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mincitco-my.sharepoint.com/personal/mrchacon_mincit_gov_co/Documents/1. GTI - PGD - PSD/1. GTI - PGD/MSPI 2- Operación 2024/3 Activos - Riesgos/Riesgos SPI/Tratamiento RSPI 2024 - 2025/IS-2025/"/>
    </mc:Choice>
  </mc:AlternateContent>
  <xr:revisionPtr revIDLastSave="136" documentId="8_{5A03A374-8CB9-4FBA-93FB-BC46B97A08AA}" xr6:coauthVersionLast="47" xr6:coauthVersionMax="47" xr10:uidLastSave="{7EC1E6BE-B0CA-4767-94BF-C16222C1E3E4}"/>
  <bookViews>
    <workbookView xWindow="-120" yWindow="-120" windowWidth="29040" windowHeight="15840" tabRatio="702" xr2:uid="{00000000-000D-0000-FFFF-FFFF00000000}"/>
  </bookViews>
  <sheets>
    <sheet name="Matriz Riesgos " sheetId="1" r:id="rId1"/>
    <sheet name="Datos Validacion" sheetId="8" state="hidden" r:id="rId2"/>
    <sheet name="ZONAS DE RIESGO" sheetId="10" state="hidden" r:id="rId3"/>
    <sheet name="Mapa Riesgo Residual" sheetId="13" state="hidden" r:id="rId4"/>
    <sheet name="Tablas Prob-Imp" sheetId="9" state="hidden" r:id="rId5"/>
    <sheet name="Tipos de riesgos" sheetId="6" state="hidden" r:id="rId6"/>
    <sheet name="Eval Controles" sheetId="11" state="hidden" r:id="rId7"/>
    <sheet name="Plantilla Indicador R" sheetId="12" state="hidden" r:id="rId8"/>
  </sheets>
  <externalReferences>
    <externalReference r:id="rId9"/>
  </externalReferences>
  <definedNames>
    <definedName name="_xlnm._FilterDatabase" localSheetId="0" hidden="1">'Matriz Riesgos '!$A$7:$DF$401</definedName>
    <definedName name="_ftn1" localSheetId="5">'Tipos de riesgos'!#REF!</definedName>
    <definedName name="_ftnref1" localSheetId="5">'Tipos de riesgos'!$A$3</definedName>
    <definedName name="_Hlk36563630" localSheetId="6">'Eval Controles'!#REF!</definedName>
    <definedName name="_Toc40698339" localSheetId="5">'Tipos de riesgos'!$A$1</definedName>
    <definedName name="_Toc40698345" localSheetId="2">'ZONAS DE RIESGO'!#REF!</definedName>
    <definedName name="_xlnm.Print_Area" localSheetId="0">'Matriz Riesgos '!$A$1:$CC$402</definedName>
    <definedName name="Confidencialidad">[1]Listas!$AX$74:$AX$79</definedName>
    <definedName name="Dato_Abierto_P">[1]Listas!$BD$74:$BD$76</definedName>
    <definedName name="Disponibilidad">[1]Listas!$BB$74:$BB$79</definedName>
    <definedName name="Estado">[1]Listas!$F$74:$F$78</definedName>
    <definedName name="Etiquetado">[1]Listas!$AT$74:$AT$79</definedName>
    <definedName name="Formato">[1]Listas!$J$74:$J$87</definedName>
    <definedName name="Frecuencia">[1]Listas!$AL$74:$AL$84</definedName>
    <definedName name="Idioma">[1]Listas!$L$74:$L$81</definedName>
    <definedName name="Integridad">[1]Listas!$AZ$74:$AZ$79</definedName>
    <definedName name="Medio_Conservacion">[1]Listas!$H$74:$H$81</definedName>
    <definedName name="Plazo_clasificacion">[1]Listas!$AV$74:$AV$77</definedName>
    <definedName name="Privacidad">[1]Listas!$R$74:$R$79</definedName>
    <definedName name="Procesos">#REF!</definedName>
    <definedName name="RNDB">[1]Listas!$BF$74:$BF$76</definedName>
    <definedName name="Tipo_Activos">[1]Listas!$AP$74:$AP$81</definedName>
    <definedName name="_xlnm.Print_Titles" localSheetId="0">'Matriz Riesgos '!$1:$7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340" i="1" l="1"/>
  <c r="CB321" i="1"/>
  <c r="CB316" i="1"/>
  <c r="CB315" i="1"/>
  <c r="CB283" i="1"/>
  <c r="CB254" i="1"/>
  <c r="CB199" i="1"/>
  <c r="CB179" i="1"/>
  <c r="CB163" i="1"/>
  <c r="CB161" i="1"/>
  <c r="CB142" i="1"/>
  <c r="CB118" i="1"/>
  <c r="CB117" i="1"/>
  <c r="CB114" i="1"/>
  <c r="CB22" i="1"/>
  <c r="CB17" i="1"/>
  <c r="CB16" i="1"/>
  <c r="S386" i="1"/>
  <c r="S385" i="1"/>
  <c r="S381" i="1"/>
  <c r="S380" i="1"/>
  <c r="S377" i="1"/>
  <c r="S371" i="1"/>
  <c r="S364" i="1"/>
  <c r="S362" i="1"/>
  <c r="S359" i="1"/>
  <c r="S345" i="1"/>
  <c r="S342" i="1"/>
  <c r="S341" i="1"/>
  <c r="S340" i="1"/>
  <c r="CB23" i="1" l="1"/>
  <c r="CB24" i="1" s="1"/>
  <c r="CB25" i="1" s="1"/>
  <c r="CB26" i="1" s="1"/>
  <c r="CB27" i="1" s="1"/>
  <c r="CB28" i="1" s="1"/>
  <c r="CB29" i="1" s="1"/>
  <c r="CB30" i="1" s="1"/>
  <c r="CB31" i="1" s="1"/>
  <c r="CB32" i="1" s="1"/>
  <c r="CB33" i="1" s="1"/>
  <c r="CB34" i="1" s="1"/>
  <c r="CB35" i="1" s="1"/>
  <c r="CB36" i="1" s="1"/>
  <c r="CB37" i="1" s="1"/>
  <c r="CB38" i="1" s="1"/>
  <c r="CB39" i="1" s="1"/>
  <c r="CB40" i="1" s="1"/>
  <c r="CB41" i="1" s="1"/>
  <c r="CB42" i="1" s="1"/>
  <c r="CB43" i="1" s="1"/>
  <c r="CB44" i="1" s="1"/>
  <c r="CB45" i="1" s="1"/>
  <c r="CB46" i="1" s="1"/>
  <c r="CB47" i="1" s="1"/>
  <c r="CB48" i="1" s="1"/>
  <c r="CB49" i="1" s="1"/>
  <c r="CB50" i="1" s="1"/>
  <c r="CB51" i="1" s="1"/>
  <c r="CB52" i="1" s="1"/>
  <c r="CB53" i="1" s="1"/>
  <c r="CB54" i="1" s="1"/>
  <c r="CB55" i="1" s="1"/>
  <c r="CB56" i="1" s="1"/>
  <c r="CB57" i="1" s="1"/>
  <c r="CB58" i="1" s="1"/>
  <c r="CB59" i="1" s="1"/>
  <c r="CB60" i="1" s="1"/>
  <c r="CB61" i="1" s="1"/>
  <c r="CB62" i="1" s="1"/>
  <c r="CB63" i="1" s="1"/>
  <c r="CB64" i="1" s="1"/>
  <c r="CB65" i="1" s="1"/>
  <c r="CB66" i="1" s="1"/>
  <c r="CB67" i="1" s="1"/>
  <c r="CB68" i="1" s="1"/>
  <c r="CB69" i="1" s="1"/>
  <c r="CB70" i="1" s="1"/>
  <c r="CB71" i="1" s="1"/>
  <c r="CB72" i="1" s="1"/>
  <c r="CB73" i="1" s="1"/>
  <c r="CB74" i="1" s="1"/>
  <c r="CB75" i="1" s="1"/>
  <c r="CB76" i="1" s="1"/>
  <c r="CB77" i="1" s="1"/>
  <c r="CB78" i="1" s="1"/>
  <c r="CB79" i="1" s="1"/>
  <c r="CB80" i="1" s="1"/>
  <c r="CB81" i="1" s="1"/>
  <c r="CB82" i="1" s="1"/>
  <c r="CB83" i="1" s="1"/>
  <c r="CB84" i="1" s="1"/>
  <c r="CB85" i="1" s="1"/>
  <c r="CB86" i="1" s="1"/>
  <c r="CB87" i="1" s="1"/>
  <c r="CB88" i="1" s="1"/>
  <c r="CB89" i="1" s="1"/>
  <c r="CB90" i="1" s="1"/>
  <c r="CB91" i="1" s="1"/>
  <c r="CB92" i="1" s="1"/>
  <c r="CB93" i="1" s="1"/>
  <c r="CB94" i="1" s="1"/>
  <c r="CB95" i="1" s="1"/>
  <c r="CB96" i="1" s="1"/>
  <c r="CB97" i="1" s="1"/>
  <c r="CB98" i="1" s="1"/>
  <c r="CB99" i="1" s="1"/>
  <c r="CB100" i="1" s="1"/>
  <c r="CB101" i="1" s="1"/>
  <c r="CB102" i="1" s="1"/>
  <c r="CB103" i="1" s="1"/>
  <c r="CB104" i="1" s="1"/>
  <c r="CB105" i="1" s="1"/>
  <c r="CB106" i="1" s="1"/>
  <c r="CB107" i="1" s="1"/>
  <c r="CB108" i="1" s="1"/>
  <c r="CB109" i="1" s="1"/>
  <c r="CB110" i="1" s="1"/>
  <c r="CB111" i="1" s="1"/>
  <c r="CB112" i="1" s="1"/>
  <c r="CB113" i="1" s="1"/>
  <c r="BZ166" i="1"/>
  <c r="BZ169" i="1" s="1"/>
  <c r="BZ165" i="1"/>
  <c r="BZ168" i="1" s="1"/>
  <c r="BU16" i="1" l="1"/>
  <c r="BU8" i="1"/>
  <c r="BU9" i="1" s="1"/>
  <c r="BU10" i="1" s="1"/>
  <c r="BU11" i="1" s="1"/>
  <c r="BU12" i="1" s="1"/>
  <c r="BU13" i="1" s="1"/>
  <c r="BU14" i="1" s="1"/>
  <c r="BU15" i="1" s="1"/>
  <c r="BT164" i="1"/>
  <c r="BT166" i="1" s="1"/>
  <c r="BT167" i="1" s="1"/>
  <c r="BT168" i="1" s="1"/>
  <c r="BT169" i="1" s="1"/>
  <c r="BT170" i="1" s="1"/>
  <c r="BT171" i="1" s="1"/>
  <c r="BT172" i="1" s="1"/>
  <c r="BT173" i="1" s="1"/>
  <c r="BT174" i="1" s="1"/>
  <c r="BT175" i="1" s="1"/>
  <c r="BT176" i="1" s="1"/>
  <c r="BT177" i="1" s="1"/>
  <c r="BT178" i="1" s="1"/>
  <c r="CB341" i="1"/>
  <c r="CB342" i="1" s="1"/>
  <c r="CB343" i="1" s="1"/>
  <c r="CB344" i="1" s="1"/>
  <c r="CB345" i="1" s="1"/>
  <c r="CB346" i="1" s="1"/>
  <c r="CB347" i="1" s="1"/>
  <c r="CB348" i="1" s="1"/>
  <c r="CB349" i="1" s="1"/>
  <c r="CB350" i="1" s="1"/>
  <c r="CB351" i="1" s="1"/>
  <c r="CB352" i="1" s="1"/>
  <c r="CB353" i="1" s="1"/>
  <c r="CB354" i="1" s="1"/>
  <c r="CB355" i="1" s="1"/>
  <c r="CB356" i="1" s="1"/>
  <c r="CB357" i="1" s="1"/>
  <c r="CB358" i="1" s="1"/>
  <c r="CB359" i="1" s="1"/>
  <c r="CB360" i="1" s="1"/>
  <c r="CB361" i="1" s="1"/>
  <c r="CB362" i="1" s="1"/>
  <c r="CB363" i="1" s="1"/>
  <c r="CB364" i="1" s="1"/>
  <c r="CB365" i="1" s="1"/>
  <c r="CB366" i="1" s="1"/>
  <c r="CB367" i="1" s="1"/>
  <c r="CB368" i="1" s="1"/>
  <c r="CB369" i="1" s="1"/>
  <c r="CB370" i="1" s="1"/>
  <c r="CB371" i="1" s="1"/>
  <c r="CB372" i="1" s="1"/>
  <c r="CB373" i="1" s="1"/>
  <c r="CB374" i="1" s="1"/>
  <c r="CB375" i="1" s="1"/>
  <c r="CB376" i="1" s="1"/>
  <c r="CB377" i="1" s="1"/>
  <c r="CB378" i="1" s="1"/>
  <c r="CB379" i="1" s="1"/>
  <c r="CB380" i="1" s="1"/>
  <c r="CB381" i="1" s="1"/>
  <c r="CB382" i="1" s="1"/>
  <c r="CB383" i="1" s="1"/>
  <c r="CB384" i="1" s="1"/>
  <c r="CB385" i="1" s="1"/>
  <c r="CB386" i="1" s="1"/>
  <c r="CB387" i="1" s="1"/>
  <c r="CB388" i="1" s="1"/>
  <c r="CB389" i="1" s="1"/>
  <c r="CB390" i="1" s="1"/>
  <c r="CB391" i="1" s="1"/>
  <c r="CB392" i="1" s="1"/>
  <c r="CB393" i="1" s="1"/>
  <c r="CB394" i="1" s="1"/>
  <c r="CB395" i="1" s="1"/>
  <c r="CB396" i="1" s="1"/>
  <c r="BY341" i="1"/>
  <c r="BY342" i="1" s="1"/>
  <c r="BY343" i="1" s="1"/>
  <c r="BY344" i="1" s="1"/>
  <c r="BY345" i="1" s="1"/>
  <c r="BY346" i="1" s="1"/>
  <c r="BY347" i="1" s="1"/>
  <c r="BY348" i="1" s="1"/>
  <c r="BY349" i="1" s="1"/>
  <c r="BY350" i="1" s="1"/>
  <c r="BY351" i="1" s="1"/>
  <c r="BY352" i="1" s="1"/>
  <c r="BY353" i="1" s="1"/>
  <c r="BY354" i="1" s="1"/>
  <c r="BY355" i="1" s="1"/>
  <c r="BY356" i="1" s="1"/>
  <c r="BY357" i="1" s="1"/>
  <c r="BY358" i="1" s="1"/>
  <c r="BY359" i="1" s="1"/>
  <c r="BY360" i="1" s="1"/>
  <c r="BY361" i="1" s="1"/>
  <c r="BY362" i="1" s="1"/>
  <c r="BY363" i="1" s="1"/>
  <c r="BY364" i="1" s="1"/>
  <c r="BY365" i="1" s="1"/>
  <c r="BY366" i="1" s="1"/>
  <c r="BY367" i="1" s="1"/>
  <c r="BY368" i="1" s="1"/>
  <c r="BY369" i="1" s="1"/>
  <c r="BY370" i="1" s="1"/>
  <c r="BY371" i="1" s="1"/>
  <c r="BY372" i="1" s="1"/>
  <c r="BY373" i="1" s="1"/>
  <c r="BY374" i="1" s="1"/>
  <c r="BY375" i="1" s="1"/>
  <c r="BY376" i="1" s="1"/>
  <c r="BY377" i="1" s="1"/>
  <c r="BY378" i="1" s="1"/>
  <c r="BY379" i="1" s="1"/>
  <c r="BY380" i="1" s="1"/>
  <c r="BY381" i="1" s="1"/>
  <c r="BY382" i="1" s="1"/>
  <c r="BY383" i="1" s="1"/>
  <c r="BY384" i="1" s="1"/>
  <c r="BY385" i="1" s="1"/>
  <c r="BY386" i="1" s="1"/>
  <c r="BY387" i="1" s="1"/>
  <c r="BY388" i="1" s="1"/>
  <c r="BY389" i="1" s="1"/>
  <c r="BY390" i="1" s="1"/>
  <c r="BY391" i="1" s="1"/>
  <c r="BY392" i="1" s="1"/>
  <c r="BY393" i="1" s="1"/>
  <c r="BY394" i="1" s="1"/>
  <c r="BY395" i="1" s="1"/>
  <c r="BY396" i="1" s="1"/>
  <c r="BZ341" i="1"/>
  <c r="BZ342" i="1" s="1"/>
  <c r="BZ343" i="1" s="1"/>
  <c r="BZ344" i="1" s="1"/>
  <c r="BZ345" i="1" s="1"/>
  <c r="BZ346" i="1" s="1"/>
  <c r="BZ347" i="1" s="1"/>
  <c r="BZ348" i="1" s="1"/>
  <c r="BZ349" i="1" s="1"/>
  <c r="BZ350" i="1" s="1"/>
  <c r="BZ351" i="1" s="1"/>
  <c r="BZ352" i="1" s="1"/>
  <c r="BZ353" i="1" s="1"/>
  <c r="BZ354" i="1" s="1"/>
  <c r="BZ355" i="1" s="1"/>
  <c r="BZ356" i="1" s="1"/>
  <c r="BZ357" i="1" s="1"/>
  <c r="BZ358" i="1" s="1"/>
  <c r="BZ359" i="1" s="1"/>
  <c r="BZ360" i="1" s="1"/>
  <c r="BZ361" i="1" s="1"/>
  <c r="BZ362" i="1" s="1"/>
  <c r="BZ363" i="1" s="1"/>
  <c r="BZ364" i="1" s="1"/>
  <c r="BZ365" i="1" s="1"/>
  <c r="BZ366" i="1" s="1"/>
  <c r="BZ367" i="1" s="1"/>
  <c r="BZ368" i="1" s="1"/>
  <c r="BZ369" i="1" s="1"/>
  <c r="BZ370" i="1" s="1"/>
  <c r="BZ371" i="1" s="1"/>
  <c r="BZ372" i="1" s="1"/>
  <c r="BZ373" i="1" s="1"/>
  <c r="BZ374" i="1" s="1"/>
  <c r="BZ375" i="1" s="1"/>
  <c r="BZ376" i="1" s="1"/>
  <c r="BZ377" i="1" s="1"/>
  <c r="BZ378" i="1" s="1"/>
  <c r="BZ379" i="1" s="1"/>
  <c r="BZ380" i="1" s="1"/>
  <c r="BZ381" i="1" s="1"/>
  <c r="BZ382" i="1" s="1"/>
  <c r="BZ383" i="1" s="1"/>
  <c r="BZ384" i="1" s="1"/>
  <c r="BZ385" i="1" s="1"/>
  <c r="BZ386" i="1" s="1"/>
  <c r="BZ387" i="1" s="1"/>
  <c r="BZ388" i="1" s="1"/>
  <c r="BZ389" i="1" s="1"/>
  <c r="BZ390" i="1" s="1"/>
  <c r="BZ391" i="1" s="1"/>
  <c r="BZ392" i="1" s="1"/>
  <c r="BZ393" i="1" s="1"/>
  <c r="BZ394" i="1" s="1"/>
  <c r="BZ395" i="1" s="1"/>
  <c r="BZ396" i="1" s="1"/>
  <c r="BX341" i="1"/>
  <c r="BX342" i="1" s="1"/>
  <c r="BX343" i="1" s="1"/>
  <c r="BX344" i="1" s="1"/>
  <c r="BX345" i="1" s="1"/>
  <c r="BX346" i="1" s="1"/>
  <c r="BX347" i="1" s="1"/>
  <c r="BX348" i="1" s="1"/>
  <c r="BX349" i="1" s="1"/>
  <c r="BX350" i="1" s="1"/>
  <c r="BX351" i="1" s="1"/>
  <c r="BX352" i="1" s="1"/>
  <c r="BX353" i="1" s="1"/>
  <c r="BX354" i="1" s="1"/>
  <c r="BX355" i="1" s="1"/>
  <c r="BX356" i="1" s="1"/>
  <c r="BX357" i="1" s="1"/>
  <c r="BX358" i="1" s="1"/>
  <c r="BX359" i="1" s="1"/>
  <c r="BX360" i="1" s="1"/>
  <c r="BX361" i="1" s="1"/>
  <c r="BX362" i="1" s="1"/>
  <c r="BX363" i="1" s="1"/>
  <c r="BX364" i="1" s="1"/>
  <c r="BX365" i="1" s="1"/>
  <c r="BX366" i="1" s="1"/>
  <c r="BX367" i="1" s="1"/>
  <c r="BX368" i="1" s="1"/>
  <c r="BX369" i="1" s="1"/>
  <c r="BX370" i="1" s="1"/>
  <c r="BX371" i="1" s="1"/>
  <c r="BX372" i="1" s="1"/>
  <c r="BX373" i="1" s="1"/>
  <c r="BX374" i="1" s="1"/>
  <c r="BX375" i="1" s="1"/>
  <c r="BX376" i="1" s="1"/>
  <c r="BX377" i="1" s="1"/>
  <c r="BX378" i="1" s="1"/>
  <c r="BX379" i="1" s="1"/>
  <c r="BX380" i="1" s="1"/>
  <c r="BX381" i="1" s="1"/>
  <c r="BX382" i="1" s="1"/>
  <c r="BX383" i="1" s="1"/>
  <c r="BX384" i="1" s="1"/>
  <c r="BX385" i="1" s="1"/>
  <c r="BX386" i="1" s="1"/>
  <c r="BX387" i="1" s="1"/>
  <c r="BX388" i="1" s="1"/>
  <c r="BX389" i="1" s="1"/>
  <c r="BX390" i="1" s="1"/>
  <c r="BX391" i="1" s="1"/>
  <c r="BX392" i="1" s="1"/>
  <c r="BX393" i="1" s="1"/>
  <c r="BX394" i="1" s="1"/>
  <c r="BX395" i="1" s="1"/>
  <c r="BX396" i="1" s="1"/>
  <c r="BU341" i="1"/>
  <c r="BU342" i="1" s="1"/>
  <c r="BU343" i="1" s="1"/>
  <c r="BU344" i="1" s="1"/>
  <c r="BU345" i="1" s="1"/>
  <c r="BU346" i="1" s="1"/>
  <c r="BU347" i="1" s="1"/>
  <c r="BU348" i="1" s="1"/>
  <c r="BU349" i="1" s="1"/>
  <c r="BU350" i="1" s="1"/>
  <c r="BU351" i="1" s="1"/>
  <c r="BU352" i="1" s="1"/>
  <c r="BU353" i="1" s="1"/>
  <c r="BU354" i="1" s="1"/>
  <c r="BU355" i="1" s="1"/>
  <c r="BU356" i="1" s="1"/>
  <c r="BU357" i="1" s="1"/>
  <c r="BU358" i="1" s="1"/>
  <c r="BU359" i="1" s="1"/>
  <c r="BU360" i="1" s="1"/>
  <c r="BU361" i="1" s="1"/>
  <c r="BU362" i="1" s="1"/>
  <c r="BU363" i="1" s="1"/>
  <c r="BU364" i="1" s="1"/>
  <c r="BU365" i="1" s="1"/>
  <c r="BU366" i="1" s="1"/>
  <c r="BU367" i="1" s="1"/>
  <c r="BU368" i="1" s="1"/>
  <c r="BU369" i="1" s="1"/>
  <c r="BU370" i="1" s="1"/>
  <c r="BU371" i="1" s="1"/>
  <c r="BU372" i="1" s="1"/>
  <c r="BU373" i="1" s="1"/>
  <c r="BU374" i="1" s="1"/>
  <c r="BU375" i="1" s="1"/>
  <c r="BU376" i="1" s="1"/>
  <c r="BU377" i="1" s="1"/>
  <c r="BU378" i="1" s="1"/>
  <c r="BU379" i="1" s="1"/>
  <c r="BU380" i="1" s="1"/>
  <c r="BU381" i="1" s="1"/>
  <c r="BU382" i="1" s="1"/>
  <c r="BU383" i="1" s="1"/>
  <c r="BU384" i="1" s="1"/>
  <c r="BU385" i="1" s="1"/>
  <c r="BU386" i="1" s="1"/>
  <c r="BU387" i="1" s="1"/>
  <c r="BU388" i="1" s="1"/>
  <c r="BU389" i="1" s="1"/>
  <c r="BU390" i="1" s="1"/>
  <c r="BU391" i="1" s="1"/>
  <c r="BU392" i="1" s="1"/>
  <c r="BU393" i="1" s="1"/>
  <c r="BU394" i="1" s="1"/>
  <c r="BU395" i="1" s="1"/>
  <c r="BU396" i="1" s="1"/>
  <c r="BT341" i="1"/>
  <c r="BT342" i="1" s="1"/>
  <c r="BT343" i="1" s="1"/>
  <c r="BT344" i="1" s="1"/>
  <c r="BT345" i="1" s="1"/>
  <c r="BT346" i="1" s="1"/>
  <c r="BT347" i="1" s="1"/>
  <c r="BT348" i="1" s="1"/>
  <c r="BT349" i="1" s="1"/>
  <c r="BT350" i="1" s="1"/>
  <c r="BT351" i="1" s="1"/>
  <c r="BT352" i="1" s="1"/>
  <c r="BT353" i="1" s="1"/>
  <c r="BT354" i="1" s="1"/>
  <c r="BT355" i="1" s="1"/>
  <c r="BT356" i="1" s="1"/>
  <c r="BT357" i="1" s="1"/>
  <c r="BT358" i="1" s="1"/>
  <c r="BT359" i="1" s="1"/>
  <c r="BT360" i="1" s="1"/>
  <c r="BT361" i="1" s="1"/>
  <c r="BT362" i="1" s="1"/>
  <c r="BT363" i="1" s="1"/>
  <c r="BT364" i="1" s="1"/>
  <c r="BT365" i="1" s="1"/>
  <c r="BT366" i="1" s="1"/>
  <c r="BT367" i="1" s="1"/>
  <c r="BT368" i="1" s="1"/>
  <c r="BT369" i="1" s="1"/>
  <c r="BT370" i="1" s="1"/>
  <c r="BT371" i="1" s="1"/>
  <c r="BT372" i="1" s="1"/>
  <c r="BT373" i="1" s="1"/>
  <c r="BT374" i="1" s="1"/>
  <c r="BT375" i="1" s="1"/>
  <c r="BT376" i="1" s="1"/>
  <c r="BT377" i="1" s="1"/>
  <c r="BT378" i="1" s="1"/>
  <c r="BT379" i="1" s="1"/>
  <c r="BT380" i="1" s="1"/>
  <c r="BT381" i="1" s="1"/>
  <c r="BT382" i="1" s="1"/>
  <c r="BT383" i="1" s="1"/>
  <c r="BT384" i="1" s="1"/>
  <c r="BT385" i="1" s="1"/>
  <c r="BT386" i="1" s="1"/>
  <c r="BT387" i="1" s="1"/>
  <c r="BT388" i="1" s="1"/>
  <c r="BT389" i="1" s="1"/>
  <c r="BT390" i="1" s="1"/>
  <c r="BT391" i="1" s="1"/>
  <c r="BT392" i="1" s="1"/>
  <c r="BT393" i="1" s="1"/>
  <c r="BT394" i="1" s="1"/>
  <c r="BT395" i="1" s="1"/>
  <c r="BT396" i="1" s="1"/>
  <c r="CB322" i="1"/>
  <c r="CB323" i="1" s="1"/>
  <c r="CB324" i="1" s="1"/>
  <c r="CB325" i="1" s="1"/>
  <c r="CB326" i="1" s="1"/>
  <c r="CB327" i="1" s="1"/>
  <c r="CB328" i="1" s="1"/>
  <c r="CB329" i="1" s="1"/>
  <c r="CB330" i="1" s="1"/>
  <c r="CB331" i="1" s="1"/>
  <c r="CB332" i="1" s="1"/>
  <c r="CB333" i="1" s="1"/>
  <c r="CB334" i="1" s="1"/>
  <c r="CB335" i="1" s="1"/>
  <c r="CB336" i="1" s="1"/>
  <c r="CB337" i="1" s="1"/>
  <c r="CB338" i="1" s="1"/>
  <c r="CB339" i="1" s="1"/>
  <c r="BY322" i="1"/>
  <c r="BY323" i="1" s="1"/>
  <c r="BY324" i="1" s="1"/>
  <c r="BY325" i="1" s="1"/>
  <c r="BY326" i="1" s="1"/>
  <c r="BY327" i="1" s="1"/>
  <c r="BY328" i="1" s="1"/>
  <c r="BY329" i="1" s="1"/>
  <c r="BY330" i="1" s="1"/>
  <c r="BY331" i="1" s="1"/>
  <c r="BY332" i="1" s="1"/>
  <c r="BY333" i="1" s="1"/>
  <c r="BY334" i="1" s="1"/>
  <c r="BY335" i="1" s="1"/>
  <c r="BY336" i="1" s="1"/>
  <c r="BY337" i="1" s="1"/>
  <c r="BY338" i="1" s="1"/>
  <c r="BY339" i="1" s="1"/>
  <c r="BZ322" i="1"/>
  <c r="BZ323" i="1" s="1"/>
  <c r="BZ324" i="1" s="1"/>
  <c r="BZ325" i="1" s="1"/>
  <c r="BZ326" i="1" s="1"/>
  <c r="BZ327" i="1" s="1"/>
  <c r="BZ328" i="1" s="1"/>
  <c r="BZ329" i="1" s="1"/>
  <c r="BZ330" i="1" s="1"/>
  <c r="BZ331" i="1" s="1"/>
  <c r="BZ332" i="1" s="1"/>
  <c r="BZ333" i="1" s="1"/>
  <c r="BZ334" i="1" s="1"/>
  <c r="BZ335" i="1" s="1"/>
  <c r="BZ336" i="1" s="1"/>
  <c r="BZ337" i="1" s="1"/>
  <c r="BZ338" i="1" s="1"/>
  <c r="BZ339" i="1" s="1"/>
  <c r="BX322" i="1"/>
  <c r="BX323" i="1" s="1"/>
  <c r="BX324" i="1" s="1"/>
  <c r="BX325" i="1" s="1"/>
  <c r="BX326" i="1" s="1"/>
  <c r="BX327" i="1" s="1"/>
  <c r="BX328" i="1" s="1"/>
  <c r="BX329" i="1" s="1"/>
  <c r="BX330" i="1" s="1"/>
  <c r="BX331" i="1" s="1"/>
  <c r="BX332" i="1" s="1"/>
  <c r="BX333" i="1" s="1"/>
  <c r="BX334" i="1" s="1"/>
  <c r="BX335" i="1" s="1"/>
  <c r="BX336" i="1" s="1"/>
  <c r="BX337" i="1" s="1"/>
  <c r="BX338" i="1" s="1"/>
  <c r="BX339" i="1" s="1"/>
  <c r="BU322" i="1"/>
  <c r="BU323" i="1" s="1"/>
  <c r="BU324" i="1" s="1"/>
  <c r="BU325" i="1" s="1"/>
  <c r="BU326" i="1" s="1"/>
  <c r="BU327" i="1" s="1"/>
  <c r="BU328" i="1" s="1"/>
  <c r="BU329" i="1" s="1"/>
  <c r="BU330" i="1" s="1"/>
  <c r="BU331" i="1" s="1"/>
  <c r="BU332" i="1" s="1"/>
  <c r="BU333" i="1" s="1"/>
  <c r="BU334" i="1" s="1"/>
  <c r="BU335" i="1" s="1"/>
  <c r="BU336" i="1" s="1"/>
  <c r="BU337" i="1" s="1"/>
  <c r="BU338" i="1" s="1"/>
  <c r="BU339" i="1" s="1"/>
  <c r="BT322" i="1"/>
  <c r="BT323" i="1" s="1"/>
  <c r="BT324" i="1" s="1"/>
  <c r="BT325" i="1" s="1"/>
  <c r="BT326" i="1" s="1"/>
  <c r="BT327" i="1" s="1"/>
  <c r="BT328" i="1" s="1"/>
  <c r="BT329" i="1" s="1"/>
  <c r="BT330" i="1" s="1"/>
  <c r="BT331" i="1" s="1"/>
  <c r="BT332" i="1" s="1"/>
  <c r="BT333" i="1" s="1"/>
  <c r="BT334" i="1" s="1"/>
  <c r="BT335" i="1" s="1"/>
  <c r="BT336" i="1" s="1"/>
  <c r="BT337" i="1" s="1"/>
  <c r="BT338" i="1" s="1"/>
  <c r="BT339" i="1" s="1"/>
  <c r="CB317" i="1"/>
  <c r="CB318" i="1" s="1"/>
  <c r="CB319" i="1" s="1"/>
  <c r="CB320" i="1" s="1"/>
  <c r="BY317" i="1"/>
  <c r="BY318" i="1" s="1"/>
  <c r="BY319" i="1" s="1"/>
  <c r="BY320" i="1" s="1"/>
  <c r="BZ317" i="1"/>
  <c r="BZ318" i="1" s="1"/>
  <c r="BZ319" i="1" s="1"/>
  <c r="BZ320" i="1" s="1"/>
  <c r="BX317" i="1"/>
  <c r="BX318" i="1" s="1"/>
  <c r="BX319" i="1" s="1"/>
  <c r="BX320" i="1" s="1"/>
  <c r="BU317" i="1"/>
  <c r="BU318" i="1" s="1"/>
  <c r="BU319" i="1" s="1"/>
  <c r="BU320" i="1" s="1"/>
  <c r="BT317" i="1"/>
  <c r="BT318" i="1" s="1"/>
  <c r="BT319" i="1" s="1"/>
  <c r="BT320" i="1" s="1"/>
  <c r="CB284" i="1"/>
  <c r="CB285" i="1" s="1"/>
  <c r="CB286" i="1" s="1"/>
  <c r="CB287" i="1" s="1"/>
  <c r="CB288" i="1" s="1"/>
  <c r="CB289" i="1" s="1"/>
  <c r="CB290" i="1" s="1"/>
  <c r="CB291" i="1" s="1"/>
  <c r="CB292" i="1" s="1"/>
  <c r="CB293" i="1" s="1"/>
  <c r="CB294" i="1" s="1"/>
  <c r="CB295" i="1" s="1"/>
  <c r="CB296" i="1" s="1"/>
  <c r="CB297" i="1" s="1"/>
  <c r="CB298" i="1" s="1"/>
  <c r="CB299" i="1" s="1"/>
  <c r="CB300" i="1" s="1"/>
  <c r="CB301" i="1" s="1"/>
  <c r="CB302" i="1" s="1"/>
  <c r="CB303" i="1" s="1"/>
  <c r="CB304" i="1" s="1"/>
  <c r="CB305" i="1" s="1"/>
  <c r="CB306" i="1" s="1"/>
  <c r="CB307" i="1" s="1"/>
  <c r="CB308" i="1" s="1"/>
  <c r="CB309" i="1" s="1"/>
  <c r="CB310" i="1" s="1"/>
  <c r="CB311" i="1" s="1"/>
  <c r="CB312" i="1" s="1"/>
  <c r="CB313" i="1" s="1"/>
  <c r="CB314" i="1" s="1"/>
  <c r="BY284" i="1"/>
  <c r="BY285" i="1" s="1"/>
  <c r="BY286" i="1" s="1"/>
  <c r="BY287" i="1" s="1"/>
  <c r="BY288" i="1" s="1"/>
  <c r="BY289" i="1" s="1"/>
  <c r="BY290" i="1" s="1"/>
  <c r="BY291" i="1" s="1"/>
  <c r="BY292" i="1" s="1"/>
  <c r="BY293" i="1" s="1"/>
  <c r="BY294" i="1" s="1"/>
  <c r="BY295" i="1" s="1"/>
  <c r="BY296" i="1" s="1"/>
  <c r="BY297" i="1" s="1"/>
  <c r="BY298" i="1" s="1"/>
  <c r="BY299" i="1" s="1"/>
  <c r="BY300" i="1" s="1"/>
  <c r="BY301" i="1" s="1"/>
  <c r="BY302" i="1" s="1"/>
  <c r="BY303" i="1" s="1"/>
  <c r="BY304" i="1" s="1"/>
  <c r="BY305" i="1" s="1"/>
  <c r="BY306" i="1" s="1"/>
  <c r="BY307" i="1" s="1"/>
  <c r="BY308" i="1" s="1"/>
  <c r="BY309" i="1" s="1"/>
  <c r="BY310" i="1" s="1"/>
  <c r="BY311" i="1" s="1"/>
  <c r="BY312" i="1" s="1"/>
  <c r="BY313" i="1" s="1"/>
  <c r="BY314" i="1" s="1"/>
  <c r="BZ284" i="1"/>
  <c r="BZ285" i="1" s="1"/>
  <c r="BZ286" i="1" s="1"/>
  <c r="BZ287" i="1" s="1"/>
  <c r="BZ288" i="1" s="1"/>
  <c r="BZ289" i="1" s="1"/>
  <c r="BZ290" i="1" s="1"/>
  <c r="BZ291" i="1" s="1"/>
  <c r="BZ292" i="1" s="1"/>
  <c r="BZ293" i="1" s="1"/>
  <c r="BZ294" i="1" s="1"/>
  <c r="BZ295" i="1" s="1"/>
  <c r="BZ296" i="1" s="1"/>
  <c r="BZ297" i="1" s="1"/>
  <c r="BZ298" i="1" s="1"/>
  <c r="BZ299" i="1" s="1"/>
  <c r="BZ300" i="1" s="1"/>
  <c r="BZ301" i="1" s="1"/>
  <c r="BZ302" i="1" s="1"/>
  <c r="BZ303" i="1" s="1"/>
  <c r="BZ304" i="1" s="1"/>
  <c r="BZ305" i="1" s="1"/>
  <c r="BZ306" i="1" s="1"/>
  <c r="BZ307" i="1" s="1"/>
  <c r="BZ308" i="1" s="1"/>
  <c r="BZ309" i="1" s="1"/>
  <c r="BZ310" i="1" s="1"/>
  <c r="BZ311" i="1" s="1"/>
  <c r="BZ312" i="1" s="1"/>
  <c r="BZ313" i="1" s="1"/>
  <c r="BZ314" i="1" s="1"/>
  <c r="BX284" i="1"/>
  <c r="BX285" i="1" s="1"/>
  <c r="BX286" i="1" s="1"/>
  <c r="BX287" i="1" s="1"/>
  <c r="BX288" i="1" s="1"/>
  <c r="BX289" i="1" s="1"/>
  <c r="BX290" i="1" s="1"/>
  <c r="BX291" i="1" s="1"/>
  <c r="BX292" i="1" s="1"/>
  <c r="BX293" i="1" s="1"/>
  <c r="BX294" i="1" s="1"/>
  <c r="BX295" i="1" s="1"/>
  <c r="BX296" i="1" s="1"/>
  <c r="BX297" i="1" s="1"/>
  <c r="BX298" i="1" s="1"/>
  <c r="BX299" i="1" s="1"/>
  <c r="BX300" i="1" s="1"/>
  <c r="BX301" i="1" s="1"/>
  <c r="BX302" i="1" s="1"/>
  <c r="BX303" i="1" s="1"/>
  <c r="BX304" i="1" s="1"/>
  <c r="BX305" i="1" s="1"/>
  <c r="BX306" i="1" s="1"/>
  <c r="BX307" i="1" s="1"/>
  <c r="BX308" i="1" s="1"/>
  <c r="BX309" i="1" s="1"/>
  <c r="BX310" i="1" s="1"/>
  <c r="BX311" i="1" s="1"/>
  <c r="BX312" i="1" s="1"/>
  <c r="BX313" i="1" s="1"/>
  <c r="BX314" i="1" s="1"/>
  <c r="BU284" i="1"/>
  <c r="BU285" i="1" s="1"/>
  <c r="BU286" i="1" s="1"/>
  <c r="BU287" i="1" s="1"/>
  <c r="BU288" i="1" s="1"/>
  <c r="BU289" i="1" s="1"/>
  <c r="BU290" i="1" s="1"/>
  <c r="BU291" i="1" s="1"/>
  <c r="BU292" i="1" s="1"/>
  <c r="BU293" i="1" s="1"/>
  <c r="BU294" i="1" s="1"/>
  <c r="BU295" i="1" s="1"/>
  <c r="BU296" i="1" s="1"/>
  <c r="BU297" i="1" s="1"/>
  <c r="BU298" i="1" s="1"/>
  <c r="BU299" i="1" s="1"/>
  <c r="BU300" i="1" s="1"/>
  <c r="BU301" i="1" s="1"/>
  <c r="BU302" i="1" s="1"/>
  <c r="BU303" i="1" s="1"/>
  <c r="BU304" i="1" s="1"/>
  <c r="BU305" i="1" s="1"/>
  <c r="BU306" i="1" s="1"/>
  <c r="BU307" i="1" s="1"/>
  <c r="BU308" i="1" s="1"/>
  <c r="BU309" i="1" s="1"/>
  <c r="BU310" i="1" s="1"/>
  <c r="BU311" i="1" s="1"/>
  <c r="BU312" i="1" s="1"/>
  <c r="BU313" i="1" s="1"/>
  <c r="BU314" i="1" s="1"/>
  <c r="BT284" i="1"/>
  <c r="BT285" i="1" s="1"/>
  <c r="BT286" i="1" s="1"/>
  <c r="BT287" i="1" s="1"/>
  <c r="BT288" i="1" s="1"/>
  <c r="BT289" i="1" s="1"/>
  <c r="BT290" i="1" s="1"/>
  <c r="BT291" i="1" s="1"/>
  <c r="BT292" i="1" s="1"/>
  <c r="BT293" i="1" s="1"/>
  <c r="BT294" i="1" s="1"/>
  <c r="BT295" i="1" s="1"/>
  <c r="BT296" i="1" s="1"/>
  <c r="BT297" i="1" s="1"/>
  <c r="BT298" i="1" s="1"/>
  <c r="BT299" i="1" s="1"/>
  <c r="BT300" i="1" s="1"/>
  <c r="BT301" i="1" s="1"/>
  <c r="BT302" i="1" s="1"/>
  <c r="BT303" i="1" s="1"/>
  <c r="BT304" i="1" s="1"/>
  <c r="BT305" i="1" s="1"/>
  <c r="BT306" i="1" s="1"/>
  <c r="BT307" i="1" s="1"/>
  <c r="BT308" i="1" s="1"/>
  <c r="BT309" i="1" s="1"/>
  <c r="BT310" i="1" s="1"/>
  <c r="BT311" i="1" s="1"/>
  <c r="BT312" i="1" s="1"/>
  <c r="BT313" i="1" s="1"/>
  <c r="BT314" i="1" s="1"/>
  <c r="CA282" i="1"/>
  <c r="CA281" i="1"/>
  <c r="CA280" i="1"/>
  <c r="CA279" i="1"/>
  <c r="CA278" i="1"/>
  <c r="CA277" i="1"/>
  <c r="CA276" i="1"/>
  <c r="CA275" i="1"/>
  <c r="CA274" i="1"/>
  <c r="CA273" i="1"/>
  <c r="CA272" i="1"/>
  <c r="CA271" i="1"/>
  <c r="CA270" i="1"/>
  <c r="CA269" i="1"/>
  <c r="CA268" i="1"/>
  <c r="CA267" i="1"/>
  <c r="CA266" i="1"/>
  <c r="CA265" i="1"/>
  <c r="CA264" i="1"/>
  <c r="CA263" i="1"/>
  <c r="CA262" i="1"/>
  <c r="CA261" i="1"/>
  <c r="CA260" i="1"/>
  <c r="CA259" i="1"/>
  <c r="CA258" i="1"/>
  <c r="CA257" i="1"/>
  <c r="CA256" i="1"/>
  <c r="CA255" i="1"/>
  <c r="BY255" i="1"/>
  <c r="BY256" i="1" s="1"/>
  <c r="BY257" i="1" s="1"/>
  <c r="BY258" i="1" s="1"/>
  <c r="BY259" i="1" s="1"/>
  <c r="BY260" i="1" s="1"/>
  <c r="BY261" i="1" s="1"/>
  <c r="BY262" i="1" s="1"/>
  <c r="BY263" i="1" s="1"/>
  <c r="BY264" i="1" s="1"/>
  <c r="BY265" i="1" s="1"/>
  <c r="BY266" i="1" s="1"/>
  <c r="BY267" i="1" s="1"/>
  <c r="BY268" i="1" s="1"/>
  <c r="BY269" i="1" s="1"/>
  <c r="BY270" i="1" s="1"/>
  <c r="BY271" i="1" s="1"/>
  <c r="BY272" i="1" s="1"/>
  <c r="BY273" i="1" s="1"/>
  <c r="BY274" i="1" s="1"/>
  <c r="BY275" i="1" s="1"/>
  <c r="BY276" i="1" s="1"/>
  <c r="BY277" i="1" s="1"/>
  <c r="BY278" i="1" s="1"/>
  <c r="BY279" i="1" s="1"/>
  <c r="BY280" i="1" s="1"/>
  <c r="BY281" i="1" s="1"/>
  <c r="BY282" i="1" s="1"/>
  <c r="BZ255" i="1"/>
  <c r="BZ256" i="1" s="1"/>
  <c r="BZ257" i="1" s="1"/>
  <c r="BZ258" i="1" s="1"/>
  <c r="BZ259" i="1" s="1"/>
  <c r="BZ260" i="1" s="1"/>
  <c r="BZ261" i="1" s="1"/>
  <c r="BZ262" i="1" s="1"/>
  <c r="BZ263" i="1" s="1"/>
  <c r="BZ264" i="1" s="1"/>
  <c r="BZ265" i="1" s="1"/>
  <c r="BZ266" i="1" s="1"/>
  <c r="BZ267" i="1" s="1"/>
  <c r="BZ268" i="1" s="1"/>
  <c r="BZ269" i="1" s="1"/>
  <c r="BZ270" i="1" s="1"/>
  <c r="BZ271" i="1" s="1"/>
  <c r="BZ272" i="1" s="1"/>
  <c r="BZ273" i="1" s="1"/>
  <c r="BZ274" i="1" s="1"/>
  <c r="BZ275" i="1" s="1"/>
  <c r="BZ276" i="1" s="1"/>
  <c r="BZ277" i="1" s="1"/>
  <c r="BZ278" i="1" s="1"/>
  <c r="BZ279" i="1" s="1"/>
  <c r="BZ280" i="1" s="1"/>
  <c r="BZ281" i="1" s="1"/>
  <c r="BZ282" i="1" s="1"/>
  <c r="CB255" i="1"/>
  <c r="CB256" i="1" s="1"/>
  <c r="CB257" i="1" s="1"/>
  <c r="CB258" i="1" s="1"/>
  <c r="CB259" i="1" s="1"/>
  <c r="CB260" i="1" s="1"/>
  <c r="CB261" i="1" s="1"/>
  <c r="CB262" i="1" s="1"/>
  <c r="CB263" i="1" s="1"/>
  <c r="CB264" i="1" s="1"/>
  <c r="CB265" i="1" s="1"/>
  <c r="CB266" i="1" s="1"/>
  <c r="CB267" i="1" s="1"/>
  <c r="CB268" i="1" s="1"/>
  <c r="CB269" i="1" s="1"/>
  <c r="CB270" i="1" s="1"/>
  <c r="CB271" i="1" s="1"/>
  <c r="CB272" i="1" s="1"/>
  <c r="CB273" i="1" s="1"/>
  <c r="CB274" i="1" s="1"/>
  <c r="CB275" i="1" s="1"/>
  <c r="CB276" i="1" s="1"/>
  <c r="CB277" i="1" s="1"/>
  <c r="CB278" i="1" s="1"/>
  <c r="CB279" i="1" s="1"/>
  <c r="CB280" i="1" s="1"/>
  <c r="CB281" i="1" s="1"/>
  <c r="CB282" i="1" s="1"/>
  <c r="BX255" i="1"/>
  <c r="BX256" i="1" s="1"/>
  <c r="BX257" i="1" s="1"/>
  <c r="BX258" i="1" s="1"/>
  <c r="BX259" i="1" s="1"/>
  <c r="BX260" i="1" s="1"/>
  <c r="BX261" i="1" s="1"/>
  <c r="BX262" i="1" s="1"/>
  <c r="BX263" i="1" s="1"/>
  <c r="BX264" i="1" s="1"/>
  <c r="BX265" i="1" s="1"/>
  <c r="BX266" i="1" s="1"/>
  <c r="BX267" i="1" s="1"/>
  <c r="BX268" i="1" s="1"/>
  <c r="BX269" i="1" s="1"/>
  <c r="BX270" i="1" s="1"/>
  <c r="BX271" i="1" s="1"/>
  <c r="BX272" i="1" s="1"/>
  <c r="BX273" i="1" s="1"/>
  <c r="BX274" i="1" s="1"/>
  <c r="BX275" i="1" s="1"/>
  <c r="BX276" i="1" s="1"/>
  <c r="BX277" i="1" s="1"/>
  <c r="BX278" i="1" s="1"/>
  <c r="BX279" i="1" s="1"/>
  <c r="BX280" i="1" s="1"/>
  <c r="BX281" i="1" s="1"/>
  <c r="BX282" i="1" s="1"/>
  <c r="BU255" i="1"/>
  <c r="BU256" i="1" s="1"/>
  <c r="BU257" i="1" s="1"/>
  <c r="BU258" i="1" s="1"/>
  <c r="BU259" i="1" s="1"/>
  <c r="BU260" i="1" s="1"/>
  <c r="BU261" i="1" s="1"/>
  <c r="BU262" i="1" s="1"/>
  <c r="BU263" i="1" s="1"/>
  <c r="BU264" i="1" s="1"/>
  <c r="BU265" i="1" s="1"/>
  <c r="BU266" i="1" s="1"/>
  <c r="BU267" i="1" s="1"/>
  <c r="BU268" i="1" s="1"/>
  <c r="BU269" i="1" s="1"/>
  <c r="BU270" i="1" s="1"/>
  <c r="BU271" i="1" s="1"/>
  <c r="BU272" i="1" s="1"/>
  <c r="BU273" i="1" s="1"/>
  <c r="BU274" i="1" s="1"/>
  <c r="BU275" i="1" s="1"/>
  <c r="BU276" i="1" s="1"/>
  <c r="BU277" i="1" s="1"/>
  <c r="BU278" i="1" s="1"/>
  <c r="BU279" i="1" s="1"/>
  <c r="BU280" i="1" s="1"/>
  <c r="BU281" i="1" s="1"/>
  <c r="BU282" i="1" s="1"/>
  <c r="BT255" i="1"/>
  <c r="BT256" i="1" s="1"/>
  <c r="BT257" i="1" s="1"/>
  <c r="BT258" i="1" s="1"/>
  <c r="BT259" i="1" s="1"/>
  <c r="BT260" i="1" s="1"/>
  <c r="BT261" i="1" s="1"/>
  <c r="BT262" i="1" s="1"/>
  <c r="BT263" i="1" s="1"/>
  <c r="BT264" i="1" s="1"/>
  <c r="BT265" i="1" s="1"/>
  <c r="BT266" i="1" s="1"/>
  <c r="BT267" i="1" s="1"/>
  <c r="BT268" i="1" s="1"/>
  <c r="BT269" i="1" s="1"/>
  <c r="BT270" i="1" s="1"/>
  <c r="BT271" i="1" s="1"/>
  <c r="BT272" i="1" s="1"/>
  <c r="BT273" i="1" s="1"/>
  <c r="BT274" i="1" s="1"/>
  <c r="BT275" i="1" s="1"/>
  <c r="BT276" i="1" s="1"/>
  <c r="BT277" i="1" s="1"/>
  <c r="BT278" i="1" s="1"/>
  <c r="BT279" i="1" s="1"/>
  <c r="BT280" i="1" s="1"/>
  <c r="BT281" i="1" s="1"/>
  <c r="BT282" i="1" s="1"/>
  <c r="CB200" i="1"/>
  <c r="CB201" i="1" s="1"/>
  <c r="CB202" i="1" s="1"/>
  <c r="CB203" i="1" s="1"/>
  <c r="CB204" i="1" s="1"/>
  <c r="CB205" i="1" s="1"/>
  <c r="CB206" i="1" s="1"/>
  <c r="CB207" i="1" s="1"/>
  <c r="CB208" i="1" s="1"/>
  <c r="CB209" i="1" s="1"/>
  <c r="CB210" i="1" s="1"/>
  <c r="CB211" i="1" s="1"/>
  <c r="CB212" i="1" s="1"/>
  <c r="CB213" i="1" s="1"/>
  <c r="CB214" i="1" s="1"/>
  <c r="CB215" i="1" s="1"/>
  <c r="CB216" i="1" s="1"/>
  <c r="CB217" i="1" s="1"/>
  <c r="CB218" i="1" s="1"/>
  <c r="CB219" i="1" s="1"/>
  <c r="CB220" i="1" s="1"/>
  <c r="CB221" i="1" s="1"/>
  <c r="CB222" i="1" s="1"/>
  <c r="CB223" i="1" s="1"/>
  <c r="CB224" i="1" s="1"/>
  <c r="CB225" i="1" s="1"/>
  <c r="CB226" i="1" s="1"/>
  <c r="CB227" i="1" s="1"/>
  <c r="CB228" i="1" s="1"/>
  <c r="CB229" i="1" s="1"/>
  <c r="CB230" i="1" s="1"/>
  <c r="CB231" i="1" s="1"/>
  <c r="CB232" i="1" s="1"/>
  <c r="CB233" i="1" s="1"/>
  <c r="CB234" i="1" s="1"/>
  <c r="CB235" i="1" s="1"/>
  <c r="CB236" i="1" s="1"/>
  <c r="CB237" i="1" s="1"/>
  <c r="CB238" i="1" s="1"/>
  <c r="CB239" i="1" s="1"/>
  <c r="CB240" i="1" s="1"/>
  <c r="CB241" i="1" s="1"/>
  <c r="CB242" i="1" s="1"/>
  <c r="CB243" i="1" s="1"/>
  <c r="CB244" i="1" s="1"/>
  <c r="CB245" i="1" s="1"/>
  <c r="CB246" i="1" s="1"/>
  <c r="CB247" i="1" s="1"/>
  <c r="CB248" i="1" s="1"/>
  <c r="CB249" i="1" s="1"/>
  <c r="CB250" i="1" s="1"/>
  <c r="CB251" i="1" s="1"/>
  <c r="CB252" i="1" s="1"/>
  <c r="CB253" i="1" s="1"/>
  <c r="BY200" i="1"/>
  <c r="BY201" i="1" s="1"/>
  <c r="BY202" i="1" s="1"/>
  <c r="BY203" i="1" s="1"/>
  <c r="BY204" i="1" s="1"/>
  <c r="BY205" i="1" s="1"/>
  <c r="BY206" i="1" s="1"/>
  <c r="BY207" i="1" s="1"/>
  <c r="BY208" i="1" s="1"/>
  <c r="BY209" i="1" s="1"/>
  <c r="BY210" i="1" s="1"/>
  <c r="BY211" i="1" s="1"/>
  <c r="BY212" i="1" s="1"/>
  <c r="BY213" i="1" s="1"/>
  <c r="BY214" i="1" s="1"/>
  <c r="BY215" i="1" s="1"/>
  <c r="BY216" i="1" s="1"/>
  <c r="BY217" i="1" s="1"/>
  <c r="BY218" i="1" s="1"/>
  <c r="BY219" i="1" s="1"/>
  <c r="BY220" i="1" s="1"/>
  <c r="BY221" i="1" s="1"/>
  <c r="BY222" i="1" s="1"/>
  <c r="BY223" i="1" s="1"/>
  <c r="BY224" i="1" s="1"/>
  <c r="BY225" i="1" s="1"/>
  <c r="BY226" i="1" s="1"/>
  <c r="BY227" i="1" s="1"/>
  <c r="BY228" i="1" s="1"/>
  <c r="BY229" i="1" s="1"/>
  <c r="BY230" i="1" s="1"/>
  <c r="BY231" i="1" s="1"/>
  <c r="BY232" i="1" s="1"/>
  <c r="BY233" i="1" s="1"/>
  <c r="BY234" i="1" s="1"/>
  <c r="BY235" i="1" s="1"/>
  <c r="BY236" i="1" s="1"/>
  <c r="BY237" i="1" s="1"/>
  <c r="BY238" i="1" s="1"/>
  <c r="BY239" i="1" s="1"/>
  <c r="BY240" i="1" s="1"/>
  <c r="BY241" i="1" s="1"/>
  <c r="BY242" i="1" s="1"/>
  <c r="BY243" i="1" s="1"/>
  <c r="BY244" i="1" s="1"/>
  <c r="BY245" i="1" s="1"/>
  <c r="BY246" i="1" s="1"/>
  <c r="BY247" i="1" s="1"/>
  <c r="BY248" i="1" s="1"/>
  <c r="BY249" i="1" s="1"/>
  <c r="BY250" i="1" s="1"/>
  <c r="BY251" i="1" s="1"/>
  <c r="BY252" i="1" s="1"/>
  <c r="BY253" i="1" s="1"/>
  <c r="BZ200" i="1"/>
  <c r="BZ201" i="1" s="1"/>
  <c r="BZ202" i="1" s="1"/>
  <c r="BZ203" i="1" s="1"/>
  <c r="BZ204" i="1" s="1"/>
  <c r="BZ205" i="1" s="1"/>
  <c r="BZ206" i="1" s="1"/>
  <c r="BZ207" i="1" s="1"/>
  <c r="BZ208" i="1" s="1"/>
  <c r="BZ209" i="1" s="1"/>
  <c r="BZ210" i="1" s="1"/>
  <c r="BZ211" i="1" s="1"/>
  <c r="BZ212" i="1" s="1"/>
  <c r="BZ213" i="1" s="1"/>
  <c r="BZ214" i="1" s="1"/>
  <c r="BZ215" i="1" s="1"/>
  <c r="BZ216" i="1" s="1"/>
  <c r="BZ217" i="1" s="1"/>
  <c r="BZ218" i="1" s="1"/>
  <c r="BZ219" i="1" s="1"/>
  <c r="BZ220" i="1" s="1"/>
  <c r="BZ221" i="1" s="1"/>
  <c r="BZ222" i="1" s="1"/>
  <c r="BZ223" i="1" s="1"/>
  <c r="BZ224" i="1" s="1"/>
  <c r="BZ225" i="1" s="1"/>
  <c r="BZ226" i="1" s="1"/>
  <c r="BZ227" i="1" s="1"/>
  <c r="BZ228" i="1" s="1"/>
  <c r="BZ229" i="1" s="1"/>
  <c r="BZ230" i="1" s="1"/>
  <c r="BZ231" i="1" s="1"/>
  <c r="BZ232" i="1" s="1"/>
  <c r="BZ233" i="1" s="1"/>
  <c r="BZ234" i="1" s="1"/>
  <c r="BZ235" i="1" s="1"/>
  <c r="BZ236" i="1" s="1"/>
  <c r="BZ237" i="1" s="1"/>
  <c r="BZ238" i="1" s="1"/>
  <c r="BZ239" i="1" s="1"/>
  <c r="BZ240" i="1" s="1"/>
  <c r="BZ241" i="1" s="1"/>
  <c r="BZ242" i="1" s="1"/>
  <c r="BZ243" i="1" s="1"/>
  <c r="BZ244" i="1" s="1"/>
  <c r="BZ245" i="1" s="1"/>
  <c r="BZ246" i="1" s="1"/>
  <c r="BZ247" i="1" s="1"/>
  <c r="BZ248" i="1" s="1"/>
  <c r="BZ249" i="1" s="1"/>
  <c r="BZ250" i="1" s="1"/>
  <c r="BZ251" i="1" s="1"/>
  <c r="BZ252" i="1" s="1"/>
  <c r="BZ253" i="1" s="1"/>
  <c r="BX200" i="1"/>
  <c r="BX201" i="1" s="1"/>
  <c r="BX202" i="1" s="1"/>
  <c r="BX203" i="1" s="1"/>
  <c r="BX204" i="1" s="1"/>
  <c r="BX205" i="1" s="1"/>
  <c r="BX206" i="1" s="1"/>
  <c r="BX207" i="1" s="1"/>
  <c r="BX208" i="1" s="1"/>
  <c r="BX209" i="1" s="1"/>
  <c r="BX210" i="1" s="1"/>
  <c r="BX211" i="1" s="1"/>
  <c r="BX212" i="1" s="1"/>
  <c r="BX213" i="1" s="1"/>
  <c r="BX214" i="1" s="1"/>
  <c r="BX215" i="1" s="1"/>
  <c r="BX216" i="1" s="1"/>
  <c r="BX217" i="1" s="1"/>
  <c r="BX218" i="1" s="1"/>
  <c r="BX219" i="1" s="1"/>
  <c r="BX220" i="1" s="1"/>
  <c r="BX221" i="1" s="1"/>
  <c r="BX222" i="1" s="1"/>
  <c r="BX223" i="1" s="1"/>
  <c r="BX224" i="1" s="1"/>
  <c r="BX225" i="1" s="1"/>
  <c r="BX226" i="1" s="1"/>
  <c r="BX227" i="1" s="1"/>
  <c r="BX228" i="1" s="1"/>
  <c r="BX229" i="1" s="1"/>
  <c r="BX230" i="1" s="1"/>
  <c r="BX231" i="1" s="1"/>
  <c r="BX232" i="1" s="1"/>
  <c r="BX233" i="1" s="1"/>
  <c r="BX234" i="1" s="1"/>
  <c r="BX235" i="1" s="1"/>
  <c r="BX236" i="1" s="1"/>
  <c r="BX237" i="1" s="1"/>
  <c r="BX238" i="1" s="1"/>
  <c r="BX239" i="1" s="1"/>
  <c r="BX240" i="1" s="1"/>
  <c r="BX241" i="1" s="1"/>
  <c r="BX242" i="1" s="1"/>
  <c r="BX243" i="1" s="1"/>
  <c r="BX244" i="1" s="1"/>
  <c r="BX245" i="1" s="1"/>
  <c r="BX246" i="1" s="1"/>
  <c r="BX247" i="1" s="1"/>
  <c r="BX248" i="1" s="1"/>
  <c r="BX249" i="1" s="1"/>
  <c r="BX250" i="1" s="1"/>
  <c r="BX251" i="1" s="1"/>
  <c r="BX252" i="1" s="1"/>
  <c r="BX253" i="1" s="1"/>
  <c r="BU200" i="1"/>
  <c r="BU201" i="1" s="1"/>
  <c r="BU202" i="1" s="1"/>
  <c r="BU203" i="1" s="1"/>
  <c r="BU204" i="1" s="1"/>
  <c r="BU205" i="1" s="1"/>
  <c r="BU206" i="1" s="1"/>
  <c r="BU207" i="1" s="1"/>
  <c r="BU208" i="1" s="1"/>
  <c r="BU209" i="1" s="1"/>
  <c r="BU210" i="1" s="1"/>
  <c r="BU211" i="1" s="1"/>
  <c r="BU212" i="1" s="1"/>
  <c r="BU213" i="1" s="1"/>
  <c r="BU214" i="1" s="1"/>
  <c r="BU215" i="1" s="1"/>
  <c r="BU216" i="1" s="1"/>
  <c r="BU217" i="1" s="1"/>
  <c r="BU218" i="1" s="1"/>
  <c r="BU219" i="1" s="1"/>
  <c r="BU220" i="1" s="1"/>
  <c r="BU221" i="1" s="1"/>
  <c r="BU222" i="1" s="1"/>
  <c r="BU223" i="1" s="1"/>
  <c r="BU224" i="1" s="1"/>
  <c r="BU225" i="1" s="1"/>
  <c r="BU226" i="1" s="1"/>
  <c r="BU227" i="1" s="1"/>
  <c r="BU228" i="1" s="1"/>
  <c r="BU229" i="1" s="1"/>
  <c r="BU230" i="1" s="1"/>
  <c r="BU231" i="1" s="1"/>
  <c r="BU232" i="1" s="1"/>
  <c r="BU233" i="1" s="1"/>
  <c r="BU234" i="1" s="1"/>
  <c r="BU235" i="1" s="1"/>
  <c r="BU236" i="1" s="1"/>
  <c r="BU237" i="1" s="1"/>
  <c r="BU238" i="1" s="1"/>
  <c r="BU239" i="1" s="1"/>
  <c r="BU240" i="1" s="1"/>
  <c r="BU241" i="1" s="1"/>
  <c r="BU242" i="1" s="1"/>
  <c r="BU243" i="1" s="1"/>
  <c r="BU244" i="1" s="1"/>
  <c r="BU245" i="1" s="1"/>
  <c r="BU246" i="1" s="1"/>
  <c r="BU247" i="1" s="1"/>
  <c r="BU248" i="1" s="1"/>
  <c r="BU249" i="1" s="1"/>
  <c r="BU250" i="1" s="1"/>
  <c r="BU251" i="1" s="1"/>
  <c r="BU252" i="1" s="1"/>
  <c r="BU253" i="1" s="1"/>
  <c r="BT200" i="1"/>
  <c r="BT201" i="1" s="1"/>
  <c r="BT202" i="1" s="1"/>
  <c r="BT203" i="1" s="1"/>
  <c r="BT204" i="1" s="1"/>
  <c r="BT205" i="1" s="1"/>
  <c r="BT206" i="1" s="1"/>
  <c r="BT207" i="1" s="1"/>
  <c r="BT208" i="1" s="1"/>
  <c r="BT209" i="1" s="1"/>
  <c r="BT210" i="1" s="1"/>
  <c r="BT211" i="1" s="1"/>
  <c r="BT212" i="1" s="1"/>
  <c r="BT213" i="1" s="1"/>
  <c r="BT214" i="1" s="1"/>
  <c r="BT215" i="1" s="1"/>
  <c r="BT216" i="1" s="1"/>
  <c r="BT217" i="1" s="1"/>
  <c r="BT218" i="1" s="1"/>
  <c r="BT219" i="1" s="1"/>
  <c r="BT220" i="1" s="1"/>
  <c r="BT221" i="1" s="1"/>
  <c r="BT222" i="1" s="1"/>
  <c r="BT223" i="1" s="1"/>
  <c r="BT224" i="1" s="1"/>
  <c r="BT225" i="1" s="1"/>
  <c r="BT226" i="1" s="1"/>
  <c r="BT227" i="1" s="1"/>
  <c r="BT228" i="1" s="1"/>
  <c r="BT229" i="1" s="1"/>
  <c r="BT230" i="1" s="1"/>
  <c r="BT231" i="1" s="1"/>
  <c r="BT232" i="1" s="1"/>
  <c r="BT233" i="1" s="1"/>
  <c r="BT234" i="1" s="1"/>
  <c r="BT235" i="1" s="1"/>
  <c r="BT236" i="1" s="1"/>
  <c r="BT237" i="1" s="1"/>
  <c r="BT238" i="1" s="1"/>
  <c r="BT239" i="1" s="1"/>
  <c r="BT240" i="1" s="1"/>
  <c r="BT241" i="1" s="1"/>
  <c r="BT242" i="1" s="1"/>
  <c r="BT243" i="1" s="1"/>
  <c r="BT244" i="1" s="1"/>
  <c r="BT245" i="1" s="1"/>
  <c r="BT246" i="1" s="1"/>
  <c r="BT247" i="1" s="1"/>
  <c r="BT248" i="1" s="1"/>
  <c r="BT249" i="1" s="1"/>
  <c r="BT250" i="1" s="1"/>
  <c r="BT251" i="1" s="1"/>
  <c r="BT252" i="1" s="1"/>
  <c r="BT253" i="1" s="1"/>
  <c r="BY180" i="1"/>
  <c r="BY181" i="1" s="1"/>
  <c r="BY182" i="1" s="1"/>
  <c r="BY183" i="1" s="1"/>
  <c r="BY184" i="1" s="1"/>
  <c r="BY185" i="1" s="1"/>
  <c r="BY186" i="1" s="1"/>
  <c r="BY187" i="1" s="1"/>
  <c r="BY188" i="1" s="1"/>
  <c r="BY189" i="1" s="1"/>
  <c r="BY190" i="1" s="1"/>
  <c r="BY191" i="1" s="1"/>
  <c r="BY192" i="1" s="1"/>
  <c r="BY193" i="1" s="1"/>
  <c r="BY194" i="1" s="1"/>
  <c r="BY195" i="1" s="1"/>
  <c r="BY196" i="1" s="1"/>
  <c r="BY197" i="1" s="1"/>
  <c r="BY198" i="1" s="1"/>
  <c r="BZ180" i="1"/>
  <c r="BZ181" i="1" s="1"/>
  <c r="BZ182" i="1" s="1"/>
  <c r="BZ183" i="1" s="1"/>
  <c r="BZ184" i="1" s="1"/>
  <c r="BZ185" i="1" s="1"/>
  <c r="BZ186" i="1" s="1"/>
  <c r="BZ187" i="1" s="1"/>
  <c r="BZ188" i="1" s="1"/>
  <c r="BZ189" i="1" s="1"/>
  <c r="BZ190" i="1" s="1"/>
  <c r="BZ191" i="1" s="1"/>
  <c r="BZ192" i="1" s="1"/>
  <c r="BZ193" i="1" s="1"/>
  <c r="BZ194" i="1" s="1"/>
  <c r="BZ195" i="1" s="1"/>
  <c r="BZ196" i="1" s="1"/>
  <c r="BZ197" i="1" s="1"/>
  <c r="BZ198" i="1" s="1"/>
  <c r="CA180" i="1"/>
  <c r="CA181" i="1" s="1"/>
  <c r="CA182" i="1" s="1"/>
  <c r="CA183" i="1" s="1"/>
  <c r="CA184" i="1" s="1"/>
  <c r="CA185" i="1" s="1"/>
  <c r="CA186" i="1" s="1"/>
  <c r="CA187" i="1" s="1"/>
  <c r="CA188" i="1" s="1"/>
  <c r="CA189" i="1" s="1"/>
  <c r="CA190" i="1" s="1"/>
  <c r="CA191" i="1" s="1"/>
  <c r="CA192" i="1" s="1"/>
  <c r="CA193" i="1" s="1"/>
  <c r="CA194" i="1" s="1"/>
  <c r="CA195" i="1" s="1"/>
  <c r="CA196" i="1" s="1"/>
  <c r="CA197" i="1" s="1"/>
  <c r="CA198" i="1" s="1"/>
  <c r="CB180" i="1"/>
  <c r="CB181" i="1" s="1"/>
  <c r="CB182" i="1" s="1"/>
  <c r="CB183" i="1" s="1"/>
  <c r="CB184" i="1" s="1"/>
  <c r="CB185" i="1" s="1"/>
  <c r="CB186" i="1" s="1"/>
  <c r="CB187" i="1" s="1"/>
  <c r="CB188" i="1" s="1"/>
  <c r="CB189" i="1" s="1"/>
  <c r="CB190" i="1" s="1"/>
  <c r="CB191" i="1" s="1"/>
  <c r="CB192" i="1" s="1"/>
  <c r="CB193" i="1" s="1"/>
  <c r="CB194" i="1" s="1"/>
  <c r="CB195" i="1" s="1"/>
  <c r="CB196" i="1" s="1"/>
  <c r="CB197" i="1" s="1"/>
  <c r="CB198" i="1" s="1"/>
  <c r="BX180" i="1"/>
  <c r="BX181" i="1" s="1"/>
  <c r="BX182" i="1" s="1"/>
  <c r="BX183" i="1" s="1"/>
  <c r="BX184" i="1" s="1"/>
  <c r="BX185" i="1" s="1"/>
  <c r="BX186" i="1" s="1"/>
  <c r="BX187" i="1" s="1"/>
  <c r="BX188" i="1" s="1"/>
  <c r="BX189" i="1" s="1"/>
  <c r="BX190" i="1" s="1"/>
  <c r="BX191" i="1" s="1"/>
  <c r="BX192" i="1" s="1"/>
  <c r="BX193" i="1" s="1"/>
  <c r="BX194" i="1" s="1"/>
  <c r="BX195" i="1" s="1"/>
  <c r="BX196" i="1" s="1"/>
  <c r="BX197" i="1" s="1"/>
  <c r="BX198" i="1" s="1"/>
  <c r="BU180" i="1"/>
  <c r="BU181" i="1" s="1"/>
  <c r="BU182" i="1" s="1"/>
  <c r="BU183" i="1" s="1"/>
  <c r="BU184" i="1" s="1"/>
  <c r="BU185" i="1" s="1"/>
  <c r="BU186" i="1" s="1"/>
  <c r="BU187" i="1" s="1"/>
  <c r="BU188" i="1" s="1"/>
  <c r="BU189" i="1" s="1"/>
  <c r="BU190" i="1" s="1"/>
  <c r="BU191" i="1" s="1"/>
  <c r="BU192" i="1" s="1"/>
  <c r="BU193" i="1" s="1"/>
  <c r="BU194" i="1" s="1"/>
  <c r="BU195" i="1" s="1"/>
  <c r="BU196" i="1" s="1"/>
  <c r="BU197" i="1" s="1"/>
  <c r="BU198" i="1" s="1"/>
  <c r="BT180" i="1"/>
  <c r="BT181" i="1" s="1"/>
  <c r="BT182" i="1" s="1"/>
  <c r="BT183" i="1" s="1"/>
  <c r="BT184" i="1" s="1"/>
  <c r="BT185" i="1" s="1"/>
  <c r="BT186" i="1" s="1"/>
  <c r="BT187" i="1" s="1"/>
  <c r="BT188" i="1" s="1"/>
  <c r="BT189" i="1" s="1"/>
  <c r="BT190" i="1" s="1"/>
  <c r="BT191" i="1" s="1"/>
  <c r="BT192" i="1" s="1"/>
  <c r="BT193" i="1" s="1"/>
  <c r="BT194" i="1" s="1"/>
  <c r="BT195" i="1" s="1"/>
  <c r="BT196" i="1" s="1"/>
  <c r="BT197" i="1" s="1"/>
  <c r="BT198" i="1" s="1"/>
  <c r="CB162" i="1"/>
  <c r="BY162" i="1"/>
  <c r="BY163" i="1" s="1"/>
  <c r="BY164" i="1" s="1"/>
  <c r="BZ162" i="1"/>
  <c r="BZ164" i="1" s="1"/>
  <c r="BZ167" i="1" s="1"/>
  <c r="BX162" i="1"/>
  <c r="BX163" i="1" s="1"/>
  <c r="BX164" i="1" s="1"/>
  <c r="BU162" i="1"/>
  <c r="BU164" i="1" s="1"/>
  <c r="BU165" i="1" s="1"/>
  <c r="BU166" i="1" s="1"/>
  <c r="BU167" i="1" s="1"/>
  <c r="BU168" i="1" s="1"/>
  <c r="BU169" i="1" s="1"/>
  <c r="BU170" i="1" s="1"/>
  <c r="BU171" i="1" s="1"/>
  <c r="BU172" i="1" s="1"/>
  <c r="BU173" i="1" s="1"/>
  <c r="BU174" i="1" s="1"/>
  <c r="BU175" i="1" s="1"/>
  <c r="BU176" i="1" s="1"/>
  <c r="BU177" i="1" s="1"/>
  <c r="BU178" i="1" s="1"/>
  <c r="BT162" i="1"/>
  <c r="CB143" i="1"/>
  <c r="CB144" i="1" s="1"/>
  <c r="CB145" i="1" s="1"/>
  <c r="CB146" i="1" s="1"/>
  <c r="CB147" i="1" s="1"/>
  <c r="CB148" i="1" s="1"/>
  <c r="CB149" i="1" s="1"/>
  <c r="CB150" i="1" s="1"/>
  <c r="CB151" i="1" s="1"/>
  <c r="CB152" i="1" s="1"/>
  <c r="CB153" i="1" s="1"/>
  <c r="CB154" i="1" s="1"/>
  <c r="CB155" i="1" s="1"/>
  <c r="CB156" i="1" s="1"/>
  <c r="CB157" i="1" s="1"/>
  <c r="CB158" i="1" s="1"/>
  <c r="CB159" i="1" s="1"/>
  <c r="CB160" i="1" s="1"/>
  <c r="BY143" i="1"/>
  <c r="BY144" i="1" s="1"/>
  <c r="BY145" i="1" s="1"/>
  <c r="BY146" i="1" s="1"/>
  <c r="BY147" i="1" s="1"/>
  <c r="BY148" i="1" s="1"/>
  <c r="BY149" i="1" s="1"/>
  <c r="BY150" i="1" s="1"/>
  <c r="BY151" i="1" s="1"/>
  <c r="BY152" i="1" s="1"/>
  <c r="BY153" i="1" s="1"/>
  <c r="BY154" i="1" s="1"/>
  <c r="BY155" i="1" s="1"/>
  <c r="BY156" i="1" s="1"/>
  <c r="BY157" i="1" s="1"/>
  <c r="BY158" i="1" s="1"/>
  <c r="BY159" i="1" s="1"/>
  <c r="BY160" i="1" s="1"/>
  <c r="BZ143" i="1"/>
  <c r="BZ144" i="1" s="1"/>
  <c r="BZ145" i="1" s="1"/>
  <c r="BZ146" i="1" s="1"/>
  <c r="BZ147" i="1" s="1"/>
  <c r="BZ148" i="1" s="1"/>
  <c r="BZ149" i="1" s="1"/>
  <c r="BZ150" i="1" s="1"/>
  <c r="BZ151" i="1" s="1"/>
  <c r="BZ152" i="1" s="1"/>
  <c r="BZ153" i="1" s="1"/>
  <c r="BZ154" i="1" s="1"/>
  <c r="BZ155" i="1" s="1"/>
  <c r="BZ156" i="1" s="1"/>
  <c r="BZ157" i="1" s="1"/>
  <c r="BZ158" i="1" s="1"/>
  <c r="BZ159" i="1" s="1"/>
  <c r="BZ160" i="1" s="1"/>
  <c r="BX143" i="1"/>
  <c r="BX144" i="1" s="1"/>
  <c r="BX145" i="1" s="1"/>
  <c r="BX146" i="1" s="1"/>
  <c r="BX147" i="1" s="1"/>
  <c r="BX148" i="1" s="1"/>
  <c r="BX149" i="1" s="1"/>
  <c r="BX150" i="1" s="1"/>
  <c r="BX151" i="1" s="1"/>
  <c r="BX152" i="1" s="1"/>
  <c r="BX153" i="1" s="1"/>
  <c r="BX154" i="1" s="1"/>
  <c r="BX155" i="1" s="1"/>
  <c r="BX156" i="1" s="1"/>
  <c r="BX157" i="1" s="1"/>
  <c r="BX158" i="1" s="1"/>
  <c r="BX159" i="1" s="1"/>
  <c r="BX160" i="1" s="1"/>
  <c r="BU143" i="1"/>
  <c r="BU144" i="1" s="1"/>
  <c r="BU145" i="1" s="1"/>
  <c r="BU146" i="1" s="1"/>
  <c r="BU147" i="1" s="1"/>
  <c r="BU148" i="1" s="1"/>
  <c r="BU149" i="1" s="1"/>
  <c r="BU150" i="1" s="1"/>
  <c r="BU151" i="1" s="1"/>
  <c r="BU152" i="1" s="1"/>
  <c r="BU153" i="1" s="1"/>
  <c r="BU154" i="1" s="1"/>
  <c r="BU155" i="1" s="1"/>
  <c r="BU156" i="1" s="1"/>
  <c r="BU157" i="1" s="1"/>
  <c r="BU158" i="1" s="1"/>
  <c r="BU159" i="1" s="1"/>
  <c r="BU160" i="1" s="1"/>
  <c r="BT143" i="1"/>
  <c r="BT144" i="1" s="1"/>
  <c r="BT145" i="1" s="1"/>
  <c r="BT146" i="1" s="1"/>
  <c r="BT147" i="1" s="1"/>
  <c r="BT148" i="1" s="1"/>
  <c r="BT149" i="1" s="1"/>
  <c r="BT150" i="1" s="1"/>
  <c r="BT151" i="1" s="1"/>
  <c r="BT152" i="1" s="1"/>
  <c r="BT153" i="1" s="1"/>
  <c r="BT154" i="1" s="1"/>
  <c r="BT155" i="1" s="1"/>
  <c r="BT156" i="1" s="1"/>
  <c r="BT157" i="1" s="1"/>
  <c r="BT158" i="1" s="1"/>
  <c r="BT159" i="1" s="1"/>
  <c r="BT160" i="1" s="1"/>
  <c r="CB119" i="1"/>
  <c r="CB120" i="1" s="1"/>
  <c r="CB121" i="1" s="1"/>
  <c r="CB122" i="1" s="1"/>
  <c r="CB123" i="1" s="1"/>
  <c r="CB124" i="1" s="1"/>
  <c r="CB125" i="1" s="1"/>
  <c r="CB126" i="1" s="1"/>
  <c r="CB127" i="1" s="1"/>
  <c r="CB128" i="1" s="1"/>
  <c r="CB129" i="1" s="1"/>
  <c r="CB130" i="1" s="1"/>
  <c r="CB131" i="1" s="1"/>
  <c r="CB132" i="1" s="1"/>
  <c r="CB133" i="1" s="1"/>
  <c r="CB134" i="1" s="1"/>
  <c r="CB135" i="1" s="1"/>
  <c r="CB136" i="1" s="1"/>
  <c r="CB137" i="1" s="1"/>
  <c r="CB138" i="1" s="1"/>
  <c r="CB139" i="1" s="1"/>
  <c r="CB140" i="1" s="1"/>
  <c r="CB141" i="1" s="1"/>
  <c r="BY119" i="1"/>
  <c r="BY120" i="1" s="1"/>
  <c r="BY121" i="1" s="1"/>
  <c r="BY122" i="1" s="1"/>
  <c r="BY123" i="1" s="1"/>
  <c r="BY124" i="1" s="1"/>
  <c r="BY125" i="1" s="1"/>
  <c r="BY126" i="1" s="1"/>
  <c r="BY127" i="1" s="1"/>
  <c r="BY128" i="1" s="1"/>
  <c r="BY129" i="1" s="1"/>
  <c r="BY130" i="1" s="1"/>
  <c r="BY131" i="1" s="1"/>
  <c r="BY132" i="1" s="1"/>
  <c r="BY133" i="1" s="1"/>
  <c r="BY134" i="1" s="1"/>
  <c r="BY135" i="1" s="1"/>
  <c r="BY136" i="1" s="1"/>
  <c r="BY137" i="1" s="1"/>
  <c r="BY138" i="1" s="1"/>
  <c r="BY139" i="1" s="1"/>
  <c r="BY140" i="1" s="1"/>
  <c r="BY141" i="1" s="1"/>
  <c r="BZ119" i="1"/>
  <c r="BZ120" i="1" s="1"/>
  <c r="BZ121" i="1" s="1"/>
  <c r="BZ122" i="1" s="1"/>
  <c r="BZ123" i="1" s="1"/>
  <c r="BZ124" i="1" s="1"/>
  <c r="BZ125" i="1" s="1"/>
  <c r="BZ126" i="1" s="1"/>
  <c r="BZ127" i="1" s="1"/>
  <c r="BZ128" i="1" s="1"/>
  <c r="BZ129" i="1" s="1"/>
  <c r="BZ130" i="1" s="1"/>
  <c r="BZ131" i="1" s="1"/>
  <c r="BZ132" i="1" s="1"/>
  <c r="BZ133" i="1" s="1"/>
  <c r="BZ134" i="1" s="1"/>
  <c r="BZ135" i="1" s="1"/>
  <c r="BZ136" i="1" s="1"/>
  <c r="BZ137" i="1" s="1"/>
  <c r="BZ138" i="1" s="1"/>
  <c r="BZ139" i="1" s="1"/>
  <c r="BZ140" i="1" s="1"/>
  <c r="BZ141" i="1" s="1"/>
  <c r="BX119" i="1"/>
  <c r="BX120" i="1" s="1"/>
  <c r="BX121" i="1" s="1"/>
  <c r="BX122" i="1" s="1"/>
  <c r="BX123" i="1" s="1"/>
  <c r="BX124" i="1" s="1"/>
  <c r="BX125" i="1" s="1"/>
  <c r="BX126" i="1" s="1"/>
  <c r="BX127" i="1" s="1"/>
  <c r="BX128" i="1" s="1"/>
  <c r="BX129" i="1" s="1"/>
  <c r="BX130" i="1" s="1"/>
  <c r="BX131" i="1" s="1"/>
  <c r="BX132" i="1" s="1"/>
  <c r="BX133" i="1" s="1"/>
  <c r="BX134" i="1" s="1"/>
  <c r="BX135" i="1" s="1"/>
  <c r="BX136" i="1" s="1"/>
  <c r="BX137" i="1" s="1"/>
  <c r="BX138" i="1" s="1"/>
  <c r="BX139" i="1" s="1"/>
  <c r="BX140" i="1" s="1"/>
  <c r="BX141" i="1" s="1"/>
  <c r="BU119" i="1"/>
  <c r="BU120" i="1" s="1"/>
  <c r="BU121" i="1" s="1"/>
  <c r="BU122" i="1" s="1"/>
  <c r="BU123" i="1" s="1"/>
  <c r="BU124" i="1" s="1"/>
  <c r="BU125" i="1" s="1"/>
  <c r="BU126" i="1" s="1"/>
  <c r="BU127" i="1" s="1"/>
  <c r="BU128" i="1" s="1"/>
  <c r="BU129" i="1" s="1"/>
  <c r="BU130" i="1" s="1"/>
  <c r="BU131" i="1" s="1"/>
  <c r="BU132" i="1" s="1"/>
  <c r="BU133" i="1" s="1"/>
  <c r="BU134" i="1" s="1"/>
  <c r="BU135" i="1" s="1"/>
  <c r="BU136" i="1" s="1"/>
  <c r="BU137" i="1" s="1"/>
  <c r="BU138" i="1" s="1"/>
  <c r="BU139" i="1" s="1"/>
  <c r="BU140" i="1" s="1"/>
  <c r="BU141" i="1" s="1"/>
  <c r="BT119" i="1"/>
  <c r="BT120" i="1" s="1"/>
  <c r="BT121" i="1" s="1"/>
  <c r="BT122" i="1" s="1"/>
  <c r="BT123" i="1" s="1"/>
  <c r="BT124" i="1" s="1"/>
  <c r="BT125" i="1" s="1"/>
  <c r="BT126" i="1" s="1"/>
  <c r="BT127" i="1" s="1"/>
  <c r="BT128" i="1" s="1"/>
  <c r="BT129" i="1" s="1"/>
  <c r="BT130" i="1" s="1"/>
  <c r="BT131" i="1" s="1"/>
  <c r="BT132" i="1" s="1"/>
  <c r="BT133" i="1" s="1"/>
  <c r="BT134" i="1" s="1"/>
  <c r="BT135" i="1" s="1"/>
  <c r="BT136" i="1" s="1"/>
  <c r="BT137" i="1" s="1"/>
  <c r="BT138" i="1" s="1"/>
  <c r="BT139" i="1" s="1"/>
  <c r="BT140" i="1" s="1"/>
  <c r="BT141" i="1" s="1"/>
  <c r="CB115" i="1"/>
  <c r="CB116" i="1" s="1"/>
  <c r="BY115" i="1"/>
  <c r="BY116" i="1" s="1"/>
  <c r="BZ115" i="1"/>
  <c r="BZ116" i="1" s="1"/>
  <c r="BX115" i="1"/>
  <c r="BX116" i="1" s="1"/>
  <c r="BU115" i="1"/>
  <c r="BU116" i="1" s="1"/>
  <c r="BT115" i="1"/>
  <c r="BT116" i="1" s="1"/>
  <c r="BY24" i="1"/>
  <c r="BY25" i="1" s="1"/>
  <c r="BY26" i="1" s="1"/>
  <c r="BY27" i="1" s="1"/>
  <c r="BY28" i="1" s="1"/>
  <c r="BY29" i="1" s="1"/>
  <c r="BY30" i="1" s="1"/>
  <c r="BY31" i="1" s="1"/>
  <c r="BY32" i="1" s="1"/>
  <c r="BY33" i="1" s="1"/>
  <c r="BY34" i="1" s="1"/>
  <c r="BY35" i="1" s="1"/>
  <c r="BY36" i="1" s="1"/>
  <c r="BY37" i="1" s="1"/>
  <c r="BY38" i="1" s="1"/>
  <c r="BY39" i="1" s="1"/>
  <c r="BY40" i="1" s="1"/>
  <c r="BY42" i="1" s="1"/>
  <c r="BY43" i="1" s="1"/>
  <c r="BY44" i="1" s="1"/>
  <c r="BY45" i="1" s="1"/>
  <c r="BY46" i="1" s="1"/>
  <c r="BY47" i="1" s="1"/>
  <c r="BY48" i="1" s="1"/>
  <c r="BY49" i="1" s="1"/>
  <c r="BY50" i="1" s="1"/>
  <c r="BY51" i="1" s="1"/>
  <c r="BY52" i="1" s="1"/>
  <c r="BY53" i="1" s="1"/>
  <c r="BY54" i="1" s="1"/>
  <c r="BY55" i="1" s="1"/>
  <c r="BY56" i="1" s="1"/>
  <c r="BY57" i="1" s="1"/>
  <c r="BY58" i="1" s="1"/>
  <c r="BY59" i="1" s="1"/>
  <c r="BY60" i="1" s="1"/>
  <c r="BY61" i="1" s="1"/>
  <c r="BY62" i="1" s="1"/>
  <c r="BY63" i="1" s="1"/>
  <c r="BY64" i="1" s="1"/>
  <c r="BY65" i="1" s="1"/>
  <c r="BY66" i="1" s="1"/>
  <c r="BY67" i="1" s="1"/>
  <c r="BY68" i="1" s="1"/>
  <c r="BY69" i="1" s="1"/>
  <c r="BY70" i="1" s="1"/>
  <c r="BY71" i="1" s="1"/>
  <c r="BY72" i="1" s="1"/>
  <c r="BY73" i="1" s="1"/>
  <c r="BY74" i="1" s="1"/>
  <c r="BY75" i="1" s="1"/>
  <c r="BY76" i="1" s="1"/>
  <c r="BY77" i="1" s="1"/>
  <c r="BY78" i="1" s="1"/>
  <c r="BY79" i="1" s="1"/>
  <c r="BY80" i="1" s="1"/>
  <c r="BY81" i="1" s="1"/>
  <c r="BY82" i="1" s="1"/>
  <c r="BY83" i="1" s="1"/>
  <c r="BY84" i="1" s="1"/>
  <c r="BY85" i="1" s="1"/>
  <c r="BY86" i="1" s="1"/>
  <c r="BY87" i="1" s="1"/>
  <c r="BY88" i="1" s="1"/>
  <c r="BY89" i="1" s="1"/>
  <c r="BY90" i="1" s="1"/>
  <c r="BY91" i="1" s="1"/>
  <c r="BY92" i="1" s="1"/>
  <c r="BY93" i="1" s="1"/>
  <c r="BY94" i="1" s="1"/>
  <c r="BY95" i="1" s="1"/>
  <c r="BY96" i="1" s="1"/>
  <c r="BY97" i="1" s="1"/>
  <c r="BY98" i="1" s="1"/>
  <c r="BY99" i="1" s="1"/>
  <c r="BY100" i="1" s="1"/>
  <c r="BY101" i="1" s="1"/>
  <c r="BY102" i="1" s="1"/>
  <c r="BY103" i="1" s="1"/>
  <c r="BY104" i="1" s="1"/>
  <c r="BY105" i="1" s="1"/>
  <c r="BY106" i="1" s="1"/>
  <c r="BY107" i="1" s="1"/>
  <c r="BY108" i="1" s="1"/>
  <c r="BY109" i="1" s="1"/>
  <c r="BY110" i="1" s="1"/>
  <c r="BY111" i="1" s="1"/>
  <c r="BY112" i="1" s="1"/>
  <c r="BY113" i="1" s="1"/>
  <c r="BX24" i="1"/>
  <c r="BX25" i="1" s="1"/>
  <c r="BX26" i="1" s="1"/>
  <c r="BX27" i="1" s="1"/>
  <c r="BX28" i="1" s="1"/>
  <c r="BX29" i="1" s="1"/>
  <c r="BX30" i="1" s="1"/>
  <c r="BX31" i="1" s="1"/>
  <c r="BX32" i="1" s="1"/>
  <c r="BX33" i="1" s="1"/>
  <c r="BX34" i="1" s="1"/>
  <c r="BX35" i="1" s="1"/>
  <c r="BX36" i="1" s="1"/>
  <c r="BX37" i="1" s="1"/>
  <c r="BX38" i="1" s="1"/>
  <c r="BX39" i="1" s="1"/>
  <c r="BX40" i="1" s="1"/>
  <c r="BX41" i="1" s="1"/>
  <c r="BX42" i="1" s="1"/>
  <c r="BX43" i="1" s="1"/>
  <c r="BX44" i="1" s="1"/>
  <c r="BX45" i="1" s="1"/>
  <c r="BX46" i="1" s="1"/>
  <c r="BX47" i="1" s="1"/>
  <c r="BX48" i="1" s="1"/>
  <c r="BX49" i="1" s="1"/>
  <c r="BX50" i="1" s="1"/>
  <c r="BX51" i="1" s="1"/>
  <c r="BX52" i="1" s="1"/>
  <c r="BX53" i="1" s="1"/>
  <c r="BX54" i="1" s="1"/>
  <c r="BX55" i="1" s="1"/>
  <c r="BX56" i="1" s="1"/>
  <c r="BX57" i="1" s="1"/>
  <c r="BX58" i="1" s="1"/>
  <c r="BX59" i="1" s="1"/>
  <c r="BX60" i="1" s="1"/>
  <c r="BX61" i="1" s="1"/>
  <c r="BX62" i="1" s="1"/>
  <c r="BX63" i="1" s="1"/>
  <c r="BX64" i="1" s="1"/>
  <c r="BX65" i="1" s="1"/>
  <c r="BX66" i="1" s="1"/>
  <c r="BX67" i="1" s="1"/>
  <c r="BX68" i="1" s="1"/>
  <c r="BX69" i="1" s="1"/>
  <c r="BX70" i="1" s="1"/>
  <c r="BX71" i="1" s="1"/>
  <c r="BX72" i="1" s="1"/>
  <c r="BX73" i="1" s="1"/>
  <c r="BX74" i="1" s="1"/>
  <c r="BX75" i="1" s="1"/>
  <c r="BX76" i="1" s="1"/>
  <c r="BX77" i="1" s="1"/>
  <c r="BX78" i="1" s="1"/>
  <c r="BX79" i="1" s="1"/>
  <c r="BX80" i="1" s="1"/>
  <c r="BX81" i="1" s="1"/>
  <c r="BX82" i="1" s="1"/>
  <c r="BX83" i="1" s="1"/>
  <c r="BX84" i="1" s="1"/>
  <c r="BX85" i="1" s="1"/>
  <c r="BX86" i="1" s="1"/>
  <c r="BX87" i="1" s="1"/>
  <c r="BX88" i="1" s="1"/>
  <c r="BX89" i="1" s="1"/>
  <c r="BX90" i="1" s="1"/>
  <c r="BX91" i="1" s="1"/>
  <c r="BX92" i="1" s="1"/>
  <c r="BX93" i="1" s="1"/>
  <c r="BX94" i="1" s="1"/>
  <c r="BX95" i="1" s="1"/>
  <c r="BX96" i="1" s="1"/>
  <c r="BX97" i="1" s="1"/>
  <c r="BX98" i="1" s="1"/>
  <c r="BX99" i="1" s="1"/>
  <c r="BX100" i="1" s="1"/>
  <c r="BX101" i="1" s="1"/>
  <c r="BX102" i="1" s="1"/>
  <c r="BX103" i="1" s="1"/>
  <c r="BX104" i="1" s="1"/>
  <c r="BX105" i="1" s="1"/>
  <c r="BX106" i="1" s="1"/>
  <c r="BX107" i="1" s="1"/>
  <c r="BX108" i="1" s="1"/>
  <c r="BX109" i="1" s="1"/>
  <c r="BX110" i="1" s="1"/>
  <c r="BX111" i="1" s="1"/>
  <c r="BX112" i="1" s="1"/>
  <c r="BX113" i="1" s="1"/>
  <c r="BT24" i="1"/>
  <c r="BT25" i="1" s="1"/>
  <c r="BT26" i="1" s="1"/>
  <c r="BT27" i="1" s="1"/>
  <c r="BT28" i="1" s="1"/>
  <c r="BT29" i="1" s="1"/>
  <c r="BT30" i="1" s="1"/>
  <c r="BT31" i="1" s="1"/>
  <c r="BT32" i="1" s="1"/>
  <c r="BT33" i="1" s="1"/>
  <c r="BT34" i="1" s="1"/>
  <c r="BT35" i="1" s="1"/>
  <c r="BT36" i="1" s="1"/>
  <c r="BT37" i="1" s="1"/>
  <c r="BT38" i="1" s="1"/>
  <c r="BT39" i="1" s="1"/>
  <c r="BT40" i="1" s="1"/>
  <c r="BT41" i="1" s="1"/>
  <c r="BT42" i="1" s="1"/>
  <c r="BT43" i="1" s="1"/>
  <c r="BT44" i="1" s="1"/>
  <c r="BT45" i="1" s="1"/>
  <c r="BT46" i="1" s="1"/>
  <c r="BT47" i="1" s="1"/>
  <c r="BT48" i="1" s="1"/>
  <c r="BT49" i="1" s="1"/>
  <c r="BT50" i="1" s="1"/>
  <c r="BT51" i="1" s="1"/>
  <c r="BT52" i="1" s="1"/>
  <c r="BT53" i="1" s="1"/>
  <c r="BT54" i="1" s="1"/>
  <c r="BT55" i="1" s="1"/>
  <c r="BT56" i="1" s="1"/>
  <c r="BT57" i="1" s="1"/>
  <c r="BT58" i="1" s="1"/>
  <c r="BT59" i="1" s="1"/>
  <c r="BT60" i="1" s="1"/>
  <c r="BT61" i="1" s="1"/>
  <c r="BT62" i="1" s="1"/>
  <c r="BT63" i="1" s="1"/>
  <c r="BT64" i="1" s="1"/>
  <c r="BT65" i="1" s="1"/>
  <c r="BT66" i="1" s="1"/>
  <c r="BT67" i="1" s="1"/>
  <c r="BT68" i="1" s="1"/>
  <c r="BT69" i="1" s="1"/>
  <c r="BT70" i="1" s="1"/>
  <c r="BT71" i="1" s="1"/>
  <c r="BT72" i="1" s="1"/>
  <c r="BT73" i="1" s="1"/>
  <c r="BT74" i="1" s="1"/>
  <c r="BT75" i="1" s="1"/>
  <c r="BT76" i="1" s="1"/>
  <c r="BT77" i="1" s="1"/>
  <c r="BT78" i="1" s="1"/>
  <c r="BT79" i="1" s="1"/>
  <c r="BT80" i="1" s="1"/>
  <c r="BT81" i="1" s="1"/>
  <c r="BT82" i="1" s="1"/>
  <c r="BT83" i="1" s="1"/>
  <c r="BT84" i="1" s="1"/>
  <c r="BT85" i="1" s="1"/>
  <c r="BT86" i="1" s="1"/>
  <c r="BT87" i="1" s="1"/>
  <c r="BT88" i="1" s="1"/>
  <c r="BT89" i="1" s="1"/>
  <c r="BT90" i="1" s="1"/>
  <c r="BT91" i="1" s="1"/>
  <c r="BT92" i="1" s="1"/>
  <c r="BT93" i="1" s="1"/>
  <c r="BT94" i="1" s="1"/>
  <c r="BT95" i="1" s="1"/>
  <c r="BT96" i="1" s="1"/>
  <c r="BT97" i="1" s="1"/>
  <c r="BT98" i="1" s="1"/>
  <c r="BT99" i="1" s="1"/>
  <c r="BT100" i="1" s="1"/>
  <c r="BT101" i="1" s="1"/>
  <c r="BT102" i="1" s="1"/>
  <c r="BT103" i="1" s="1"/>
  <c r="BT104" i="1" s="1"/>
  <c r="BT105" i="1" s="1"/>
  <c r="BT106" i="1" s="1"/>
  <c r="BT107" i="1" s="1"/>
  <c r="BT108" i="1" s="1"/>
  <c r="BT109" i="1" s="1"/>
  <c r="BT110" i="1" s="1"/>
  <c r="BT111" i="1" s="1"/>
  <c r="BT112" i="1" s="1"/>
  <c r="BT113" i="1" s="1"/>
  <c r="BY18" i="1"/>
  <c r="BY19" i="1" s="1"/>
  <c r="BY20" i="1" s="1"/>
  <c r="BY21" i="1" s="1"/>
  <c r="BZ18" i="1"/>
  <c r="BZ19" i="1" s="1"/>
  <c r="BZ20" i="1" s="1"/>
  <c r="BZ21" i="1" s="1"/>
  <c r="CB18" i="1"/>
  <c r="CB19" i="1" s="1"/>
  <c r="CB20" i="1" s="1"/>
  <c r="CB21" i="1" s="1"/>
  <c r="BX18" i="1"/>
  <c r="BX19" i="1" s="1"/>
  <c r="BX20" i="1" s="1"/>
  <c r="BX21" i="1" s="1"/>
  <c r="BU18" i="1"/>
  <c r="BU19" i="1" s="1"/>
  <c r="BU20" i="1" s="1"/>
  <c r="BU21" i="1" s="1"/>
  <c r="BT18" i="1"/>
  <c r="BT19" i="1" s="1"/>
  <c r="BT20" i="1" s="1"/>
  <c r="BT21" i="1" s="1"/>
  <c r="CB9" i="1"/>
  <c r="CB10" i="1" s="1"/>
  <c r="CB11" i="1" s="1"/>
  <c r="CB12" i="1" s="1"/>
  <c r="CB13" i="1" s="1"/>
  <c r="CB14" i="1" s="1"/>
  <c r="CB15" i="1" s="1"/>
  <c r="BX9" i="1"/>
  <c r="BX10" i="1" s="1"/>
  <c r="BX11" i="1" s="1"/>
  <c r="BX12" i="1" s="1"/>
  <c r="BX13" i="1" s="1"/>
  <c r="BX14" i="1" s="1"/>
  <c r="BX15" i="1" s="1"/>
  <c r="BY9" i="1"/>
  <c r="BY10" i="1" s="1"/>
  <c r="BY11" i="1" s="1"/>
  <c r="BY12" i="1" s="1"/>
  <c r="BY13" i="1" s="1"/>
  <c r="BY14" i="1" s="1"/>
  <c r="BY15" i="1" s="1"/>
  <c r="BZ9" i="1"/>
  <c r="BZ10" i="1" s="1"/>
  <c r="BZ11" i="1" s="1"/>
  <c r="BZ12" i="1" s="1"/>
  <c r="BZ13" i="1" s="1"/>
  <c r="BZ14" i="1" s="1"/>
  <c r="BZ15" i="1" s="1"/>
  <c r="BT9" i="1"/>
  <c r="BT10" i="1" s="1"/>
  <c r="BT11" i="1" s="1"/>
  <c r="BT12" i="1" s="1"/>
  <c r="BT13" i="1" s="1"/>
  <c r="BT14" i="1" s="1"/>
  <c r="BT15" i="1" s="1"/>
  <c r="CA254" i="1"/>
  <c r="BZ23" i="1"/>
  <c r="BZ25" i="1" s="1"/>
  <c r="BZ26" i="1" s="1"/>
  <c r="BZ27" i="1" s="1"/>
  <c r="BZ28" i="1" s="1"/>
  <c r="BZ29" i="1" s="1"/>
  <c r="BZ30" i="1" s="1"/>
  <c r="BZ31" i="1" s="1"/>
  <c r="BZ32" i="1" s="1"/>
  <c r="BZ33" i="1" s="1"/>
  <c r="BZ34" i="1" s="1"/>
  <c r="BZ35" i="1" s="1"/>
  <c r="BZ36" i="1" s="1"/>
  <c r="BZ37" i="1" s="1"/>
  <c r="BZ38" i="1" s="1"/>
  <c r="BZ39" i="1" s="1"/>
  <c r="BZ40" i="1" s="1"/>
  <c r="BZ42" i="1" s="1"/>
  <c r="BZ43" i="1" s="1"/>
  <c r="BZ44" i="1" s="1"/>
  <c r="BZ45" i="1" s="1"/>
  <c r="BZ46" i="1" s="1"/>
  <c r="BZ47" i="1" s="1"/>
  <c r="BZ48" i="1" s="1"/>
  <c r="BZ49" i="1" s="1"/>
  <c r="BZ50" i="1" s="1"/>
  <c r="BZ51" i="1" s="1"/>
  <c r="BZ52" i="1" s="1"/>
  <c r="BZ53" i="1" s="1"/>
  <c r="BZ54" i="1" s="1"/>
  <c r="BZ55" i="1" s="1"/>
  <c r="BZ56" i="1" s="1"/>
  <c r="BZ57" i="1" s="1"/>
  <c r="BZ58" i="1" s="1"/>
  <c r="BZ59" i="1" s="1"/>
  <c r="BZ60" i="1" s="1"/>
  <c r="BZ61" i="1" s="1"/>
  <c r="BZ62" i="1" s="1"/>
  <c r="BZ63" i="1" s="1"/>
  <c r="BZ64" i="1" s="1"/>
  <c r="BZ65" i="1" s="1"/>
  <c r="BZ66" i="1" s="1"/>
  <c r="BZ67" i="1" s="1"/>
  <c r="BZ68" i="1" s="1"/>
  <c r="BZ69" i="1" s="1"/>
  <c r="BZ70" i="1" s="1"/>
  <c r="BZ71" i="1" s="1"/>
  <c r="BZ72" i="1" s="1"/>
  <c r="BZ73" i="1" s="1"/>
  <c r="BZ74" i="1" s="1"/>
  <c r="BZ75" i="1" s="1"/>
  <c r="BZ76" i="1" s="1"/>
  <c r="BZ77" i="1" s="1"/>
  <c r="BZ78" i="1" s="1"/>
  <c r="BZ79" i="1" s="1"/>
  <c r="BZ80" i="1" s="1"/>
  <c r="BZ81" i="1" s="1"/>
  <c r="BZ82" i="1" s="1"/>
  <c r="BZ83" i="1" s="1"/>
  <c r="BZ84" i="1" s="1"/>
  <c r="BZ85" i="1" s="1"/>
  <c r="BZ86" i="1" s="1"/>
  <c r="BZ87" i="1" s="1"/>
  <c r="BZ88" i="1" s="1"/>
  <c r="BZ89" i="1" s="1"/>
  <c r="BZ90" i="1" s="1"/>
  <c r="BZ91" i="1" s="1"/>
  <c r="BZ92" i="1" s="1"/>
  <c r="BZ93" i="1" s="1"/>
  <c r="BZ94" i="1" s="1"/>
  <c r="BZ95" i="1" s="1"/>
  <c r="BZ96" i="1" s="1"/>
  <c r="BZ97" i="1" s="1"/>
  <c r="BZ98" i="1" s="1"/>
  <c r="BZ99" i="1" s="1"/>
  <c r="BZ100" i="1" s="1"/>
  <c r="BZ101" i="1" s="1"/>
  <c r="BZ102" i="1" s="1"/>
  <c r="BZ103" i="1" s="1"/>
  <c r="BZ104" i="1" s="1"/>
  <c r="BZ105" i="1" s="1"/>
  <c r="BZ106" i="1" s="1"/>
  <c r="BZ107" i="1" s="1"/>
  <c r="BZ108" i="1" s="1"/>
  <c r="BZ109" i="1" s="1"/>
  <c r="BZ110" i="1" s="1"/>
  <c r="BZ111" i="1" s="1"/>
  <c r="BZ112" i="1" s="1"/>
  <c r="BZ113" i="1" s="1"/>
  <c r="BU23" i="1"/>
  <c r="BU25" i="1" s="1"/>
  <c r="BU26" i="1" s="1"/>
  <c r="BU27" i="1" s="1"/>
  <c r="BU28" i="1" s="1"/>
  <c r="BU29" i="1" s="1"/>
  <c r="BU30" i="1" s="1"/>
  <c r="BU31" i="1" s="1"/>
  <c r="BU32" i="1" s="1"/>
  <c r="BU33" i="1" s="1"/>
  <c r="BU34" i="1" s="1"/>
  <c r="BU35" i="1" s="1"/>
  <c r="BU36" i="1" s="1"/>
  <c r="BU37" i="1" s="1"/>
  <c r="BU38" i="1" s="1"/>
  <c r="BU39" i="1" s="1"/>
  <c r="BU40" i="1" s="1"/>
  <c r="BU42" i="1" s="1"/>
  <c r="BU43" i="1" s="1"/>
  <c r="BU44" i="1" s="1"/>
  <c r="BU45" i="1" s="1"/>
  <c r="BU46" i="1" s="1"/>
  <c r="BU47" i="1" s="1"/>
  <c r="BU48" i="1" s="1"/>
  <c r="BU49" i="1" s="1"/>
  <c r="BU50" i="1" s="1"/>
  <c r="BU51" i="1" s="1"/>
  <c r="BU52" i="1" s="1"/>
  <c r="BU53" i="1" s="1"/>
  <c r="BU54" i="1" s="1"/>
  <c r="BU55" i="1" s="1"/>
  <c r="BU56" i="1" s="1"/>
  <c r="BU57" i="1" s="1"/>
  <c r="BU58" i="1" s="1"/>
  <c r="BU59" i="1" s="1"/>
  <c r="BU60" i="1" s="1"/>
  <c r="BU61" i="1" s="1"/>
  <c r="BU62" i="1" s="1"/>
  <c r="BU63" i="1" s="1"/>
  <c r="BU64" i="1" s="1"/>
  <c r="BU65" i="1" s="1"/>
  <c r="BU66" i="1" s="1"/>
  <c r="BU67" i="1" s="1"/>
  <c r="BU68" i="1" s="1"/>
  <c r="BU69" i="1" s="1"/>
  <c r="BU70" i="1" s="1"/>
  <c r="BU71" i="1" s="1"/>
  <c r="BU72" i="1" s="1"/>
  <c r="BU73" i="1" s="1"/>
  <c r="BU74" i="1" s="1"/>
  <c r="BU75" i="1" s="1"/>
  <c r="BU76" i="1" s="1"/>
  <c r="BU77" i="1" s="1"/>
  <c r="BU78" i="1" s="1"/>
  <c r="BU79" i="1" s="1"/>
  <c r="BU80" i="1" s="1"/>
  <c r="BU81" i="1" s="1"/>
  <c r="BU82" i="1" s="1"/>
  <c r="BU83" i="1" s="1"/>
  <c r="BU84" i="1" s="1"/>
  <c r="BU85" i="1" s="1"/>
  <c r="BU86" i="1" s="1"/>
  <c r="BU87" i="1" s="1"/>
  <c r="BU88" i="1" s="1"/>
  <c r="BU89" i="1" s="1"/>
  <c r="BU90" i="1" s="1"/>
  <c r="BU91" i="1" s="1"/>
  <c r="BU92" i="1" s="1"/>
  <c r="BU93" i="1" s="1"/>
  <c r="BU94" i="1" s="1"/>
  <c r="BU95" i="1" s="1"/>
  <c r="BU96" i="1" s="1"/>
  <c r="BU97" i="1" s="1"/>
  <c r="BU98" i="1" s="1"/>
  <c r="BU99" i="1" s="1"/>
  <c r="BU100" i="1" s="1"/>
  <c r="BU101" i="1" s="1"/>
  <c r="BU102" i="1" s="1"/>
  <c r="BU103" i="1" s="1"/>
  <c r="BU104" i="1" s="1"/>
  <c r="BU105" i="1" s="1"/>
  <c r="BU106" i="1" s="1"/>
  <c r="BU107" i="1" s="1"/>
  <c r="BU108" i="1" s="1"/>
  <c r="BU109" i="1" s="1"/>
  <c r="BU110" i="1" s="1"/>
  <c r="BU111" i="1" s="1"/>
  <c r="BU112" i="1" s="1"/>
  <c r="BU113" i="1" s="1"/>
  <c r="BR341" i="1"/>
  <c r="BR342" i="1" s="1"/>
  <c r="BR343" i="1" s="1"/>
  <c r="BR344" i="1" s="1"/>
  <c r="BR345" i="1" s="1"/>
  <c r="BR346" i="1" s="1"/>
  <c r="BR347" i="1" s="1"/>
  <c r="BR348" i="1" s="1"/>
  <c r="BR349" i="1" s="1"/>
  <c r="BR350" i="1" s="1"/>
  <c r="BR351" i="1" s="1"/>
  <c r="BR352" i="1" s="1"/>
  <c r="BR353" i="1" s="1"/>
  <c r="BR354" i="1" s="1"/>
  <c r="BR355" i="1" s="1"/>
  <c r="BR356" i="1" s="1"/>
  <c r="BR357" i="1" s="1"/>
  <c r="BR358" i="1" s="1"/>
  <c r="BR359" i="1" s="1"/>
  <c r="BR360" i="1" s="1"/>
  <c r="BR361" i="1" s="1"/>
  <c r="BR362" i="1" s="1"/>
  <c r="BR363" i="1" s="1"/>
  <c r="BR364" i="1" s="1"/>
  <c r="BR365" i="1" s="1"/>
  <c r="BR366" i="1" s="1"/>
  <c r="BR367" i="1" s="1"/>
  <c r="BR368" i="1" s="1"/>
  <c r="BR369" i="1" s="1"/>
  <c r="BR370" i="1" s="1"/>
  <c r="BR371" i="1" s="1"/>
  <c r="BR372" i="1" s="1"/>
  <c r="BR373" i="1" s="1"/>
  <c r="BR374" i="1" s="1"/>
  <c r="BR375" i="1" s="1"/>
  <c r="BR376" i="1" s="1"/>
  <c r="BR377" i="1" s="1"/>
  <c r="BR378" i="1" s="1"/>
  <c r="BR379" i="1" s="1"/>
  <c r="BR380" i="1" s="1"/>
  <c r="BR381" i="1" s="1"/>
  <c r="BR382" i="1" s="1"/>
  <c r="BR383" i="1" s="1"/>
  <c r="BR384" i="1" s="1"/>
  <c r="BR385" i="1" s="1"/>
  <c r="BR386" i="1" s="1"/>
  <c r="BR387" i="1" s="1"/>
  <c r="BR388" i="1" s="1"/>
  <c r="BR389" i="1" s="1"/>
  <c r="BR390" i="1" s="1"/>
  <c r="BR391" i="1" s="1"/>
  <c r="BR392" i="1" s="1"/>
  <c r="BR393" i="1" s="1"/>
  <c r="BR394" i="1" s="1"/>
  <c r="BR395" i="1" s="1"/>
  <c r="BR396" i="1" s="1"/>
  <c r="BP341" i="1"/>
  <c r="BP342" i="1" s="1"/>
  <c r="BP343" i="1" s="1"/>
  <c r="BP344" i="1" s="1"/>
  <c r="BP345" i="1" s="1"/>
  <c r="BP346" i="1" s="1"/>
  <c r="BP347" i="1" s="1"/>
  <c r="BP348" i="1" s="1"/>
  <c r="BP349" i="1" s="1"/>
  <c r="BP350" i="1" s="1"/>
  <c r="BP351" i="1" s="1"/>
  <c r="BP352" i="1" s="1"/>
  <c r="BP353" i="1" s="1"/>
  <c r="BP354" i="1" s="1"/>
  <c r="BP355" i="1" s="1"/>
  <c r="BP356" i="1" s="1"/>
  <c r="BP357" i="1" s="1"/>
  <c r="BP358" i="1" s="1"/>
  <c r="BP359" i="1" s="1"/>
  <c r="BP360" i="1" s="1"/>
  <c r="BP361" i="1" s="1"/>
  <c r="BP362" i="1" s="1"/>
  <c r="BP363" i="1" s="1"/>
  <c r="BP364" i="1" s="1"/>
  <c r="BP365" i="1" s="1"/>
  <c r="BP366" i="1" s="1"/>
  <c r="BP367" i="1" s="1"/>
  <c r="BP368" i="1" s="1"/>
  <c r="BP369" i="1" s="1"/>
  <c r="BP370" i="1" s="1"/>
  <c r="BP371" i="1" s="1"/>
  <c r="BP372" i="1" s="1"/>
  <c r="BP373" i="1" s="1"/>
  <c r="BP374" i="1" s="1"/>
  <c r="BP375" i="1" s="1"/>
  <c r="BP376" i="1" s="1"/>
  <c r="BP377" i="1" s="1"/>
  <c r="BP378" i="1" s="1"/>
  <c r="BP379" i="1" s="1"/>
  <c r="BP380" i="1" s="1"/>
  <c r="BP381" i="1" s="1"/>
  <c r="BP382" i="1" s="1"/>
  <c r="BP383" i="1" s="1"/>
  <c r="BP384" i="1" s="1"/>
  <c r="BP385" i="1" s="1"/>
  <c r="BP386" i="1" s="1"/>
  <c r="BP387" i="1" s="1"/>
  <c r="BP388" i="1" s="1"/>
  <c r="BP389" i="1" s="1"/>
  <c r="BP390" i="1" s="1"/>
  <c r="BP391" i="1" s="1"/>
  <c r="BP392" i="1" s="1"/>
  <c r="BP393" i="1" s="1"/>
  <c r="BP394" i="1" s="1"/>
  <c r="BP395" i="1" s="1"/>
  <c r="BP396" i="1" s="1"/>
  <c r="BR317" i="1"/>
  <c r="BR318" i="1" s="1"/>
  <c r="BR319" i="1" s="1"/>
  <c r="BR320" i="1" s="1"/>
  <c r="BP317" i="1"/>
  <c r="BP318" i="1" s="1"/>
  <c r="BP319" i="1" s="1"/>
  <c r="BP320" i="1" s="1"/>
  <c r="BR314" i="1"/>
  <c r="BR304" i="1"/>
  <c r="BR306" i="1" s="1"/>
  <c r="BR302" i="1"/>
  <c r="BR290" i="1"/>
  <c r="BR292" i="1" s="1"/>
  <c r="BR294" i="1" s="1"/>
  <c r="BR296" i="1" s="1"/>
  <c r="BR289" i="1"/>
  <c r="BR291" i="1" s="1"/>
  <c r="BR293" i="1" s="1"/>
  <c r="BR295" i="1" s="1"/>
  <c r="BP314" i="1"/>
  <c r="BP304" i="1"/>
  <c r="BP306" i="1" s="1"/>
  <c r="BP302" i="1"/>
  <c r="BP290" i="1"/>
  <c r="BP292" i="1" s="1"/>
  <c r="BP294" i="1" s="1"/>
  <c r="BP296" i="1" s="1"/>
  <c r="BP289" i="1"/>
  <c r="BP291" i="1" s="1"/>
  <c r="BP293" i="1" s="1"/>
  <c r="BP295" i="1" s="1"/>
  <c r="BK284" i="1"/>
  <c r="BK285" i="1" s="1"/>
  <c r="BK286" i="1" s="1"/>
  <c r="BP284" i="1"/>
  <c r="BP285" i="1" s="1"/>
  <c r="BP286" i="1" s="1"/>
  <c r="BR284" i="1"/>
  <c r="BR285" i="1" s="1"/>
  <c r="BR286" i="1" s="1"/>
  <c r="BR255" i="1"/>
  <c r="BR256" i="1" s="1"/>
  <c r="BR257" i="1" s="1"/>
  <c r="BR258" i="1" s="1"/>
  <c r="BR259" i="1" s="1"/>
  <c r="BR260" i="1" s="1"/>
  <c r="BR261" i="1" s="1"/>
  <c r="BR262" i="1" s="1"/>
  <c r="BR263" i="1" s="1"/>
  <c r="BR264" i="1" s="1"/>
  <c r="BR265" i="1" s="1"/>
  <c r="BR266" i="1" s="1"/>
  <c r="BR267" i="1" s="1"/>
  <c r="BR268" i="1" s="1"/>
  <c r="BR269" i="1" s="1"/>
  <c r="BR270" i="1" s="1"/>
  <c r="BR271" i="1" s="1"/>
  <c r="BR272" i="1" s="1"/>
  <c r="BR273" i="1" s="1"/>
  <c r="BR274" i="1" s="1"/>
  <c r="BR275" i="1" s="1"/>
  <c r="BR276" i="1" s="1"/>
  <c r="BR277" i="1" s="1"/>
  <c r="BR278" i="1" s="1"/>
  <c r="BR279" i="1" s="1"/>
  <c r="BR280" i="1" s="1"/>
  <c r="BR281" i="1" s="1"/>
  <c r="BR282" i="1" s="1"/>
  <c r="BP255" i="1"/>
  <c r="BP256" i="1" s="1"/>
  <c r="BP257" i="1" s="1"/>
  <c r="BP258" i="1" s="1"/>
  <c r="BP259" i="1" s="1"/>
  <c r="BP260" i="1" s="1"/>
  <c r="BP261" i="1" s="1"/>
  <c r="BP262" i="1" s="1"/>
  <c r="BP263" i="1" s="1"/>
  <c r="BP264" i="1" s="1"/>
  <c r="BP265" i="1" s="1"/>
  <c r="BP266" i="1" s="1"/>
  <c r="BP267" i="1" s="1"/>
  <c r="BP268" i="1" s="1"/>
  <c r="BP269" i="1" s="1"/>
  <c r="BP270" i="1" s="1"/>
  <c r="BP271" i="1" s="1"/>
  <c r="BP272" i="1" s="1"/>
  <c r="BP273" i="1" s="1"/>
  <c r="BP274" i="1" s="1"/>
  <c r="BP275" i="1" s="1"/>
  <c r="BP276" i="1" s="1"/>
  <c r="BP277" i="1" s="1"/>
  <c r="BP278" i="1" s="1"/>
  <c r="BP279" i="1" s="1"/>
  <c r="BP280" i="1" s="1"/>
  <c r="BP281" i="1" s="1"/>
  <c r="BP282" i="1" s="1"/>
  <c r="BR253" i="1"/>
  <c r="BR252" i="1"/>
  <c r="BR251" i="1"/>
  <c r="BR250" i="1"/>
  <c r="BR249" i="1"/>
  <c r="BR248" i="1"/>
  <c r="BR247" i="1"/>
  <c r="BR246" i="1"/>
  <c r="BR245" i="1"/>
  <c r="BR244" i="1"/>
  <c r="BR243" i="1"/>
  <c r="BR242" i="1"/>
  <c r="BR241" i="1"/>
  <c r="BR240" i="1"/>
  <c r="BR239" i="1"/>
  <c r="BR238" i="1"/>
  <c r="BR237" i="1"/>
  <c r="BR236" i="1"/>
  <c r="BR235" i="1"/>
  <c r="BR234" i="1"/>
  <c r="BR233" i="1"/>
  <c r="BR232" i="1"/>
  <c r="BR231" i="1"/>
  <c r="BR230" i="1"/>
  <c r="BR229" i="1"/>
  <c r="BR228" i="1"/>
  <c r="BR227" i="1"/>
  <c r="BR226" i="1"/>
  <c r="BR225" i="1"/>
  <c r="BR224" i="1"/>
  <c r="BR223" i="1"/>
  <c r="BR222" i="1"/>
  <c r="BR221" i="1"/>
  <c r="BR220" i="1"/>
  <c r="BR219" i="1"/>
  <c r="BR218" i="1"/>
  <c r="BR217" i="1"/>
  <c r="BR216" i="1"/>
  <c r="BR215" i="1"/>
  <c r="BR214" i="1"/>
  <c r="BR213" i="1"/>
  <c r="BR212" i="1"/>
  <c r="BR211" i="1"/>
  <c r="BR209" i="1"/>
  <c r="BR208" i="1"/>
  <c r="BR207" i="1"/>
  <c r="BR206" i="1"/>
  <c r="BR205" i="1"/>
  <c r="BR204" i="1"/>
  <c r="BR203" i="1"/>
  <c r="BR202" i="1"/>
  <c r="BR201" i="1"/>
  <c r="BR200" i="1"/>
  <c r="BR180" i="1"/>
  <c r="BR181" i="1" s="1"/>
  <c r="BR182" i="1" s="1"/>
  <c r="BR183" i="1" s="1"/>
  <c r="BR184" i="1" s="1"/>
  <c r="BR185" i="1" s="1"/>
  <c r="BR186" i="1" s="1"/>
  <c r="BR187" i="1" s="1"/>
  <c r="BR188" i="1" s="1"/>
  <c r="BR189" i="1" s="1"/>
  <c r="BR190" i="1" s="1"/>
  <c r="BR191" i="1" s="1"/>
  <c r="BR192" i="1" s="1"/>
  <c r="BR193" i="1" s="1"/>
  <c r="BR194" i="1" s="1"/>
  <c r="BR195" i="1" s="1"/>
  <c r="BR196" i="1" s="1"/>
  <c r="BR197" i="1" s="1"/>
  <c r="BR198" i="1" s="1"/>
  <c r="BP180" i="1"/>
  <c r="BP181" i="1" s="1"/>
  <c r="BP182" i="1" s="1"/>
  <c r="BP183" i="1" s="1"/>
  <c r="BP184" i="1" s="1"/>
  <c r="BP185" i="1" s="1"/>
  <c r="BP186" i="1" s="1"/>
  <c r="BP187" i="1" s="1"/>
  <c r="BP188" i="1" s="1"/>
  <c r="BP189" i="1" s="1"/>
  <c r="BP190" i="1" s="1"/>
  <c r="BP191" i="1" s="1"/>
  <c r="BP192" i="1" s="1"/>
  <c r="BP193" i="1" s="1"/>
  <c r="BP194" i="1" s="1"/>
  <c r="BP195" i="1" s="1"/>
  <c r="BP196" i="1" s="1"/>
  <c r="BP197" i="1" s="1"/>
  <c r="BP198" i="1" s="1"/>
  <c r="BR178" i="1"/>
  <c r="BR177" i="1"/>
  <c r="BR176" i="1"/>
  <c r="BR175" i="1"/>
  <c r="BR174" i="1"/>
  <c r="BR173" i="1"/>
  <c r="BR172" i="1"/>
  <c r="BR171" i="1"/>
  <c r="BR170" i="1"/>
  <c r="BR169" i="1"/>
  <c r="BR168" i="1"/>
  <c r="BR167" i="1"/>
  <c r="BR166" i="1"/>
  <c r="BR165" i="1"/>
  <c r="BR164" i="1"/>
  <c r="BP178" i="1"/>
  <c r="BP177" i="1"/>
  <c r="BP176" i="1"/>
  <c r="BP175" i="1"/>
  <c r="BP174" i="1"/>
  <c r="BP173" i="1"/>
  <c r="BP172" i="1"/>
  <c r="BP171" i="1"/>
  <c r="BP170" i="1"/>
  <c r="BP169" i="1"/>
  <c r="BP168" i="1"/>
  <c r="BP167" i="1"/>
  <c r="BP166" i="1"/>
  <c r="BP165" i="1"/>
  <c r="BP164" i="1"/>
  <c r="BK178" i="1"/>
  <c r="BK177" i="1"/>
  <c r="BK176" i="1"/>
  <c r="BK175" i="1"/>
  <c r="BK174" i="1"/>
  <c r="BK173" i="1"/>
  <c r="BK172" i="1"/>
  <c r="BK171" i="1"/>
  <c r="BK170" i="1"/>
  <c r="BK169" i="1"/>
  <c r="BK168" i="1"/>
  <c r="BK167" i="1"/>
  <c r="BK166" i="1"/>
  <c r="BK165" i="1"/>
  <c r="BK164" i="1"/>
  <c r="BR162" i="1"/>
  <c r="BP162" i="1"/>
  <c r="BX165" i="1" l="1"/>
  <c r="BX166" i="1" s="1"/>
  <c r="BX167" i="1" s="1"/>
  <c r="BX168" i="1" s="1"/>
  <c r="BX169" i="1" s="1"/>
  <c r="BX170" i="1" s="1"/>
  <c r="BX171" i="1" s="1"/>
  <c r="BX172" i="1" s="1"/>
  <c r="BX173" i="1" s="1"/>
  <c r="BX174" i="1" s="1"/>
  <c r="BX175" i="1" s="1"/>
  <c r="BX176" i="1" s="1"/>
  <c r="BX177" i="1" s="1"/>
  <c r="BX178" i="1" s="1"/>
  <c r="BZ170" i="1"/>
  <c r="BZ171" i="1" s="1"/>
  <c r="BZ172" i="1" s="1"/>
  <c r="BZ173" i="1" s="1"/>
  <c r="BZ174" i="1" s="1"/>
  <c r="BZ175" i="1" s="1"/>
  <c r="BZ176" i="1" s="1"/>
  <c r="BZ177" i="1" s="1"/>
  <c r="BZ178" i="1" s="1"/>
  <c r="CB164" i="1"/>
  <c r="BY165" i="1"/>
  <c r="BY166" i="1" s="1"/>
  <c r="BY167" i="1" s="1"/>
  <c r="BY168" i="1" s="1"/>
  <c r="BY169" i="1" s="1"/>
  <c r="BY170" i="1" s="1"/>
  <c r="BY171" i="1" s="1"/>
  <c r="BY172" i="1" s="1"/>
  <c r="BY173" i="1" s="1"/>
  <c r="BY174" i="1" s="1"/>
  <c r="BY175" i="1" s="1"/>
  <c r="BY176" i="1" s="1"/>
  <c r="BY177" i="1" s="1"/>
  <c r="BY178" i="1" s="1"/>
  <c r="BR298" i="1"/>
  <c r="BR300" i="1" s="1"/>
  <c r="BR297" i="1"/>
  <c r="BR299" i="1" s="1"/>
  <c r="BR301" i="1" s="1"/>
  <c r="BR303" i="1" s="1"/>
  <c r="BR305" i="1" s="1"/>
  <c r="BR307" i="1" s="1"/>
  <c r="BP298" i="1"/>
  <c r="BP300" i="1" s="1"/>
  <c r="BP297" i="1"/>
  <c r="BP299" i="1" s="1"/>
  <c r="BP301" i="1" s="1"/>
  <c r="BP303" i="1" s="1"/>
  <c r="BP305" i="1" s="1"/>
  <c r="BP307" i="1" s="1"/>
  <c r="BR143" i="1"/>
  <c r="BR144" i="1" s="1"/>
  <c r="BR145" i="1" s="1"/>
  <c r="BR146" i="1" s="1"/>
  <c r="BR147" i="1" s="1"/>
  <c r="BR148" i="1" s="1"/>
  <c r="BR149" i="1" s="1"/>
  <c r="BR150" i="1" s="1"/>
  <c r="BR151" i="1" s="1"/>
  <c r="BR152" i="1" s="1"/>
  <c r="BR153" i="1" s="1"/>
  <c r="BR154" i="1" s="1"/>
  <c r="BR155" i="1" s="1"/>
  <c r="BR156" i="1" s="1"/>
  <c r="BR157" i="1" s="1"/>
  <c r="BR158" i="1" s="1"/>
  <c r="BR159" i="1" s="1"/>
  <c r="BR160" i="1" s="1"/>
  <c r="BP143" i="1"/>
  <c r="BP144" i="1" s="1"/>
  <c r="BP145" i="1" s="1"/>
  <c r="BP146" i="1" s="1"/>
  <c r="BP147" i="1" s="1"/>
  <c r="BP148" i="1" s="1"/>
  <c r="BP149" i="1" s="1"/>
  <c r="BP150" i="1" s="1"/>
  <c r="BP151" i="1" s="1"/>
  <c r="BP152" i="1" s="1"/>
  <c r="BP153" i="1" s="1"/>
  <c r="BP154" i="1" s="1"/>
  <c r="BP155" i="1" s="1"/>
  <c r="BP156" i="1" s="1"/>
  <c r="BP157" i="1" s="1"/>
  <c r="BP158" i="1" s="1"/>
  <c r="BP159" i="1" s="1"/>
  <c r="BP160" i="1" s="1"/>
  <c r="BR119" i="1"/>
  <c r="BR120" i="1" s="1"/>
  <c r="BR121" i="1" s="1"/>
  <c r="BR122" i="1" s="1"/>
  <c r="BR123" i="1" s="1"/>
  <c r="BR124" i="1" s="1"/>
  <c r="BR125" i="1" s="1"/>
  <c r="BR126" i="1" s="1"/>
  <c r="BR127" i="1" s="1"/>
  <c r="BR128" i="1" s="1"/>
  <c r="BR129" i="1" s="1"/>
  <c r="BR130" i="1" s="1"/>
  <c r="BR131" i="1" s="1"/>
  <c r="BR132" i="1" s="1"/>
  <c r="BR133" i="1" s="1"/>
  <c r="BR134" i="1" s="1"/>
  <c r="BR135" i="1" s="1"/>
  <c r="BR136" i="1" s="1"/>
  <c r="BR137" i="1" s="1"/>
  <c r="BR138" i="1" s="1"/>
  <c r="BR139" i="1" s="1"/>
  <c r="BR140" i="1" s="1"/>
  <c r="BR141" i="1" s="1"/>
  <c r="BP119" i="1"/>
  <c r="BP120" i="1" s="1"/>
  <c r="BP121" i="1" s="1"/>
  <c r="BP122" i="1" s="1"/>
  <c r="BP123" i="1" s="1"/>
  <c r="BP124" i="1" s="1"/>
  <c r="BP125" i="1" s="1"/>
  <c r="BP126" i="1" s="1"/>
  <c r="BP127" i="1" s="1"/>
  <c r="BP128" i="1" s="1"/>
  <c r="BP129" i="1" s="1"/>
  <c r="BP130" i="1" s="1"/>
  <c r="BP131" i="1" s="1"/>
  <c r="BP132" i="1" s="1"/>
  <c r="BP133" i="1" s="1"/>
  <c r="BP134" i="1" s="1"/>
  <c r="BP135" i="1" s="1"/>
  <c r="BP136" i="1" s="1"/>
  <c r="BP137" i="1" s="1"/>
  <c r="BP138" i="1" s="1"/>
  <c r="BP139" i="1" s="1"/>
  <c r="BP140" i="1" s="1"/>
  <c r="BP141" i="1" s="1"/>
  <c r="BR322" i="1"/>
  <c r="BR323" i="1" s="1"/>
  <c r="BR324" i="1" s="1"/>
  <c r="BR325" i="1" s="1"/>
  <c r="BR326" i="1" s="1"/>
  <c r="BR327" i="1" s="1"/>
  <c r="BR328" i="1" s="1"/>
  <c r="BR329" i="1" s="1"/>
  <c r="BR330" i="1" s="1"/>
  <c r="BR331" i="1" s="1"/>
  <c r="BR332" i="1" s="1"/>
  <c r="BR333" i="1" s="1"/>
  <c r="BR334" i="1" s="1"/>
  <c r="BR335" i="1" s="1"/>
  <c r="BR336" i="1" s="1"/>
  <c r="BR337" i="1" s="1"/>
  <c r="BR338" i="1" s="1"/>
  <c r="BR339" i="1" s="1"/>
  <c r="BP322" i="1"/>
  <c r="BP323" i="1" s="1"/>
  <c r="BP324" i="1" s="1"/>
  <c r="BP325" i="1" s="1"/>
  <c r="BP326" i="1" s="1"/>
  <c r="BP327" i="1" s="1"/>
  <c r="BP328" i="1" s="1"/>
  <c r="BP329" i="1" s="1"/>
  <c r="BP330" i="1" s="1"/>
  <c r="BP331" i="1" s="1"/>
  <c r="BP332" i="1" s="1"/>
  <c r="BP333" i="1" s="1"/>
  <c r="BP334" i="1" s="1"/>
  <c r="BP335" i="1" s="1"/>
  <c r="BP336" i="1" s="1"/>
  <c r="BP337" i="1" s="1"/>
  <c r="BP338" i="1" s="1"/>
  <c r="BP339" i="1" s="1"/>
  <c r="BR59" i="1"/>
  <c r="BR210" i="1"/>
  <c r="BP200" i="1"/>
  <c r="BP201" i="1" s="1"/>
  <c r="BP202" i="1" s="1"/>
  <c r="BP203" i="1" s="1"/>
  <c r="BP204" i="1" s="1"/>
  <c r="BP205" i="1" s="1"/>
  <c r="BP206" i="1" s="1"/>
  <c r="BP207" i="1" s="1"/>
  <c r="BP208" i="1" s="1"/>
  <c r="BP209" i="1" s="1"/>
  <c r="BP210" i="1" s="1"/>
  <c r="BP211" i="1" s="1"/>
  <c r="BP212" i="1" s="1"/>
  <c r="BP213" i="1" s="1"/>
  <c r="BP214" i="1" s="1"/>
  <c r="BP215" i="1" s="1"/>
  <c r="BP216" i="1" s="1"/>
  <c r="BP217" i="1" s="1"/>
  <c r="BP218" i="1" s="1"/>
  <c r="BP219" i="1" s="1"/>
  <c r="BP220" i="1" s="1"/>
  <c r="BP221" i="1" s="1"/>
  <c r="BP222" i="1" s="1"/>
  <c r="BP223" i="1" s="1"/>
  <c r="BP224" i="1" s="1"/>
  <c r="BP225" i="1" s="1"/>
  <c r="BP226" i="1" s="1"/>
  <c r="BP227" i="1" s="1"/>
  <c r="BP228" i="1" s="1"/>
  <c r="BP229" i="1" s="1"/>
  <c r="BP230" i="1" s="1"/>
  <c r="BP231" i="1" s="1"/>
  <c r="BP232" i="1" s="1"/>
  <c r="BP233" i="1" s="1"/>
  <c r="BP234" i="1" s="1"/>
  <c r="BP235" i="1" s="1"/>
  <c r="BP236" i="1" s="1"/>
  <c r="BP237" i="1" s="1"/>
  <c r="BP238" i="1" s="1"/>
  <c r="BP239" i="1" s="1"/>
  <c r="BP240" i="1" s="1"/>
  <c r="BP241" i="1" s="1"/>
  <c r="BP242" i="1" s="1"/>
  <c r="BP243" i="1" s="1"/>
  <c r="BP244" i="1" s="1"/>
  <c r="BP245" i="1" s="1"/>
  <c r="BP246" i="1" s="1"/>
  <c r="BP247" i="1" s="1"/>
  <c r="BP248" i="1" s="1"/>
  <c r="BP249" i="1" s="1"/>
  <c r="BP250" i="1" s="1"/>
  <c r="BP251" i="1" s="1"/>
  <c r="BP252" i="1" s="1"/>
  <c r="BP253" i="1" s="1"/>
  <c r="BR15" i="1"/>
  <c r="BR14" i="1"/>
  <c r="BR13" i="1"/>
  <c r="BR12" i="1"/>
  <c r="BR11" i="1"/>
  <c r="BR10" i="1"/>
  <c r="BR9" i="1"/>
  <c r="BP15" i="1"/>
  <c r="BP14" i="1"/>
  <c r="BP13" i="1"/>
  <c r="BR21" i="1"/>
  <c r="BP28" i="1"/>
  <c r="BP29" i="1" s="1"/>
  <c r="BP30" i="1" s="1"/>
  <c r="BP31" i="1" s="1"/>
  <c r="BP32" i="1" s="1"/>
  <c r="BP33" i="1" s="1"/>
  <c r="BP34" i="1" s="1"/>
  <c r="BP35" i="1" s="1"/>
  <c r="BP36" i="1" s="1"/>
  <c r="BP37" i="1" s="1"/>
  <c r="BP38" i="1" s="1"/>
  <c r="BP39" i="1" s="1"/>
  <c r="BP40" i="1" s="1"/>
  <c r="BP41" i="1" s="1"/>
  <c r="BP42" i="1" s="1"/>
  <c r="BP43" i="1" s="1"/>
  <c r="BP44" i="1" s="1"/>
  <c r="BP45" i="1" s="1"/>
  <c r="BP46" i="1" s="1"/>
  <c r="BP47" i="1" s="1"/>
  <c r="BP48" i="1" s="1"/>
  <c r="BP49" i="1" s="1"/>
  <c r="BP50" i="1" s="1"/>
  <c r="BP51" i="1" s="1"/>
  <c r="BP52" i="1" s="1"/>
  <c r="BP53" i="1" s="1"/>
  <c r="BP54" i="1" s="1"/>
  <c r="BP55" i="1" s="1"/>
  <c r="BP56" i="1" s="1"/>
  <c r="BP57" i="1" s="1"/>
  <c r="BP58" i="1" s="1"/>
  <c r="BP59" i="1" s="1"/>
  <c r="BP60" i="1" s="1"/>
  <c r="BP61" i="1" s="1"/>
  <c r="BP62" i="1" s="1"/>
  <c r="BP63" i="1" s="1"/>
  <c r="BP64" i="1" s="1"/>
  <c r="BP65" i="1" s="1"/>
  <c r="BP66" i="1" s="1"/>
  <c r="BP67" i="1" s="1"/>
  <c r="BP68" i="1" s="1"/>
  <c r="BP69" i="1" s="1"/>
  <c r="BP70" i="1" s="1"/>
  <c r="BP71" i="1" s="1"/>
  <c r="BP72" i="1" s="1"/>
  <c r="BP73" i="1" s="1"/>
  <c r="BP74" i="1" s="1"/>
  <c r="BP75" i="1" s="1"/>
  <c r="BP76" i="1" s="1"/>
  <c r="BP77" i="1" s="1"/>
  <c r="BP78" i="1" s="1"/>
  <c r="BP79" i="1" s="1"/>
  <c r="BP80" i="1" s="1"/>
  <c r="BP81" i="1" s="1"/>
  <c r="BP82" i="1" s="1"/>
  <c r="BP83" i="1" s="1"/>
  <c r="BP84" i="1" s="1"/>
  <c r="BP85" i="1" s="1"/>
  <c r="BP86" i="1" s="1"/>
  <c r="BP87" i="1" s="1"/>
  <c r="BP88" i="1" s="1"/>
  <c r="BP89" i="1" s="1"/>
  <c r="BP90" i="1" s="1"/>
  <c r="BP91" i="1" s="1"/>
  <c r="BP92" i="1" s="1"/>
  <c r="BP93" i="1" s="1"/>
  <c r="BP94" i="1" s="1"/>
  <c r="BP95" i="1" s="1"/>
  <c r="BP96" i="1" s="1"/>
  <c r="BP97" i="1" s="1"/>
  <c r="BP98" i="1" s="1"/>
  <c r="BP99" i="1" s="1"/>
  <c r="BP100" i="1" s="1"/>
  <c r="BP101" i="1" s="1"/>
  <c r="BP102" i="1" s="1"/>
  <c r="BP103" i="1" s="1"/>
  <c r="BP104" i="1" s="1"/>
  <c r="BP105" i="1" s="1"/>
  <c r="BP106" i="1" s="1"/>
  <c r="BP107" i="1" s="1"/>
  <c r="BP108" i="1" s="1"/>
  <c r="BP109" i="1" s="1"/>
  <c r="BP110" i="1" s="1"/>
  <c r="BP111" i="1" s="1"/>
  <c r="BP112" i="1" s="1"/>
  <c r="BP113" i="1" s="1"/>
  <c r="BP23" i="1"/>
  <c r="BP24" i="1" s="1"/>
  <c r="BP25" i="1" s="1"/>
  <c r="BP26" i="1" s="1"/>
  <c r="BR107" i="1"/>
  <c r="BR108" i="1" s="1"/>
  <c r="BR109" i="1" s="1"/>
  <c r="BR110" i="1" s="1"/>
  <c r="BR111" i="1" s="1"/>
  <c r="BR112" i="1" s="1"/>
  <c r="BR113" i="1" s="1"/>
  <c r="BR106" i="1"/>
  <c r="BR105" i="1"/>
  <c r="BR104" i="1"/>
  <c r="BR103" i="1"/>
  <c r="BR102" i="1"/>
  <c r="BR101" i="1"/>
  <c r="BR100" i="1"/>
  <c r="BR99" i="1"/>
  <c r="BR98" i="1"/>
  <c r="BR97" i="1"/>
  <c r="BR96" i="1"/>
  <c r="BR95" i="1"/>
  <c r="BR94" i="1"/>
  <c r="BR93" i="1"/>
  <c r="BR92" i="1"/>
  <c r="BR91" i="1"/>
  <c r="BR90" i="1"/>
  <c r="BR89" i="1"/>
  <c r="BR88" i="1"/>
  <c r="BR87" i="1"/>
  <c r="BR86" i="1"/>
  <c r="BR85" i="1"/>
  <c r="BR84" i="1"/>
  <c r="BR83" i="1"/>
  <c r="BR82" i="1"/>
  <c r="BR81" i="1"/>
  <c r="BR80" i="1"/>
  <c r="BR78" i="1"/>
  <c r="BR79" i="1"/>
  <c r="BR77" i="1"/>
  <c r="BR76" i="1"/>
  <c r="BR75" i="1"/>
  <c r="BR74" i="1"/>
  <c r="BR73" i="1"/>
  <c r="BR72" i="1"/>
  <c r="BR71" i="1"/>
  <c r="BR70" i="1"/>
  <c r="BR69" i="1"/>
  <c r="BR68" i="1"/>
  <c r="BR67" i="1"/>
  <c r="BR66" i="1"/>
  <c r="BR65" i="1"/>
  <c r="BR64" i="1"/>
  <c r="BR63" i="1"/>
  <c r="BR61" i="1"/>
  <c r="BR60" i="1"/>
  <c r="BR58" i="1"/>
  <c r="BR57" i="1"/>
  <c r="BR56" i="1"/>
  <c r="BR55" i="1"/>
  <c r="BR54" i="1"/>
  <c r="BR53" i="1"/>
  <c r="BR52" i="1"/>
  <c r="BR51" i="1"/>
  <c r="BR50" i="1"/>
  <c r="BR49" i="1"/>
  <c r="BR48" i="1"/>
  <c r="BR46" i="1"/>
  <c r="BR45" i="1"/>
  <c r="BR44" i="1"/>
  <c r="BR43" i="1"/>
  <c r="BR42" i="1"/>
  <c r="BR41" i="1"/>
  <c r="BR40" i="1"/>
  <c r="BR39" i="1"/>
  <c r="BR38" i="1"/>
  <c r="BR37" i="1"/>
  <c r="BR36" i="1"/>
  <c r="BR35" i="1"/>
  <c r="BR34" i="1"/>
  <c r="BR33" i="1"/>
  <c r="BR32" i="1"/>
  <c r="BR31" i="1"/>
  <c r="BR30" i="1"/>
  <c r="BR29" i="1"/>
  <c r="BR28" i="1"/>
  <c r="BK28" i="1"/>
  <c r="BK29" i="1" s="1"/>
  <c r="BR26" i="1"/>
  <c r="BR25" i="1"/>
  <c r="BR24" i="1"/>
  <c r="BR20" i="1"/>
  <c r="BR19" i="1"/>
  <c r="BR18" i="1"/>
  <c r="BP21" i="1"/>
  <c r="BP20" i="1"/>
  <c r="BP19" i="1"/>
  <c r="BP18" i="1"/>
  <c r="BP116" i="1"/>
  <c r="BP115" i="1"/>
  <c r="BK341" i="1"/>
  <c r="BK342" i="1" s="1"/>
  <c r="BK343" i="1" s="1"/>
  <c r="BK344" i="1" s="1"/>
  <c r="BK345" i="1" s="1"/>
  <c r="BK346" i="1" s="1"/>
  <c r="BK347" i="1" s="1"/>
  <c r="BK348" i="1" s="1"/>
  <c r="BK349" i="1" s="1"/>
  <c r="BK350" i="1" s="1"/>
  <c r="BK351" i="1" s="1"/>
  <c r="BK352" i="1" s="1"/>
  <c r="BK353" i="1" s="1"/>
  <c r="BK354" i="1" s="1"/>
  <c r="BK355" i="1" s="1"/>
  <c r="BK356" i="1" s="1"/>
  <c r="BK357" i="1" s="1"/>
  <c r="BK358" i="1" s="1"/>
  <c r="BK359" i="1" s="1"/>
  <c r="BK360" i="1" s="1"/>
  <c r="BK361" i="1" s="1"/>
  <c r="BK362" i="1" s="1"/>
  <c r="BK363" i="1" s="1"/>
  <c r="BK364" i="1" s="1"/>
  <c r="BK365" i="1" s="1"/>
  <c r="BK366" i="1" s="1"/>
  <c r="BK367" i="1" s="1"/>
  <c r="BK368" i="1" s="1"/>
  <c r="BK369" i="1" s="1"/>
  <c r="BK370" i="1" s="1"/>
  <c r="BK371" i="1" s="1"/>
  <c r="BK372" i="1" s="1"/>
  <c r="BK373" i="1" s="1"/>
  <c r="BK374" i="1" s="1"/>
  <c r="BK375" i="1" s="1"/>
  <c r="BK376" i="1" s="1"/>
  <c r="BK377" i="1" s="1"/>
  <c r="BK378" i="1" s="1"/>
  <c r="BK379" i="1" s="1"/>
  <c r="BK380" i="1" s="1"/>
  <c r="BK381" i="1" s="1"/>
  <c r="BK382" i="1" s="1"/>
  <c r="BK383" i="1" s="1"/>
  <c r="BK384" i="1" s="1"/>
  <c r="BK385" i="1" s="1"/>
  <c r="BK386" i="1" s="1"/>
  <c r="BK387" i="1" s="1"/>
  <c r="BK388" i="1" s="1"/>
  <c r="BK389" i="1" s="1"/>
  <c r="BK390" i="1" s="1"/>
  <c r="BK391" i="1" s="1"/>
  <c r="BK392" i="1" s="1"/>
  <c r="BK393" i="1" s="1"/>
  <c r="BK394" i="1" s="1"/>
  <c r="BK395" i="1" s="1"/>
  <c r="BK396" i="1" s="1"/>
  <c r="BK322" i="1"/>
  <c r="BK323" i="1" s="1"/>
  <c r="BK324" i="1" s="1"/>
  <c r="BK325" i="1" s="1"/>
  <c r="BK326" i="1" s="1"/>
  <c r="BK327" i="1" s="1"/>
  <c r="BK328" i="1" s="1"/>
  <c r="BK329" i="1" s="1"/>
  <c r="BK330" i="1" s="1"/>
  <c r="BK331" i="1" s="1"/>
  <c r="BK332" i="1" s="1"/>
  <c r="BK333" i="1" s="1"/>
  <c r="BK334" i="1" s="1"/>
  <c r="BK335" i="1" s="1"/>
  <c r="BK336" i="1" s="1"/>
  <c r="BK337" i="1" s="1"/>
  <c r="BK338" i="1" s="1"/>
  <c r="BK339" i="1" s="1"/>
  <c r="BK317" i="1"/>
  <c r="BK318" i="1" s="1"/>
  <c r="BK319" i="1" s="1"/>
  <c r="BK320" i="1" s="1"/>
  <c r="BK302" i="1"/>
  <c r="BK314" i="1"/>
  <c r="BK304" i="1"/>
  <c r="BK306" i="1" s="1"/>
  <c r="BK290" i="1"/>
  <c r="BK292" i="1" s="1"/>
  <c r="BK294" i="1" s="1"/>
  <c r="BK296" i="1" s="1"/>
  <c r="BK298" i="1" s="1"/>
  <c r="BK300" i="1" s="1"/>
  <c r="BK289" i="1"/>
  <c r="BK291" i="1" s="1"/>
  <c r="BK293" i="1" s="1"/>
  <c r="BK295" i="1" s="1"/>
  <c r="BK255" i="1"/>
  <c r="BK256" i="1" s="1"/>
  <c r="BK257" i="1" s="1"/>
  <c r="BK258" i="1" s="1"/>
  <c r="BK259" i="1" s="1"/>
  <c r="BK260" i="1" s="1"/>
  <c r="BK261" i="1" s="1"/>
  <c r="BK262" i="1" s="1"/>
  <c r="BK263" i="1" s="1"/>
  <c r="BK264" i="1" s="1"/>
  <c r="BK265" i="1" s="1"/>
  <c r="BK266" i="1" s="1"/>
  <c r="BK267" i="1" s="1"/>
  <c r="BK268" i="1" s="1"/>
  <c r="BK269" i="1" s="1"/>
  <c r="BK270" i="1" s="1"/>
  <c r="BK271" i="1" s="1"/>
  <c r="BK272" i="1" s="1"/>
  <c r="BK273" i="1" s="1"/>
  <c r="BK274" i="1" s="1"/>
  <c r="BK275" i="1" s="1"/>
  <c r="BK276" i="1" s="1"/>
  <c r="BK277" i="1" s="1"/>
  <c r="BK278" i="1" s="1"/>
  <c r="BK279" i="1" s="1"/>
  <c r="BK280" i="1" s="1"/>
  <c r="BK281" i="1" s="1"/>
  <c r="BK282" i="1" s="1"/>
  <c r="BK200" i="1"/>
  <c r="BK201" i="1" s="1"/>
  <c r="BK202" i="1" s="1"/>
  <c r="BK203" i="1" s="1"/>
  <c r="BK204" i="1" s="1"/>
  <c r="BK205" i="1" s="1"/>
  <c r="BK206" i="1" s="1"/>
  <c r="BK207" i="1" s="1"/>
  <c r="BK208" i="1" s="1"/>
  <c r="BK209" i="1" s="1"/>
  <c r="BK210" i="1" s="1"/>
  <c r="BK211" i="1" s="1"/>
  <c r="BK212" i="1" s="1"/>
  <c r="BK213" i="1" s="1"/>
  <c r="BK214" i="1" s="1"/>
  <c r="BK215" i="1" s="1"/>
  <c r="BK216" i="1" s="1"/>
  <c r="BK217" i="1" s="1"/>
  <c r="BK218" i="1" s="1"/>
  <c r="BK219" i="1" s="1"/>
  <c r="BK220" i="1" s="1"/>
  <c r="BK221" i="1" s="1"/>
  <c r="BK222" i="1" s="1"/>
  <c r="BK223" i="1" s="1"/>
  <c r="BK224" i="1" s="1"/>
  <c r="BK225" i="1" s="1"/>
  <c r="BK226" i="1" s="1"/>
  <c r="BK227" i="1" s="1"/>
  <c r="BK228" i="1" s="1"/>
  <c r="BK229" i="1" s="1"/>
  <c r="BK230" i="1" s="1"/>
  <c r="BK231" i="1" s="1"/>
  <c r="BK232" i="1" s="1"/>
  <c r="BK233" i="1" s="1"/>
  <c r="BK234" i="1" s="1"/>
  <c r="BK235" i="1" s="1"/>
  <c r="BK236" i="1" s="1"/>
  <c r="BK237" i="1" s="1"/>
  <c r="BK238" i="1" s="1"/>
  <c r="BK239" i="1" s="1"/>
  <c r="BK240" i="1" s="1"/>
  <c r="BK241" i="1" s="1"/>
  <c r="BK242" i="1" s="1"/>
  <c r="BK243" i="1" s="1"/>
  <c r="BK244" i="1" s="1"/>
  <c r="BK245" i="1" s="1"/>
  <c r="BK246" i="1" s="1"/>
  <c r="BK247" i="1" s="1"/>
  <c r="BK248" i="1" s="1"/>
  <c r="BK249" i="1" s="1"/>
  <c r="BK250" i="1" s="1"/>
  <c r="BK251" i="1" s="1"/>
  <c r="BK252" i="1" s="1"/>
  <c r="BK253" i="1" s="1"/>
  <c r="BK180" i="1"/>
  <c r="BK181" i="1" s="1"/>
  <c r="BK182" i="1" s="1"/>
  <c r="BK183" i="1" s="1"/>
  <c r="BK184" i="1" s="1"/>
  <c r="BK185" i="1" s="1"/>
  <c r="BK186" i="1" s="1"/>
  <c r="BK187" i="1" s="1"/>
  <c r="BK188" i="1" s="1"/>
  <c r="BK189" i="1" s="1"/>
  <c r="BK190" i="1" s="1"/>
  <c r="BK191" i="1" s="1"/>
  <c r="BK192" i="1" s="1"/>
  <c r="BK193" i="1" s="1"/>
  <c r="BK194" i="1" s="1"/>
  <c r="BK195" i="1" s="1"/>
  <c r="BK196" i="1" s="1"/>
  <c r="BK197" i="1" s="1"/>
  <c r="BK198" i="1" s="1"/>
  <c r="BK162" i="1"/>
  <c r="BK143" i="1"/>
  <c r="BK144" i="1" s="1"/>
  <c r="BK145" i="1" s="1"/>
  <c r="BK146" i="1" s="1"/>
  <c r="BK147" i="1" s="1"/>
  <c r="BK148" i="1" s="1"/>
  <c r="BK149" i="1" s="1"/>
  <c r="BK150" i="1" s="1"/>
  <c r="BK151" i="1" s="1"/>
  <c r="BK152" i="1" s="1"/>
  <c r="BK153" i="1" s="1"/>
  <c r="BK154" i="1" s="1"/>
  <c r="BK155" i="1" s="1"/>
  <c r="BK156" i="1" s="1"/>
  <c r="BK157" i="1" s="1"/>
  <c r="BK158" i="1" s="1"/>
  <c r="BK159" i="1" s="1"/>
  <c r="BK160" i="1" s="1"/>
  <c r="BK119" i="1"/>
  <c r="BK120" i="1" s="1"/>
  <c r="BK121" i="1" s="1"/>
  <c r="BK122" i="1" s="1"/>
  <c r="BK123" i="1" s="1"/>
  <c r="BK124" i="1" s="1"/>
  <c r="BK125" i="1" s="1"/>
  <c r="BK126" i="1" s="1"/>
  <c r="BK127" i="1" s="1"/>
  <c r="BK128" i="1" s="1"/>
  <c r="BK129" i="1" s="1"/>
  <c r="BK130" i="1" s="1"/>
  <c r="BK131" i="1" s="1"/>
  <c r="BK132" i="1" s="1"/>
  <c r="BK133" i="1" s="1"/>
  <c r="BK134" i="1" s="1"/>
  <c r="BK135" i="1" s="1"/>
  <c r="BK136" i="1" s="1"/>
  <c r="BK137" i="1" s="1"/>
  <c r="BK138" i="1" s="1"/>
  <c r="BK139" i="1" s="1"/>
  <c r="BK140" i="1" s="1"/>
  <c r="BK141" i="1" s="1"/>
  <c r="BR116" i="1"/>
  <c r="BR115" i="1"/>
  <c r="BK116" i="1"/>
  <c r="BK115" i="1"/>
  <c r="BK18" i="1"/>
  <c r="BK19" i="1" s="1"/>
  <c r="BK20" i="1" s="1"/>
  <c r="BK21" i="1" s="1"/>
  <c r="BK23" i="1" s="1"/>
  <c r="BK24" i="1" s="1"/>
  <c r="BK25" i="1" s="1"/>
  <c r="BK26" i="1" s="1"/>
  <c r="BQ254" i="1"/>
  <c r="BJ5" i="1"/>
  <c r="BL12" i="1"/>
  <c r="BV12" i="1" s="1"/>
  <c r="CF12" i="1" s="1"/>
  <c r="BL16" i="1"/>
  <c r="BV16" i="1" s="1"/>
  <c r="CF16" i="1" s="1"/>
  <c r="BL17" i="1"/>
  <c r="BV17" i="1" s="1"/>
  <c r="CF17" i="1" s="1"/>
  <c r="BL18" i="1"/>
  <c r="BV18" i="1" s="1"/>
  <c r="CF18" i="1" s="1"/>
  <c r="BL19" i="1"/>
  <c r="BV19" i="1" s="1"/>
  <c r="CF19" i="1" s="1"/>
  <c r="BL20" i="1"/>
  <c r="BV20" i="1" s="1"/>
  <c r="CF20" i="1" s="1"/>
  <c r="BL21" i="1"/>
  <c r="BV21" i="1" s="1"/>
  <c r="CF21" i="1" s="1"/>
  <c r="BL22" i="1"/>
  <c r="BV22" i="1" s="1"/>
  <c r="CF22" i="1" s="1"/>
  <c r="BL27" i="1"/>
  <c r="BV27" i="1" s="1"/>
  <c r="CF27" i="1" s="1"/>
  <c r="BL114" i="1"/>
  <c r="BV114" i="1" s="1"/>
  <c r="CF114" i="1" s="1"/>
  <c r="BL117" i="1"/>
  <c r="BV117" i="1" s="1"/>
  <c r="CF117" i="1" s="1"/>
  <c r="BL118" i="1"/>
  <c r="BV118" i="1" s="1"/>
  <c r="CF118" i="1" s="1"/>
  <c r="BL142" i="1"/>
  <c r="BV142" i="1" s="1"/>
  <c r="CF142" i="1" s="1"/>
  <c r="BL161" i="1"/>
  <c r="BV161" i="1" s="1"/>
  <c r="CF161" i="1" s="1"/>
  <c r="BL163" i="1"/>
  <c r="BV163" i="1" s="1"/>
  <c r="CF163" i="1" s="1"/>
  <c r="BL180" i="1"/>
  <c r="BV180" i="1" s="1"/>
  <c r="CF180" i="1" s="1"/>
  <c r="BL200" i="1"/>
  <c r="BV200" i="1" s="1"/>
  <c r="CF200" i="1" s="1"/>
  <c r="BL283" i="1"/>
  <c r="BV283" i="1" s="1"/>
  <c r="CF283" i="1" s="1"/>
  <c r="BL321" i="1"/>
  <c r="BV321" i="1" s="1"/>
  <c r="CF321" i="1" s="1"/>
  <c r="BL343" i="1"/>
  <c r="BV343" i="1" s="1"/>
  <c r="CF343" i="1" s="1"/>
  <c r="BK11" i="1"/>
  <c r="BK12" i="1"/>
  <c r="BK13" i="1"/>
  <c r="BK14" i="1"/>
  <c r="BK15" i="1"/>
  <c r="BK10" i="1"/>
  <c r="BK9" i="1"/>
  <c r="BH284" i="1"/>
  <c r="BH285" i="1" s="1"/>
  <c r="BH286" i="1" s="1"/>
  <c r="BF284" i="1"/>
  <c r="BF285" i="1" s="1"/>
  <c r="BF286" i="1" s="1"/>
  <c r="BE284" i="1"/>
  <c r="BE285" i="1" s="1"/>
  <c r="BE286" i="1" s="1"/>
  <c r="BD284" i="1"/>
  <c r="BD285" i="1" s="1"/>
  <c r="BD286" i="1" s="1"/>
  <c r="BB284" i="1"/>
  <c r="BB285" i="1" s="1"/>
  <c r="BB286" i="1" s="1"/>
  <c r="BL286" i="1" s="1"/>
  <c r="BV286" i="1" s="1"/>
  <c r="CF286" i="1" s="1"/>
  <c r="BA284" i="1"/>
  <c r="BA285" i="1" s="1"/>
  <c r="BA286" i="1" s="1"/>
  <c r="AZ284" i="1"/>
  <c r="AZ285" i="1" s="1"/>
  <c r="AZ286" i="1" s="1"/>
  <c r="BH270" i="1"/>
  <c r="BH269" i="1"/>
  <c r="BH264" i="1"/>
  <c r="BH263" i="1"/>
  <c r="BH262" i="1"/>
  <c r="BH261" i="1"/>
  <c r="BH260" i="1"/>
  <c r="BH259" i="1"/>
  <c r="BH258" i="1"/>
  <c r="BH257" i="1"/>
  <c r="BH256" i="1"/>
  <c r="BH255" i="1"/>
  <c r="BH254" i="1"/>
  <c r="BF269" i="1"/>
  <c r="BE269" i="1"/>
  <c r="BD269" i="1"/>
  <c r="BF264" i="1"/>
  <c r="BE264" i="1"/>
  <c r="BD264" i="1"/>
  <c r="BF263" i="1"/>
  <c r="BE263" i="1"/>
  <c r="BD263" i="1"/>
  <c r="BF262" i="1"/>
  <c r="BE262" i="1"/>
  <c r="BD262" i="1"/>
  <c r="BF261" i="1"/>
  <c r="BE261" i="1"/>
  <c r="BD261" i="1"/>
  <c r="BF260" i="1"/>
  <c r="BE260" i="1"/>
  <c r="BD260" i="1"/>
  <c r="BF259" i="1"/>
  <c r="BE259" i="1"/>
  <c r="BD259" i="1"/>
  <c r="BF258" i="1"/>
  <c r="BE258" i="1"/>
  <c r="BD258" i="1"/>
  <c r="BB269" i="1"/>
  <c r="BL269" i="1" s="1"/>
  <c r="BV269" i="1" s="1"/>
  <c r="CF269" i="1" s="1"/>
  <c r="BA269" i="1"/>
  <c r="AZ269" i="1"/>
  <c r="BB264" i="1"/>
  <c r="BL264" i="1" s="1"/>
  <c r="BV264" i="1" s="1"/>
  <c r="CF264" i="1" s="1"/>
  <c r="BA264" i="1"/>
  <c r="AZ264" i="1"/>
  <c r="BB263" i="1"/>
  <c r="BL263" i="1" s="1"/>
  <c r="BV263" i="1" s="1"/>
  <c r="CF263" i="1" s="1"/>
  <c r="BA263" i="1"/>
  <c r="AZ263" i="1"/>
  <c r="BB262" i="1"/>
  <c r="BL262" i="1" s="1"/>
  <c r="BV262" i="1" s="1"/>
  <c r="CF262" i="1" s="1"/>
  <c r="BA262" i="1"/>
  <c r="AZ262" i="1"/>
  <c r="BB261" i="1"/>
  <c r="BL261" i="1" s="1"/>
  <c r="BV261" i="1" s="1"/>
  <c r="CF261" i="1" s="1"/>
  <c r="BA261" i="1"/>
  <c r="AZ261" i="1"/>
  <c r="BB260" i="1"/>
  <c r="BL260" i="1" s="1"/>
  <c r="BV260" i="1" s="1"/>
  <c r="CF260" i="1" s="1"/>
  <c r="BA260" i="1"/>
  <c r="AZ260" i="1"/>
  <c r="BB259" i="1"/>
  <c r="BL259" i="1" s="1"/>
  <c r="BV259" i="1" s="1"/>
  <c r="CF259" i="1" s="1"/>
  <c r="BA259" i="1"/>
  <c r="AZ259" i="1"/>
  <c r="BB258" i="1"/>
  <c r="BL258" i="1" s="1"/>
  <c r="BV258" i="1" s="1"/>
  <c r="CF258" i="1" s="1"/>
  <c r="BA258" i="1"/>
  <c r="AZ258" i="1"/>
  <c r="BG254" i="1"/>
  <c r="BF254" i="1"/>
  <c r="BE254" i="1"/>
  <c r="BD254" i="1"/>
  <c r="BA254" i="1"/>
  <c r="BB254" i="1"/>
  <c r="BL254" i="1" s="1"/>
  <c r="BV254" i="1" s="1"/>
  <c r="CF254" i="1" s="1"/>
  <c r="AZ254" i="1"/>
  <c r="BE8" i="1"/>
  <c r="BF8" i="1"/>
  <c r="BH8" i="1"/>
  <c r="CN8" i="1"/>
  <c r="CO8" i="1"/>
  <c r="CP8" i="1"/>
  <c r="CQ8" i="1"/>
  <c r="CR8" i="1"/>
  <c r="CS8" i="1"/>
  <c r="CT8" i="1"/>
  <c r="CU8" i="1"/>
  <c r="CV8" i="1"/>
  <c r="BD8" i="1"/>
  <c r="BB8" i="1"/>
  <c r="BB9" i="1" s="1"/>
  <c r="BB10" i="1" s="1"/>
  <c r="BB11" i="1" s="1"/>
  <c r="BL11" i="1" s="1"/>
  <c r="BV11" i="1" s="1"/>
  <c r="CF11" i="1" s="1"/>
  <c r="BA8" i="1"/>
  <c r="BA9" i="1" s="1"/>
  <c r="BA10" i="1" s="1"/>
  <c r="BA11" i="1" s="1"/>
  <c r="AZ8" i="1"/>
  <c r="AZ9" i="1" s="1"/>
  <c r="AZ10" i="1" s="1"/>
  <c r="AZ11" i="1" s="1"/>
  <c r="BH344" i="1"/>
  <c r="BH345" i="1" s="1"/>
  <c r="BH346" i="1" s="1"/>
  <c r="BH347" i="1" s="1"/>
  <c r="BH348" i="1" s="1"/>
  <c r="BH349" i="1" s="1"/>
  <c r="BH350" i="1" s="1"/>
  <c r="BH351" i="1" s="1"/>
  <c r="BH352" i="1" s="1"/>
  <c r="BH353" i="1" s="1"/>
  <c r="BH354" i="1" s="1"/>
  <c r="BH355" i="1" s="1"/>
  <c r="BH356" i="1" s="1"/>
  <c r="BH357" i="1" s="1"/>
  <c r="BH358" i="1" s="1"/>
  <c r="BH359" i="1" s="1"/>
  <c r="BH360" i="1" s="1"/>
  <c r="BH361" i="1" s="1"/>
  <c r="BH362" i="1" s="1"/>
  <c r="BF344" i="1"/>
  <c r="BF345" i="1" s="1"/>
  <c r="BF346" i="1" s="1"/>
  <c r="BF347" i="1" s="1"/>
  <c r="BF348" i="1" s="1"/>
  <c r="BF349" i="1" s="1"/>
  <c r="BF350" i="1" s="1"/>
  <c r="BF351" i="1" s="1"/>
  <c r="BF352" i="1" s="1"/>
  <c r="BF353" i="1" s="1"/>
  <c r="BF354" i="1" s="1"/>
  <c r="BF355" i="1" s="1"/>
  <c r="BF356" i="1" s="1"/>
  <c r="BF357" i="1" s="1"/>
  <c r="BF358" i="1" s="1"/>
  <c r="BF359" i="1" s="1"/>
  <c r="BF360" i="1" s="1"/>
  <c r="BF361" i="1" s="1"/>
  <c r="BF362" i="1" s="1"/>
  <c r="BE344" i="1"/>
  <c r="BE345" i="1" s="1"/>
  <c r="BE346" i="1" s="1"/>
  <c r="BE347" i="1" s="1"/>
  <c r="BE348" i="1" s="1"/>
  <c r="BE349" i="1" s="1"/>
  <c r="BE350" i="1" s="1"/>
  <c r="BE351" i="1" s="1"/>
  <c r="BE352" i="1" s="1"/>
  <c r="BE353" i="1" s="1"/>
  <c r="BE354" i="1" s="1"/>
  <c r="BE355" i="1" s="1"/>
  <c r="BE356" i="1" s="1"/>
  <c r="BE357" i="1" s="1"/>
  <c r="BE358" i="1" s="1"/>
  <c r="BE359" i="1" s="1"/>
  <c r="BE360" i="1" s="1"/>
  <c r="BE361" i="1" s="1"/>
  <c r="BE362" i="1" s="1"/>
  <c r="BD344" i="1"/>
  <c r="BD345" i="1" s="1"/>
  <c r="BD346" i="1" s="1"/>
  <c r="BD347" i="1" s="1"/>
  <c r="BD348" i="1" s="1"/>
  <c r="BD349" i="1" s="1"/>
  <c r="BD350" i="1" s="1"/>
  <c r="BD351" i="1" s="1"/>
  <c r="BD352" i="1" s="1"/>
  <c r="BD353" i="1" s="1"/>
  <c r="BD354" i="1" s="1"/>
  <c r="BD355" i="1" s="1"/>
  <c r="BD356" i="1" s="1"/>
  <c r="BD357" i="1" s="1"/>
  <c r="BD358" i="1" s="1"/>
  <c r="BD359" i="1" s="1"/>
  <c r="BD360" i="1" s="1"/>
  <c r="BD361" i="1" s="1"/>
  <c r="BD362" i="1" s="1"/>
  <c r="BB344" i="1"/>
  <c r="BB345" i="1" s="1"/>
  <c r="BB346" i="1" s="1"/>
  <c r="BB347" i="1" s="1"/>
  <c r="BB348" i="1" s="1"/>
  <c r="BB349" i="1" s="1"/>
  <c r="BB350" i="1" s="1"/>
  <c r="BB351" i="1" s="1"/>
  <c r="BB352" i="1" s="1"/>
  <c r="BB353" i="1" s="1"/>
  <c r="BB354" i="1" s="1"/>
  <c r="BB355" i="1" s="1"/>
  <c r="BB356" i="1" s="1"/>
  <c r="BB357" i="1" s="1"/>
  <c r="BB358" i="1" s="1"/>
  <c r="BB359" i="1" s="1"/>
  <c r="BB360" i="1" s="1"/>
  <c r="BB361" i="1" s="1"/>
  <c r="BB362" i="1" s="1"/>
  <c r="BL362" i="1" s="1"/>
  <c r="BV362" i="1" s="1"/>
  <c r="CF362" i="1" s="1"/>
  <c r="BA344" i="1"/>
  <c r="BA345" i="1" s="1"/>
  <c r="BA346" i="1" s="1"/>
  <c r="BA347" i="1" s="1"/>
  <c r="BA348" i="1" s="1"/>
  <c r="BA349" i="1" s="1"/>
  <c r="BA350" i="1" s="1"/>
  <c r="BA351" i="1" s="1"/>
  <c r="BA352" i="1" s="1"/>
  <c r="BA353" i="1" s="1"/>
  <c r="BA354" i="1" s="1"/>
  <c r="BA355" i="1" s="1"/>
  <c r="BA356" i="1" s="1"/>
  <c r="BA357" i="1" s="1"/>
  <c r="BA358" i="1" s="1"/>
  <c r="BA359" i="1" s="1"/>
  <c r="BA360" i="1" s="1"/>
  <c r="BA361" i="1" s="1"/>
  <c r="BA362" i="1" s="1"/>
  <c r="AZ344" i="1"/>
  <c r="AZ345" i="1" s="1"/>
  <c r="AZ346" i="1" s="1"/>
  <c r="AZ347" i="1" s="1"/>
  <c r="AZ348" i="1" s="1"/>
  <c r="AZ349" i="1" s="1"/>
  <c r="AZ350" i="1" s="1"/>
  <c r="AZ351" i="1" s="1"/>
  <c r="AZ352" i="1" s="1"/>
  <c r="AZ353" i="1" s="1"/>
  <c r="AZ354" i="1" s="1"/>
  <c r="AZ355" i="1" s="1"/>
  <c r="AZ356" i="1" s="1"/>
  <c r="AZ357" i="1" s="1"/>
  <c r="AZ358" i="1" s="1"/>
  <c r="AZ359" i="1" s="1"/>
  <c r="AZ360" i="1" s="1"/>
  <c r="AZ361" i="1" s="1"/>
  <c r="AZ362" i="1" s="1"/>
  <c r="BH322" i="1"/>
  <c r="BH323" i="1" s="1"/>
  <c r="BH324" i="1" s="1"/>
  <c r="BH325" i="1" s="1"/>
  <c r="BH326" i="1" s="1"/>
  <c r="BH327" i="1" s="1"/>
  <c r="BH328" i="1" s="1"/>
  <c r="BH329" i="1" s="1"/>
  <c r="BH330" i="1" s="1"/>
  <c r="BH331" i="1" s="1"/>
  <c r="BH332" i="1" s="1"/>
  <c r="BH333" i="1" s="1"/>
  <c r="BH334" i="1" s="1"/>
  <c r="BH335" i="1" s="1"/>
  <c r="BH336" i="1" s="1"/>
  <c r="BH337" i="1" s="1"/>
  <c r="BH338" i="1" s="1"/>
  <c r="BH339" i="1" s="1"/>
  <c r="BF322" i="1"/>
  <c r="BF323" i="1" s="1"/>
  <c r="BF324" i="1" s="1"/>
  <c r="BF325" i="1" s="1"/>
  <c r="BF326" i="1" s="1"/>
  <c r="BF327" i="1" s="1"/>
  <c r="BF328" i="1" s="1"/>
  <c r="BF329" i="1" s="1"/>
  <c r="BF330" i="1" s="1"/>
  <c r="BF331" i="1" s="1"/>
  <c r="BF332" i="1" s="1"/>
  <c r="BF333" i="1" s="1"/>
  <c r="BF334" i="1" s="1"/>
  <c r="BF335" i="1" s="1"/>
  <c r="BF336" i="1" s="1"/>
  <c r="BF337" i="1" s="1"/>
  <c r="BF338" i="1" s="1"/>
  <c r="BF339" i="1" s="1"/>
  <c r="BE322" i="1"/>
  <c r="BE323" i="1" s="1"/>
  <c r="BE324" i="1" s="1"/>
  <c r="BE325" i="1" s="1"/>
  <c r="BE326" i="1" s="1"/>
  <c r="BE327" i="1" s="1"/>
  <c r="BE328" i="1" s="1"/>
  <c r="BE329" i="1" s="1"/>
  <c r="BE330" i="1" s="1"/>
  <c r="BE331" i="1" s="1"/>
  <c r="BE332" i="1" s="1"/>
  <c r="BE333" i="1" s="1"/>
  <c r="BE334" i="1" s="1"/>
  <c r="BE335" i="1" s="1"/>
  <c r="BE336" i="1" s="1"/>
  <c r="BE337" i="1" s="1"/>
  <c r="BE338" i="1" s="1"/>
  <c r="BE339" i="1" s="1"/>
  <c r="BD322" i="1"/>
  <c r="BD323" i="1" s="1"/>
  <c r="BD324" i="1" s="1"/>
  <c r="BD325" i="1" s="1"/>
  <c r="BD326" i="1" s="1"/>
  <c r="BD327" i="1" s="1"/>
  <c r="BD328" i="1" s="1"/>
  <c r="BD329" i="1" s="1"/>
  <c r="BD330" i="1" s="1"/>
  <c r="BD331" i="1" s="1"/>
  <c r="BD332" i="1" s="1"/>
  <c r="BD333" i="1" s="1"/>
  <c r="BD334" i="1" s="1"/>
  <c r="BD335" i="1" s="1"/>
  <c r="BD336" i="1" s="1"/>
  <c r="BD337" i="1" s="1"/>
  <c r="BD338" i="1" s="1"/>
  <c r="BD339" i="1" s="1"/>
  <c r="BB322" i="1"/>
  <c r="BB323" i="1" s="1"/>
  <c r="BB324" i="1" s="1"/>
  <c r="BB325" i="1" s="1"/>
  <c r="BB326" i="1" s="1"/>
  <c r="BB327" i="1" s="1"/>
  <c r="BB328" i="1" s="1"/>
  <c r="BB329" i="1" s="1"/>
  <c r="BB330" i="1" s="1"/>
  <c r="BB331" i="1" s="1"/>
  <c r="BB332" i="1" s="1"/>
  <c r="BB333" i="1" s="1"/>
  <c r="BB334" i="1" s="1"/>
  <c r="BB335" i="1" s="1"/>
  <c r="BB336" i="1" s="1"/>
  <c r="BB337" i="1" s="1"/>
  <c r="BB338" i="1" s="1"/>
  <c r="BB339" i="1" s="1"/>
  <c r="BL339" i="1" s="1"/>
  <c r="BV339" i="1" s="1"/>
  <c r="CF339" i="1" s="1"/>
  <c r="BA322" i="1"/>
  <c r="BA323" i="1" s="1"/>
  <c r="BA324" i="1" s="1"/>
  <c r="BA325" i="1" s="1"/>
  <c r="BA326" i="1" s="1"/>
  <c r="BA327" i="1" s="1"/>
  <c r="BA328" i="1" s="1"/>
  <c r="BA329" i="1" s="1"/>
  <c r="BA330" i="1" s="1"/>
  <c r="BA331" i="1" s="1"/>
  <c r="BA332" i="1" s="1"/>
  <c r="BA333" i="1" s="1"/>
  <c r="BA334" i="1" s="1"/>
  <c r="BA335" i="1" s="1"/>
  <c r="BA336" i="1" s="1"/>
  <c r="BA337" i="1" s="1"/>
  <c r="BA338" i="1" s="1"/>
  <c r="BA339" i="1" s="1"/>
  <c r="AZ322" i="1"/>
  <c r="AZ323" i="1" s="1"/>
  <c r="AZ324" i="1" s="1"/>
  <c r="AZ325" i="1" s="1"/>
  <c r="AZ326" i="1" s="1"/>
  <c r="AZ327" i="1" s="1"/>
  <c r="AZ328" i="1" s="1"/>
  <c r="AZ329" i="1" s="1"/>
  <c r="AZ330" i="1" s="1"/>
  <c r="AZ331" i="1" s="1"/>
  <c r="AZ332" i="1" s="1"/>
  <c r="AZ333" i="1" s="1"/>
  <c r="AZ334" i="1" s="1"/>
  <c r="AZ335" i="1" s="1"/>
  <c r="AZ336" i="1" s="1"/>
  <c r="AZ337" i="1" s="1"/>
  <c r="AZ338" i="1" s="1"/>
  <c r="AZ339" i="1" s="1"/>
  <c r="BH316" i="1"/>
  <c r="BF316" i="1"/>
  <c r="BB316" i="1"/>
  <c r="BL316" i="1" s="1"/>
  <c r="BV316" i="1" s="1"/>
  <c r="CF316" i="1" s="1"/>
  <c r="BA316" i="1"/>
  <c r="BE181" i="1"/>
  <c r="BE182" i="1" s="1"/>
  <c r="BE183" i="1" s="1"/>
  <c r="BF181" i="1"/>
  <c r="BF182" i="1" s="1"/>
  <c r="BF183" i="1" s="1"/>
  <c r="BD181" i="1"/>
  <c r="BD182" i="1" s="1"/>
  <c r="BD183" i="1" s="1"/>
  <c r="BB181" i="1"/>
  <c r="BB182" i="1" s="1"/>
  <c r="BB183" i="1" s="1"/>
  <c r="BL183" i="1" s="1"/>
  <c r="BV183" i="1" s="1"/>
  <c r="CF183" i="1" s="1"/>
  <c r="BA181" i="1"/>
  <c r="BA182" i="1" s="1"/>
  <c r="BA183" i="1" s="1"/>
  <c r="AZ181" i="1"/>
  <c r="AZ182" i="1" s="1"/>
  <c r="AZ183" i="1" s="1"/>
  <c r="BH162" i="1"/>
  <c r="BF162" i="1"/>
  <c r="BB162" i="1"/>
  <c r="BL162" i="1" s="1"/>
  <c r="BV162" i="1" s="1"/>
  <c r="CF162" i="1" s="1"/>
  <c r="BA162" i="1"/>
  <c r="AZ162" i="1"/>
  <c r="BE164" i="1"/>
  <c r="BE165" i="1" s="1"/>
  <c r="BE166" i="1" s="1"/>
  <c r="BE167" i="1" s="1"/>
  <c r="BE168" i="1" s="1"/>
  <c r="BE169" i="1" s="1"/>
  <c r="BF164" i="1"/>
  <c r="BF165" i="1" s="1"/>
  <c r="BH164" i="1"/>
  <c r="BH165" i="1" s="1"/>
  <c r="BH166" i="1" s="1"/>
  <c r="BH167" i="1" s="1"/>
  <c r="BH168" i="1" s="1"/>
  <c r="BH169" i="1" s="1"/>
  <c r="BH170" i="1" s="1"/>
  <c r="BH171" i="1" s="1"/>
  <c r="BH172" i="1" s="1"/>
  <c r="BH173" i="1" s="1"/>
  <c r="BH174" i="1" s="1"/>
  <c r="BH175" i="1" s="1"/>
  <c r="BH176" i="1" s="1"/>
  <c r="BH177" i="1" s="1"/>
  <c r="BH178" i="1" s="1"/>
  <c r="BD164" i="1"/>
  <c r="BD165" i="1" s="1"/>
  <c r="BD166" i="1" s="1"/>
  <c r="BD167" i="1" s="1"/>
  <c r="BD168" i="1" s="1"/>
  <c r="BD169" i="1" s="1"/>
  <c r="BB164" i="1"/>
  <c r="BB165" i="1" s="1"/>
  <c r="BB166" i="1" s="1"/>
  <c r="BB167" i="1" s="1"/>
  <c r="BB168" i="1" s="1"/>
  <c r="BB169" i="1" s="1"/>
  <c r="BB170" i="1" s="1"/>
  <c r="BB171" i="1" s="1"/>
  <c r="BB172" i="1" s="1"/>
  <c r="BB173" i="1" s="1"/>
  <c r="BB174" i="1" s="1"/>
  <c r="BB175" i="1" s="1"/>
  <c r="BB176" i="1" s="1"/>
  <c r="BB177" i="1" s="1"/>
  <c r="BB178" i="1" s="1"/>
  <c r="BL178" i="1" s="1"/>
  <c r="BV178" i="1" s="1"/>
  <c r="CF178" i="1" s="1"/>
  <c r="BA164" i="1"/>
  <c r="BA165" i="1" s="1"/>
  <c r="BA166" i="1" s="1"/>
  <c r="BA167" i="1" s="1"/>
  <c r="BA168" i="1" s="1"/>
  <c r="BA169" i="1" s="1"/>
  <c r="BA170" i="1" s="1"/>
  <c r="BA171" i="1" s="1"/>
  <c r="BA172" i="1" s="1"/>
  <c r="BA173" i="1" s="1"/>
  <c r="BA174" i="1" s="1"/>
  <c r="BA175" i="1" s="1"/>
  <c r="BA176" i="1" s="1"/>
  <c r="BA177" i="1" s="1"/>
  <c r="BA178" i="1" s="1"/>
  <c r="AZ164" i="1"/>
  <c r="AZ165" i="1" s="1"/>
  <c r="AZ166" i="1" s="1"/>
  <c r="AZ167" i="1" s="1"/>
  <c r="AZ168" i="1" s="1"/>
  <c r="AZ169" i="1" s="1"/>
  <c r="AZ170" i="1" s="1"/>
  <c r="AZ171" i="1" s="1"/>
  <c r="AZ172" i="1" s="1"/>
  <c r="AZ173" i="1" s="1"/>
  <c r="AZ174" i="1" s="1"/>
  <c r="AZ175" i="1" s="1"/>
  <c r="AZ176" i="1" s="1"/>
  <c r="AZ177" i="1" s="1"/>
  <c r="AZ178" i="1" s="1"/>
  <c r="BE143" i="1"/>
  <c r="BE144" i="1" s="1"/>
  <c r="BE145" i="1" s="1"/>
  <c r="BE146" i="1" s="1"/>
  <c r="BE147" i="1" s="1"/>
  <c r="BE148" i="1" s="1"/>
  <c r="BE149" i="1" s="1"/>
  <c r="BE150" i="1" s="1"/>
  <c r="BE151" i="1" s="1"/>
  <c r="BE152" i="1" s="1"/>
  <c r="BE153" i="1" s="1"/>
  <c r="BE154" i="1" s="1"/>
  <c r="BE155" i="1" s="1"/>
  <c r="BE156" i="1" s="1"/>
  <c r="BE157" i="1" s="1"/>
  <c r="BE158" i="1" s="1"/>
  <c r="BE159" i="1" s="1"/>
  <c r="BE160" i="1" s="1"/>
  <c r="BF143" i="1"/>
  <c r="BF144" i="1" s="1"/>
  <c r="BF145" i="1" s="1"/>
  <c r="BF146" i="1" s="1"/>
  <c r="BF147" i="1" s="1"/>
  <c r="BF148" i="1" s="1"/>
  <c r="BF149" i="1" s="1"/>
  <c r="BF150" i="1" s="1"/>
  <c r="BF151" i="1" s="1"/>
  <c r="BF152" i="1" s="1"/>
  <c r="BF153" i="1" s="1"/>
  <c r="BF154" i="1" s="1"/>
  <c r="BF155" i="1" s="1"/>
  <c r="BF156" i="1" s="1"/>
  <c r="BF157" i="1" s="1"/>
  <c r="BF158" i="1" s="1"/>
  <c r="BF159" i="1" s="1"/>
  <c r="BF160" i="1" s="1"/>
  <c r="BH143" i="1"/>
  <c r="BH144" i="1" s="1"/>
  <c r="BH145" i="1" s="1"/>
  <c r="BH146" i="1" s="1"/>
  <c r="BH147" i="1" s="1"/>
  <c r="BH148" i="1" s="1"/>
  <c r="BH149" i="1" s="1"/>
  <c r="BH150" i="1" s="1"/>
  <c r="BH151" i="1" s="1"/>
  <c r="BH152" i="1" s="1"/>
  <c r="BH153" i="1" s="1"/>
  <c r="BH154" i="1" s="1"/>
  <c r="BH155" i="1" s="1"/>
  <c r="BH156" i="1" s="1"/>
  <c r="BH157" i="1" s="1"/>
  <c r="BH158" i="1" s="1"/>
  <c r="BH159" i="1" s="1"/>
  <c r="BH160" i="1" s="1"/>
  <c r="BD143" i="1"/>
  <c r="BD144" i="1" s="1"/>
  <c r="BD145" i="1" s="1"/>
  <c r="BD146" i="1" s="1"/>
  <c r="BD147" i="1" s="1"/>
  <c r="BD148" i="1" s="1"/>
  <c r="BD149" i="1" s="1"/>
  <c r="BD150" i="1" s="1"/>
  <c r="BD151" i="1" s="1"/>
  <c r="BD152" i="1" s="1"/>
  <c r="BD153" i="1" s="1"/>
  <c r="BD154" i="1" s="1"/>
  <c r="BD155" i="1" s="1"/>
  <c r="BD156" i="1" s="1"/>
  <c r="BD157" i="1" s="1"/>
  <c r="BD158" i="1" s="1"/>
  <c r="BD159" i="1" s="1"/>
  <c r="BD160" i="1" s="1"/>
  <c r="BB143" i="1"/>
  <c r="BB144" i="1" s="1"/>
  <c r="BB145" i="1" s="1"/>
  <c r="BB146" i="1" s="1"/>
  <c r="BB147" i="1" s="1"/>
  <c r="BB148" i="1" s="1"/>
  <c r="BB149" i="1" s="1"/>
  <c r="BB150" i="1" s="1"/>
  <c r="BB151" i="1" s="1"/>
  <c r="BB152" i="1" s="1"/>
  <c r="BB153" i="1" s="1"/>
  <c r="BB154" i="1" s="1"/>
  <c r="BB155" i="1" s="1"/>
  <c r="BB156" i="1" s="1"/>
  <c r="BB157" i="1" s="1"/>
  <c r="BB158" i="1" s="1"/>
  <c r="BB159" i="1" s="1"/>
  <c r="BB160" i="1" s="1"/>
  <c r="BL160" i="1" s="1"/>
  <c r="BV160" i="1" s="1"/>
  <c r="CF160" i="1" s="1"/>
  <c r="BA143" i="1"/>
  <c r="BA144" i="1" s="1"/>
  <c r="BA145" i="1" s="1"/>
  <c r="BA146" i="1" s="1"/>
  <c r="BA147" i="1" s="1"/>
  <c r="BA148" i="1" s="1"/>
  <c r="BA149" i="1" s="1"/>
  <c r="BA150" i="1" s="1"/>
  <c r="BA151" i="1" s="1"/>
  <c r="BA152" i="1" s="1"/>
  <c r="BA153" i="1" s="1"/>
  <c r="BA154" i="1" s="1"/>
  <c r="BA155" i="1" s="1"/>
  <c r="BA156" i="1" s="1"/>
  <c r="BA157" i="1" s="1"/>
  <c r="BA158" i="1" s="1"/>
  <c r="BA159" i="1" s="1"/>
  <c r="BA160" i="1" s="1"/>
  <c r="AZ143" i="1"/>
  <c r="AZ144" i="1" s="1"/>
  <c r="AZ145" i="1" s="1"/>
  <c r="AZ146" i="1" s="1"/>
  <c r="AZ147" i="1" s="1"/>
  <c r="AZ148" i="1" s="1"/>
  <c r="AZ149" i="1" s="1"/>
  <c r="AZ150" i="1" s="1"/>
  <c r="AZ151" i="1" s="1"/>
  <c r="AZ152" i="1" s="1"/>
  <c r="AZ153" i="1" s="1"/>
  <c r="AZ154" i="1" s="1"/>
  <c r="AZ155" i="1" s="1"/>
  <c r="AZ156" i="1" s="1"/>
  <c r="AZ157" i="1" s="1"/>
  <c r="AZ158" i="1" s="1"/>
  <c r="AZ159" i="1" s="1"/>
  <c r="AZ160" i="1" s="1"/>
  <c r="BE119" i="1"/>
  <c r="BE120" i="1" s="1"/>
  <c r="BE121" i="1" s="1"/>
  <c r="BE122" i="1" s="1"/>
  <c r="BE123" i="1" s="1"/>
  <c r="BE124" i="1" s="1"/>
  <c r="BE125" i="1" s="1"/>
  <c r="BE126" i="1" s="1"/>
  <c r="BE127" i="1" s="1"/>
  <c r="BE128" i="1" s="1"/>
  <c r="BE129" i="1" s="1"/>
  <c r="BE130" i="1" s="1"/>
  <c r="BE131" i="1" s="1"/>
  <c r="BE132" i="1" s="1"/>
  <c r="BE133" i="1" s="1"/>
  <c r="BE134" i="1" s="1"/>
  <c r="BE135" i="1" s="1"/>
  <c r="BE136" i="1" s="1"/>
  <c r="BE137" i="1" s="1"/>
  <c r="BE138" i="1" s="1"/>
  <c r="BE139" i="1" s="1"/>
  <c r="BE140" i="1" s="1"/>
  <c r="BE141" i="1" s="1"/>
  <c r="BE315" i="1" s="1"/>
  <c r="BF119" i="1"/>
  <c r="BF120" i="1" s="1"/>
  <c r="BF121" i="1" s="1"/>
  <c r="BF122" i="1" s="1"/>
  <c r="BF123" i="1" s="1"/>
  <c r="BF124" i="1" s="1"/>
  <c r="BF125" i="1" s="1"/>
  <c r="BF126" i="1" s="1"/>
  <c r="BF127" i="1" s="1"/>
  <c r="BF128" i="1" s="1"/>
  <c r="BF129" i="1" s="1"/>
  <c r="BF130" i="1" s="1"/>
  <c r="BF131" i="1" s="1"/>
  <c r="BF132" i="1" s="1"/>
  <c r="BF133" i="1" s="1"/>
  <c r="BF134" i="1" s="1"/>
  <c r="BF135" i="1" s="1"/>
  <c r="BF136" i="1" s="1"/>
  <c r="BF137" i="1" s="1"/>
  <c r="BF138" i="1" s="1"/>
  <c r="BF139" i="1" s="1"/>
  <c r="BF140" i="1" s="1"/>
  <c r="BF141" i="1" s="1"/>
  <c r="BF315" i="1" s="1"/>
  <c r="BH119" i="1"/>
  <c r="BH120" i="1" s="1"/>
  <c r="BH121" i="1" s="1"/>
  <c r="BH122" i="1" s="1"/>
  <c r="BH123" i="1" s="1"/>
  <c r="BH124" i="1" s="1"/>
  <c r="BH125" i="1" s="1"/>
  <c r="BH126" i="1" s="1"/>
  <c r="BH127" i="1" s="1"/>
  <c r="BH128" i="1" s="1"/>
  <c r="BH129" i="1" s="1"/>
  <c r="BH130" i="1" s="1"/>
  <c r="BH131" i="1" s="1"/>
  <c r="BH132" i="1" s="1"/>
  <c r="BH133" i="1" s="1"/>
  <c r="BH134" i="1" s="1"/>
  <c r="BH135" i="1" s="1"/>
  <c r="BH136" i="1" s="1"/>
  <c r="BH137" i="1" s="1"/>
  <c r="BH138" i="1" s="1"/>
  <c r="BH139" i="1" s="1"/>
  <c r="BH140" i="1" s="1"/>
  <c r="BH141" i="1" s="1"/>
  <c r="BD119" i="1"/>
  <c r="BD120" i="1" s="1"/>
  <c r="BB119" i="1"/>
  <c r="BB120" i="1" s="1"/>
  <c r="BB121" i="1" s="1"/>
  <c r="BB122" i="1" s="1"/>
  <c r="BB123" i="1" s="1"/>
  <c r="BB124" i="1" s="1"/>
  <c r="BB125" i="1" s="1"/>
  <c r="BB126" i="1" s="1"/>
  <c r="BB127" i="1" s="1"/>
  <c r="BB128" i="1" s="1"/>
  <c r="BB129" i="1" s="1"/>
  <c r="BB130" i="1" s="1"/>
  <c r="BB131" i="1" s="1"/>
  <c r="BB132" i="1" s="1"/>
  <c r="BB133" i="1" s="1"/>
  <c r="BB134" i="1" s="1"/>
  <c r="BB135" i="1" s="1"/>
  <c r="BB136" i="1" s="1"/>
  <c r="BB137" i="1" s="1"/>
  <c r="BB138" i="1" s="1"/>
  <c r="BB139" i="1" s="1"/>
  <c r="BB140" i="1" s="1"/>
  <c r="BB141" i="1" s="1"/>
  <c r="BB315" i="1" s="1"/>
  <c r="BL315" i="1" s="1"/>
  <c r="BV315" i="1" s="1"/>
  <c r="CF315" i="1" s="1"/>
  <c r="BA119" i="1"/>
  <c r="BA120" i="1" s="1"/>
  <c r="BA121" i="1" s="1"/>
  <c r="BA122" i="1" s="1"/>
  <c r="BA123" i="1" s="1"/>
  <c r="BA124" i="1" s="1"/>
  <c r="BA125" i="1" s="1"/>
  <c r="BA126" i="1" s="1"/>
  <c r="BA127" i="1" s="1"/>
  <c r="BA128" i="1" s="1"/>
  <c r="BA129" i="1" s="1"/>
  <c r="BA130" i="1" s="1"/>
  <c r="BA131" i="1" s="1"/>
  <c r="BA132" i="1" s="1"/>
  <c r="BA133" i="1" s="1"/>
  <c r="BA134" i="1" s="1"/>
  <c r="BA135" i="1" s="1"/>
  <c r="BA136" i="1" s="1"/>
  <c r="BA137" i="1" s="1"/>
  <c r="BA138" i="1" s="1"/>
  <c r="BA139" i="1" s="1"/>
  <c r="BA140" i="1" s="1"/>
  <c r="BA141" i="1" s="1"/>
  <c r="BA315" i="1" s="1"/>
  <c r="BE115" i="1"/>
  <c r="BF115" i="1"/>
  <c r="BH115" i="1"/>
  <c r="BD115" i="1"/>
  <c r="BB115" i="1"/>
  <c r="BL115" i="1" s="1"/>
  <c r="BV115" i="1" s="1"/>
  <c r="CF115" i="1" s="1"/>
  <c r="BA115" i="1"/>
  <c r="AZ115" i="1"/>
  <c r="BH29" i="1"/>
  <c r="BH30" i="1" s="1"/>
  <c r="BH31" i="1" s="1"/>
  <c r="BH23" i="1" s="1"/>
  <c r="BH32" i="1" s="1"/>
  <c r="BH274" i="1" s="1"/>
  <c r="BE28" i="1"/>
  <c r="BE29" i="1" s="1"/>
  <c r="BE30" i="1" s="1"/>
  <c r="BE31" i="1" s="1"/>
  <c r="BE273" i="1" s="1"/>
  <c r="BF28" i="1"/>
  <c r="BF29" i="1" s="1"/>
  <c r="BF30" i="1" s="1"/>
  <c r="BF31" i="1" s="1"/>
  <c r="BF273" i="1" s="1"/>
  <c r="BD28" i="1"/>
  <c r="BD29" i="1" s="1"/>
  <c r="BD30" i="1" s="1"/>
  <c r="BD31" i="1" s="1"/>
  <c r="BD273" i="1" s="1"/>
  <c r="BB28" i="1"/>
  <c r="BB270" i="1" s="1"/>
  <c r="BL270" i="1" s="1"/>
  <c r="BV270" i="1" s="1"/>
  <c r="CF270" i="1" s="1"/>
  <c r="BA28" i="1"/>
  <c r="BA29" i="1" s="1"/>
  <c r="AZ28" i="1"/>
  <c r="AZ29" i="1" s="1"/>
  <c r="AZ30" i="1" s="1"/>
  <c r="AZ31" i="1" s="1"/>
  <c r="AZ273" i="1" s="1"/>
  <c r="BE13" i="1"/>
  <c r="BE255" i="1" s="1"/>
  <c r="BD13" i="1"/>
  <c r="BD255" i="1" s="1"/>
  <c r="BB13" i="1"/>
  <c r="BB255" i="1" s="1"/>
  <c r="BL255" i="1" s="1"/>
  <c r="BV255" i="1" s="1"/>
  <c r="CF255" i="1" s="1"/>
  <c r="BA13" i="1"/>
  <c r="BA255" i="1" s="1"/>
  <c r="AZ13" i="1"/>
  <c r="AZ255" i="1" s="1"/>
  <c r="BF13" i="1"/>
  <c r="BF255" i="1" s="1"/>
  <c r="BF201" i="1"/>
  <c r="BE201" i="1"/>
  <c r="BD201" i="1"/>
  <c r="BB203" i="1"/>
  <c r="BB206" i="1" s="1"/>
  <c r="BL206" i="1" s="1"/>
  <c r="BV206" i="1" s="1"/>
  <c r="CF206" i="1" s="1"/>
  <c r="AZ203" i="1"/>
  <c r="AZ206" i="1" s="1"/>
  <c r="AK22" i="1"/>
  <c r="AI8" i="1"/>
  <c r="AK8" i="1"/>
  <c r="AI13" i="1"/>
  <c r="AK13" i="1"/>
  <c r="AI199" i="1"/>
  <c r="AK199" i="1"/>
  <c r="AI14" i="1"/>
  <c r="AK14" i="1"/>
  <c r="AI15" i="1"/>
  <c r="AK15" i="1"/>
  <c r="AI9" i="1"/>
  <c r="AK9" i="1"/>
  <c r="AI10" i="1"/>
  <c r="AK10" i="1"/>
  <c r="Z228" i="1"/>
  <c r="Z227" i="1"/>
  <c r="Z226" i="1"/>
  <c r="Z218" i="1"/>
  <c r="Z366" i="1"/>
  <c r="X366" i="1"/>
  <c r="Z365" i="1"/>
  <c r="X365" i="1"/>
  <c r="Z370" i="1"/>
  <c r="X370" i="1"/>
  <c r="Z225" i="1"/>
  <c r="Z224" i="1"/>
  <c r="Z223" i="1"/>
  <c r="Z222" i="1"/>
  <c r="Z221" i="1"/>
  <c r="Z369" i="1"/>
  <c r="Z220" i="1"/>
  <c r="Z219" i="1"/>
  <c r="X219" i="1"/>
  <c r="Z368" i="1"/>
  <c r="X368" i="1"/>
  <c r="Z296" i="1"/>
  <c r="X296" i="1"/>
  <c r="Z313" i="1"/>
  <c r="X313" i="1"/>
  <c r="Z312" i="1"/>
  <c r="X312" i="1"/>
  <c r="Z311" i="1"/>
  <c r="X311" i="1"/>
  <c r="Z294" i="1"/>
  <c r="X294" i="1"/>
  <c r="Z310" i="1"/>
  <c r="X310" i="1"/>
  <c r="Z309" i="1"/>
  <c r="X309" i="1"/>
  <c r="Z308" i="1"/>
  <c r="X308" i="1"/>
  <c r="Z307" i="1"/>
  <c r="X307" i="1"/>
  <c r="Z305" i="1"/>
  <c r="X305" i="1"/>
  <c r="Z292" i="1"/>
  <c r="X292" i="1"/>
  <c r="Z386" i="1"/>
  <c r="X386" i="1"/>
  <c r="Z385" i="1"/>
  <c r="X385" i="1"/>
  <c r="Z381" i="1"/>
  <c r="X381" i="1"/>
  <c r="Z380" i="1"/>
  <c r="X380" i="1"/>
  <c r="Z377" i="1"/>
  <c r="X377" i="1"/>
  <c r="Z342" i="1"/>
  <c r="X342" i="1"/>
  <c r="Z341" i="1"/>
  <c r="X341" i="1"/>
  <c r="Z371" i="1"/>
  <c r="X371" i="1"/>
  <c r="Z364" i="1"/>
  <c r="X364" i="1"/>
  <c r="Z340" i="1"/>
  <c r="X340" i="1"/>
  <c r="Z314" i="1"/>
  <c r="X314" i="1"/>
  <c r="Z295" i="1"/>
  <c r="X295" i="1"/>
  <c r="Z293" i="1"/>
  <c r="X293" i="1"/>
  <c r="Z306" i="1"/>
  <c r="X306" i="1"/>
  <c r="Z192" i="1"/>
  <c r="X192" i="1"/>
  <c r="Z195" i="1"/>
  <c r="Z194" i="1"/>
  <c r="Z160" i="1"/>
  <c r="X160" i="1"/>
  <c r="Z286" i="1"/>
  <c r="X286" i="1"/>
  <c r="Z159" i="1"/>
  <c r="X159" i="1"/>
  <c r="Z158" i="1"/>
  <c r="X158" i="1"/>
  <c r="Z157" i="1"/>
  <c r="X157" i="1"/>
  <c r="Z156" i="1"/>
  <c r="X156" i="1"/>
  <c r="Z155" i="1"/>
  <c r="X155" i="1"/>
  <c r="Z229" i="1"/>
  <c r="X229" i="1"/>
  <c r="Z154" i="1"/>
  <c r="X154" i="1"/>
  <c r="Z153" i="1"/>
  <c r="X153" i="1"/>
  <c r="Z152" i="1"/>
  <c r="X152" i="1"/>
  <c r="Z241" i="1"/>
  <c r="X241" i="1"/>
  <c r="Z240" i="1"/>
  <c r="X240" i="1"/>
  <c r="Z239" i="1"/>
  <c r="X239" i="1"/>
  <c r="Z238" i="1"/>
  <c r="X238" i="1"/>
  <c r="Z237" i="1"/>
  <c r="X237" i="1"/>
  <c r="Z110" i="1"/>
  <c r="X110" i="1"/>
  <c r="Z109" i="1"/>
  <c r="X109" i="1"/>
  <c r="Z108" i="1"/>
  <c r="X108" i="1"/>
  <c r="Z106" i="1"/>
  <c r="X106" i="1"/>
  <c r="Z105" i="1"/>
  <c r="X105" i="1"/>
  <c r="Z104" i="1"/>
  <c r="X104" i="1"/>
  <c r="Z103" i="1"/>
  <c r="X103" i="1"/>
  <c r="Z102" i="1"/>
  <c r="X102" i="1"/>
  <c r="Z99" i="1"/>
  <c r="X99" i="1"/>
  <c r="Z98" i="1"/>
  <c r="X98" i="1"/>
  <c r="Z97" i="1"/>
  <c r="X97" i="1"/>
  <c r="Z96" i="1"/>
  <c r="X96" i="1"/>
  <c r="Z95" i="1"/>
  <c r="X95" i="1"/>
  <c r="Z94" i="1"/>
  <c r="X94" i="1"/>
  <c r="Z93" i="1"/>
  <c r="X93" i="1"/>
  <c r="Z90" i="1"/>
  <c r="X90" i="1"/>
  <c r="Z89" i="1"/>
  <c r="X89" i="1"/>
  <c r="Z88" i="1"/>
  <c r="X88" i="1"/>
  <c r="Z87" i="1"/>
  <c r="X87" i="1"/>
  <c r="Z85" i="1"/>
  <c r="X85" i="1"/>
  <c r="Z83" i="1"/>
  <c r="X83" i="1"/>
  <c r="Z82" i="1"/>
  <c r="X82" i="1"/>
  <c r="Z81" i="1"/>
  <c r="X81" i="1"/>
  <c r="Z80" i="1"/>
  <c r="X80" i="1"/>
  <c r="Z21" i="1"/>
  <c r="Z20" i="1"/>
  <c r="Z11" i="1"/>
  <c r="X11" i="1"/>
  <c r="Z10" i="1"/>
  <c r="X10" i="1"/>
  <c r="Z9" i="1"/>
  <c r="X9" i="1"/>
  <c r="Z339" i="1"/>
  <c r="X339" i="1"/>
  <c r="Z338" i="1"/>
  <c r="X338" i="1"/>
  <c r="Z337" i="1"/>
  <c r="X337" i="1"/>
  <c r="Z336" i="1"/>
  <c r="X336" i="1"/>
  <c r="Z335" i="1"/>
  <c r="X335" i="1"/>
  <c r="Z334" i="1"/>
  <c r="X334" i="1"/>
  <c r="Z333" i="1"/>
  <c r="X333" i="1"/>
  <c r="Z332" i="1"/>
  <c r="X332" i="1"/>
  <c r="Z331" i="1"/>
  <c r="X331" i="1"/>
  <c r="Z330" i="1"/>
  <c r="X330" i="1"/>
  <c r="Z329" i="1"/>
  <c r="X329" i="1"/>
  <c r="Z107" i="1"/>
  <c r="X107" i="1"/>
  <c r="Z101" i="1"/>
  <c r="X101" i="1"/>
  <c r="Z100" i="1"/>
  <c r="X100" i="1"/>
  <c r="Z92" i="1"/>
  <c r="X92" i="1"/>
  <c r="Z91" i="1"/>
  <c r="X91" i="1"/>
  <c r="Z86" i="1"/>
  <c r="X86" i="1"/>
  <c r="Z84" i="1"/>
  <c r="X84" i="1"/>
  <c r="Z178" i="1"/>
  <c r="X178" i="1"/>
  <c r="Z162" i="1"/>
  <c r="X162" i="1"/>
  <c r="Z177" i="1"/>
  <c r="X177" i="1"/>
  <c r="Z176" i="1"/>
  <c r="X176" i="1"/>
  <c r="Z175" i="1"/>
  <c r="X175" i="1"/>
  <c r="Z174" i="1"/>
  <c r="X174" i="1"/>
  <c r="Z173" i="1"/>
  <c r="X173" i="1"/>
  <c r="Z172" i="1"/>
  <c r="Z171" i="1"/>
  <c r="Z170" i="1"/>
  <c r="Z161" i="1"/>
  <c r="Z169" i="1"/>
  <c r="Z393" i="1"/>
  <c r="X393" i="1"/>
  <c r="Z392" i="1"/>
  <c r="X392" i="1"/>
  <c r="Z391" i="1"/>
  <c r="X391" i="1"/>
  <c r="Z388" i="1"/>
  <c r="X388" i="1"/>
  <c r="Z387" i="1"/>
  <c r="X387" i="1"/>
  <c r="Z384" i="1"/>
  <c r="X384" i="1"/>
  <c r="Z383" i="1"/>
  <c r="X383" i="1"/>
  <c r="Z379" i="1"/>
  <c r="X379" i="1"/>
  <c r="Z378" i="1"/>
  <c r="X378" i="1"/>
  <c r="Z376" i="1"/>
  <c r="X376" i="1"/>
  <c r="Z374" i="1"/>
  <c r="X374" i="1"/>
  <c r="Z390" i="1"/>
  <c r="X390" i="1"/>
  <c r="Z389" i="1"/>
  <c r="X389" i="1"/>
  <c r="Z382" i="1"/>
  <c r="X382" i="1"/>
  <c r="Z375" i="1"/>
  <c r="X375" i="1"/>
  <c r="Z372" i="1"/>
  <c r="X372" i="1"/>
  <c r="Z367" i="1"/>
  <c r="X367" i="1"/>
  <c r="Z360" i="1"/>
  <c r="X360" i="1"/>
  <c r="Z116" i="1"/>
  <c r="X116" i="1"/>
  <c r="Z279" i="1"/>
  <c r="X279" i="1"/>
  <c r="Z278" i="1"/>
  <c r="X278" i="1"/>
  <c r="Z277" i="1"/>
  <c r="X277" i="1"/>
  <c r="Z276" i="1"/>
  <c r="X276" i="1"/>
  <c r="Z275" i="1"/>
  <c r="X275" i="1"/>
  <c r="Z274" i="1"/>
  <c r="X274" i="1"/>
  <c r="Z320" i="1"/>
  <c r="X320" i="1"/>
  <c r="Z273" i="1"/>
  <c r="X273" i="1"/>
  <c r="Z272" i="1"/>
  <c r="X272" i="1"/>
  <c r="Z270" i="1"/>
  <c r="X270" i="1"/>
  <c r="Z269" i="1"/>
  <c r="X269" i="1"/>
  <c r="Z268" i="1"/>
  <c r="X268" i="1"/>
  <c r="Z266" i="1"/>
  <c r="X266" i="1"/>
  <c r="Z265" i="1"/>
  <c r="X265" i="1"/>
  <c r="Z271" i="1"/>
  <c r="Z282" i="1"/>
  <c r="Z267" i="1"/>
  <c r="Z198" i="1"/>
  <c r="X198" i="1"/>
  <c r="Z197" i="1"/>
  <c r="X197" i="1"/>
  <c r="Z141" i="1"/>
  <c r="X141" i="1"/>
  <c r="Z140" i="1"/>
  <c r="X140" i="1"/>
  <c r="Z139" i="1"/>
  <c r="X139" i="1"/>
  <c r="Z138" i="1"/>
  <c r="X138" i="1"/>
  <c r="Z137" i="1"/>
  <c r="X137" i="1"/>
  <c r="Z136" i="1"/>
  <c r="X136" i="1"/>
  <c r="Z193" i="1"/>
  <c r="X193" i="1"/>
  <c r="Z135" i="1"/>
  <c r="X135" i="1"/>
  <c r="Z134" i="1"/>
  <c r="X134" i="1"/>
  <c r="Z133" i="1"/>
  <c r="X133" i="1"/>
  <c r="Z191" i="1"/>
  <c r="Z132" i="1"/>
  <c r="Z131" i="1"/>
  <c r="Z130" i="1"/>
  <c r="Z129" i="1"/>
  <c r="Z128" i="1"/>
  <c r="Z127" i="1"/>
  <c r="Z126" i="1"/>
  <c r="Z190" i="1"/>
  <c r="Z189" i="1"/>
  <c r="Z188" i="1"/>
  <c r="CB165" i="1" l="1"/>
  <c r="CB166" i="1" s="1"/>
  <c r="CB167" i="1" s="1"/>
  <c r="CB168" i="1" s="1"/>
  <c r="CB169" i="1" s="1"/>
  <c r="CB170" i="1" s="1"/>
  <c r="CB171" i="1" s="1"/>
  <c r="CB172" i="1" s="1"/>
  <c r="CB173" i="1" s="1"/>
  <c r="CB174" i="1" s="1"/>
  <c r="CB175" i="1" s="1"/>
  <c r="CB176" i="1" s="1"/>
  <c r="CB177" i="1" s="1"/>
  <c r="CB178" i="1" s="1"/>
  <c r="BR309" i="1"/>
  <c r="BR311" i="1" s="1"/>
  <c r="BR313" i="1" s="1"/>
  <c r="BR308" i="1"/>
  <c r="BR310" i="1" s="1"/>
  <c r="BR312" i="1" s="1"/>
  <c r="BP309" i="1"/>
  <c r="BP311" i="1" s="1"/>
  <c r="BP313" i="1" s="1"/>
  <c r="BP308" i="1"/>
  <c r="BP310" i="1" s="1"/>
  <c r="BP312" i="1" s="1"/>
  <c r="BK30" i="1"/>
  <c r="BK31" i="1" s="1"/>
  <c r="BK32" i="1" s="1"/>
  <c r="BK33" i="1" s="1"/>
  <c r="BK34" i="1" s="1"/>
  <c r="BK35" i="1" s="1"/>
  <c r="BK36" i="1" s="1"/>
  <c r="BK37" i="1" s="1"/>
  <c r="BK38" i="1" s="1"/>
  <c r="BK39" i="1" s="1"/>
  <c r="BK40" i="1" s="1"/>
  <c r="BK41" i="1" s="1"/>
  <c r="BK42" i="1" s="1"/>
  <c r="BK43" i="1" s="1"/>
  <c r="BK44" i="1" s="1"/>
  <c r="BK45" i="1" s="1"/>
  <c r="BK46" i="1" s="1"/>
  <c r="BK47" i="1" s="1"/>
  <c r="BK48" i="1" s="1"/>
  <c r="BK49" i="1" s="1"/>
  <c r="BK50" i="1" s="1"/>
  <c r="BK51" i="1" s="1"/>
  <c r="BK52" i="1" s="1"/>
  <c r="BK53" i="1" s="1"/>
  <c r="BK54" i="1" s="1"/>
  <c r="BK55" i="1" s="1"/>
  <c r="BK56" i="1" s="1"/>
  <c r="BK57" i="1" s="1"/>
  <c r="BK58" i="1" s="1"/>
  <c r="BK59" i="1" s="1"/>
  <c r="BK60" i="1" s="1"/>
  <c r="BK61" i="1" s="1"/>
  <c r="BK62" i="1" s="1"/>
  <c r="BK63" i="1" s="1"/>
  <c r="BK64" i="1" s="1"/>
  <c r="BK65" i="1" s="1"/>
  <c r="BK66" i="1" s="1"/>
  <c r="BK67" i="1" s="1"/>
  <c r="BK68" i="1" s="1"/>
  <c r="BK69" i="1" s="1"/>
  <c r="BK70" i="1" s="1"/>
  <c r="BK71" i="1" s="1"/>
  <c r="BK72" i="1" s="1"/>
  <c r="BK73" i="1" s="1"/>
  <c r="BK74" i="1" s="1"/>
  <c r="BK75" i="1" s="1"/>
  <c r="BK76" i="1" s="1"/>
  <c r="BK77" i="1" s="1"/>
  <c r="BK78" i="1" s="1"/>
  <c r="BK79" i="1" s="1"/>
  <c r="BK80" i="1" s="1"/>
  <c r="BK81" i="1" s="1"/>
  <c r="BK82" i="1" s="1"/>
  <c r="BK83" i="1" s="1"/>
  <c r="BK84" i="1" s="1"/>
  <c r="BK85" i="1" s="1"/>
  <c r="BK86" i="1" s="1"/>
  <c r="BK87" i="1" s="1"/>
  <c r="BK88" i="1" s="1"/>
  <c r="BK89" i="1" s="1"/>
  <c r="BK90" i="1" s="1"/>
  <c r="BK91" i="1" s="1"/>
  <c r="BK92" i="1" s="1"/>
  <c r="BK93" i="1" s="1"/>
  <c r="BK94" i="1" s="1"/>
  <c r="BK95" i="1" s="1"/>
  <c r="BK96" i="1" s="1"/>
  <c r="BK97" i="1" s="1"/>
  <c r="BK98" i="1" s="1"/>
  <c r="BK99" i="1" s="1"/>
  <c r="BK100" i="1" s="1"/>
  <c r="BK101" i="1" s="1"/>
  <c r="BK102" i="1" s="1"/>
  <c r="BK103" i="1" s="1"/>
  <c r="BK104" i="1" s="1"/>
  <c r="BK105" i="1" s="1"/>
  <c r="BK106" i="1" s="1"/>
  <c r="BK107" i="1" s="1"/>
  <c r="BK108" i="1" s="1"/>
  <c r="BK109" i="1" s="1"/>
  <c r="BK110" i="1" s="1"/>
  <c r="BK111" i="1" s="1"/>
  <c r="BK112" i="1" s="1"/>
  <c r="BK113" i="1" s="1"/>
  <c r="BK297" i="1"/>
  <c r="BK299" i="1" s="1"/>
  <c r="BK301" i="1" s="1"/>
  <c r="BK303" i="1" s="1"/>
  <c r="BK305" i="1" s="1"/>
  <c r="BK307" i="1" s="1"/>
  <c r="BL158" i="1"/>
  <c r="BV158" i="1" s="1"/>
  <c r="CF158" i="1" s="1"/>
  <c r="BL358" i="1"/>
  <c r="BV358" i="1" s="1"/>
  <c r="CF358" i="1" s="1"/>
  <c r="BL333" i="1"/>
  <c r="BV333" i="1" s="1"/>
  <c r="CF333" i="1" s="1"/>
  <c r="BL325" i="1"/>
  <c r="BV325" i="1" s="1"/>
  <c r="CF325" i="1" s="1"/>
  <c r="BL126" i="1"/>
  <c r="BV126" i="1" s="1"/>
  <c r="CF126" i="1" s="1"/>
  <c r="BL8" i="1"/>
  <c r="BV8" i="1" s="1"/>
  <c r="CF8" i="1" s="1"/>
  <c r="BL326" i="1"/>
  <c r="BV326" i="1" s="1"/>
  <c r="CF326" i="1" s="1"/>
  <c r="BL125" i="1"/>
  <c r="BV125" i="1" s="1"/>
  <c r="CF125" i="1" s="1"/>
  <c r="BL357" i="1"/>
  <c r="BV357" i="1" s="1"/>
  <c r="CF357" i="1" s="1"/>
  <c r="BL150" i="1"/>
  <c r="BV150" i="1" s="1"/>
  <c r="CF150" i="1" s="1"/>
  <c r="BL350" i="1"/>
  <c r="BV350" i="1" s="1"/>
  <c r="CF350" i="1" s="1"/>
  <c r="BL349" i="1"/>
  <c r="BV349" i="1" s="1"/>
  <c r="CF349" i="1" s="1"/>
  <c r="BL285" i="1"/>
  <c r="BV285" i="1" s="1"/>
  <c r="CF285" i="1" s="1"/>
  <c r="BL182" i="1"/>
  <c r="BV182" i="1" s="1"/>
  <c r="CF182" i="1" s="1"/>
  <c r="BL141" i="1"/>
  <c r="BV141" i="1" s="1"/>
  <c r="CF141" i="1" s="1"/>
  <c r="BL181" i="1"/>
  <c r="BV181" i="1" s="1"/>
  <c r="CF181" i="1" s="1"/>
  <c r="BL134" i="1"/>
  <c r="BV134" i="1" s="1"/>
  <c r="CF134" i="1" s="1"/>
  <c r="BL334" i="1"/>
  <c r="BV334" i="1" s="1"/>
  <c r="CF334" i="1" s="1"/>
  <c r="BL133" i="1"/>
  <c r="BV133" i="1" s="1"/>
  <c r="CF133" i="1" s="1"/>
  <c r="BL166" i="1"/>
  <c r="BV166" i="1" s="1"/>
  <c r="CF166" i="1" s="1"/>
  <c r="BL173" i="1"/>
  <c r="BV173" i="1" s="1"/>
  <c r="CF173" i="1" s="1"/>
  <c r="BL13" i="1"/>
  <c r="BV13" i="1" s="1"/>
  <c r="CF13" i="1" s="1"/>
  <c r="BL356" i="1"/>
  <c r="BV356" i="1" s="1"/>
  <c r="CF356" i="1" s="1"/>
  <c r="BL348" i="1"/>
  <c r="BV348" i="1" s="1"/>
  <c r="CF348" i="1" s="1"/>
  <c r="BL332" i="1"/>
  <c r="BV332" i="1" s="1"/>
  <c r="CF332" i="1" s="1"/>
  <c r="BL324" i="1"/>
  <c r="BV324" i="1" s="1"/>
  <c r="CF324" i="1" s="1"/>
  <c r="BL284" i="1"/>
  <c r="BV284" i="1" s="1"/>
  <c r="CF284" i="1" s="1"/>
  <c r="BL172" i="1"/>
  <c r="BV172" i="1" s="1"/>
  <c r="CF172" i="1" s="1"/>
  <c r="BL164" i="1"/>
  <c r="BV164" i="1" s="1"/>
  <c r="CF164" i="1" s="1"/>
  <c r="BL156" i="1"/>
  <c r="BV156" i="1" s="1"/>
  <c r="CF156" i="1" s="1"/>
  <c r="BL148" i="1"/>
  <c r="BV148" i="1" s="1"/>
  <c r="CF148" i="1" s="1"/>
  <c r="BL140" i="1"/>
  <c r="BV140" i="1" s="1"/>
  <c r="CF140" i="1" s="1"/>
  <c r="BL132" i="1"/>
  <c r="BV132" i="1" s="1"/>
  <c r="CF132" i="1" s="1"/>
  <c r="BL124" i="1"/>
  <c r="BV124" i="1" s="1"/>
  <c r="CF124" i="1" s="1"/>
  <c r="BL28" i="1"/>
  <c r="BV28" i="1" s="1"/>
  <c r="CF28" i="1" s="1"/>
  <c r="BL174" i="1"/>
  <c r="BV174" i="1" s="1"/>
  <c r="CF174" i="1" s="1"/>
  <c r="BL157" i="1"/>
  <c r="BV157" i="1" s="1"/>
  <c r="CF157" i="1" s="1"/>
  <c r="BL355" i="1"/>
  <c r="BV355" i="1" s="1"/>
  <c r="CF355" i="1" s="1"/>
  <c r="BL347" i="1"/>
  <c r="BV347" i="1" s="1"/>
  <c r="CF347" i="1" s="1"/>
  <c r="BL331" i="1"/>
  <c r="BV331" i="1" s="1"/>
  <c r="CF331" i="1" s="1"/>
  <c r="BL323" i="1"/>
  <c r="BV323" i="1" s="1"/>
  <c r="CF323" i="1" s="1"/>
  <c r="BL203" i="1"/>
  <c r="BV203" i="1" s="1"/>
  <c r="CF203" i="1" s="1"/>
  <c r="BL171" i="1"/>
  <c r="BV171" i="1" s="1"/>
  <c r="CF171" i="1" s="1"/>
  <c r="BL155" i="1"/>
  <c r="BV155" i="1" s="1"/>
  <c r="CF155" i="1" s="1"/>
  <c r="BL147" i="1"/>
  <c r="BV147" i="1" s="1"/>
  <c r="CF147" i="1" s="1"/>
  <c r="BL139" i="1"/>
  <c r="BV139" i="1" s="1"/>
  <c r="CF139" i="1" s="1"/>
  <c r="BL131" i="1"/>
  <c r="BV131" i="1" s="1"/>
  <c r="CF131" i="1" s="1"/>
  <c r="BL123" i="1"/>
  <c r="BV123" i="1" s="1"/>
  <c r="CF123" i="1" s="1"/>
  <c r="BL354" i="1"/>
  <c r="BV354" i="1" s="1"/>
  <c r="CF354" i="1" s="1"/>
  <c r="BL346" i="1"/>
  <c r="BV346" i="1" s="1"/>
  <c r="CF346" i="1" s="1"/>
  <c r="BL338" i="1"/>
  <c r="BV338" i="1" s="1"/>
  <c r="CF338" i="1" s="1"/>
  <c r="BL330" i="1"/>
  <c r="BV330" i="1" s="1"/>
  <c r="CF330" i="1" s="1"/>
  <c r="BL322" i="1"/>
  <c r="BV322" i="1" s="1"/>
  <c r="CF322" i="1" s="1"/>
  <c r="BL170" i="1"/>
  <c r="BV170" i="1" s="1"/>
  <c r="CF170" i="1" s="1"/>
  <c r="BL154" i="1"/>
  <c r="BV154" i="1" s="1"/>
  <c r="CF154" i="1" s="1"/>
  <c r="BL146" i="1"/>
  <c r="BV146" i="1" s="1"/>
  <c r="CF146" i="1" s="1"/>
  <c r="BL138" i="1"/>
  <c r="BV138" i="1" s="1"/>
  <c r="CF138" i="1" s="1"/>
  <c r="BL130" i="1"/>
  <c r="BV130" i="1" s="1"/>
  <c r="CF130" i="1" s="1"/>
  <c r="BL122" i="1"/>
  <c r="BV122" i="1" s="1"/>
  <c r="CF122" i="1" s="1"/>
  <c r="BL10" i="1"/>
  <c r="BV10" i="1" s="1"/>
  <c r="CF10" i="1" s="1"/>
  <c r="BL361" i="1"/>
  <c r="BV361" i="1" s="1"/>
  <c r="CF361" i="1" s="1"/>
  <c r="BL353" i="1"/>
  <c r="BV353" i="1" s="1"/>
  <c r="CF353" i="1" s="1"/>
  <c r="BL345" i="1"/>
  <c r="BV345" i="1" s="1"/>
  <c r="CF345" i="1" s="1"/>
  <c r="BL337" i="1"/>
  <c r="BV337" i="1" s="1"/>
  <c r="CF337" i="1" s="1"/>
  <c r="BL329" i="1"/>
  <c r="BV329" i="1" s="1"/>
  <c r="CF329" i="1" s="1"/>
  <c r="BL177" i="1"/>
  <c r="BV177" i="1" s="1"/>
  <c r="CF177" i="1" s="1"/>
  <c r="BL169" i="1"/>
  <c r="BV169" i="1" s="1"/>
  <c r="CF169" i="1" s="1"/>
  <c r="BL153" i="1"/>
  <c r="BV153" i="1" s="1"/>
  <c r="CF153" i="1" s="1"/>
  <c r="BL145" i="1"/>
  <c r="BV145" i="1" s="1"/>
  <c r="CF145" i="1" s="1"/>
  <c r="BL137" i="1"/>
  <c r="BV137" i="1" s="1"/>
  <c r="CF137" i="1" s="1"/>
  <c r="BL129" i="1"/>
  <c r="BV129" i="1" s="1"/>
  <c r="CF129" i="1" s="1"/>
  <c r="BL121" i="1"/>
  <c r="BV121" i="1" s="1"/>
  <c r="CF121" i="1" s="1"/>
  <c r="BL9" i="1"/>
  <c r="BV9" i="1" s="1"/>
  <c r="CF9" i="1" s="1"/>
  <c r="BL165" i="1"/>
  <c r="BV165" i="1" s="1"/>
  <c r="CF165" i="1" s="1"/>
  <c r="BL149" i="1"/>
  <c r="BV149" i="1" s="1"/>
  <c r="CF149" i="1" s="1"/>
  <c r="BL360" i="1"/>
  <c r="BV360" i="1" s="1"/>
  <c r="CF360" i="1" s="1"/>
  <c r="BL352" i="1"/>
  <c r="BV352" i="1" s="1"/>
  <c r="CF352" i="1" s="1"/>
  <c r="BL344" i="1"/>
  <c r="BV344" i="1" s="1"/>
  <c r="CF344" i="1" s="1"/>
  <c r="BL336" i="1"/>
  <c r="BV336" i="1" s="1"/>
  <c r="CF336" i="1" s="1"/>
  <c r="BL328" i="1"/>
  <c r="BV328" i="1" s="1"/>
  <c r="CF328" i="1" s="1"/>
  <c r="BL176" i="1"/>
  <c r="BV176" i="1" s="1"/>
  <c r="CF176" i="1" s="1"/>
  <c r="BL168" i="1"/>
  <c r="BV168" i="1" s="1"/>
  <c r="CF168" i="1" s="1"/>
  <c r="BL152" i="1"/>
  <c r="BV152" i="1" s="1"/>
  <c r="CF152" i="1" s="1"/>
  <c r="BL144" i="1"/>
  <c r="BV144" i="1" s="1"/>
  <c r="CF144" i="1" s="1"/>
  <c r="BL136" i="1"/>
  <c r="BV136" i="1" s="1"/>
  <c r="CF136" i="1" s="1"/>
  <c r="BL128" i="1"/>
  <c r="BV128" i="1" s="1"/>
  <c r="CF128" i="1" s="1"/>
  <c r="BL120" i="1"/>
  <c r="BV120" i="1" s="1"/>
  <c r="CF120" i="1" s="1"/>
  <c r="BL359" i="1"/>
  <c r="BV359" i="1" s="1"/>
  <c r="CF359" i="1" s="1"/>
  <c r="BL351" i="1"/>
  <c r="BV351" i="1" s="1"/>
  <c r="CF351" i="1" s="1"/>
  <c r="BL335" i="1"/>
  <c r="BV335" i="1" s="1"/>
  <c r="CF335" i="1" s="1"/>
  <c r="BL327" i="1"/>
  <c r="BV327" i="1" s="1"/>
  <c r="CF327" i="1" s="1"/>
  <c r="BL175" i="1"/>
  <c r="BV175" i="1" s="1"/>
  <c r="CF175" i="1" s="1"/>
  <c r="BL167" i="1"/>
  <c r="BV167" i="1" s="1"/>
  <c r="CF167" i="1" s="1"/>
  <c r="BL159" i="1"/>
  <c r="BV159" i="1" s="1"/>
  <c r="CF159" i="1" s="1"/>
  <c r="BL151" i="1"/>
  <c r="BV151" i="1" s="1"/>
  <c r="CF151" i="1" s="1"/>
  <c r="BL143" i="1"/>
  <c r="BV143" i="1" s="1"/>
  <c r="CF143" i="1" s="1"/>
  <c r="BL135" i="1"/>
  <c r="BV135" i="1" s="1"/>
  <c r="CF135" i="1" s="1"/>
  <c r="BL127" i="1"/>
  <c r="BV127" i="1" s="1"/>
  <c r="CF127" i="1" s="1"/>
  <c r="BL119" i="1"/>
  <c r="BV119" i="1" s="1"/>
  <c r="CF119" i="1" s="1"/>
  <c r="BH317" i="1"/>
  <c r="BH179" i="1"/>
  <c r="BF270" i="1"/>
  <c r="BA30" i="1"/>
  <c r="BA271" i="1"/>
  <c r="BB29" i="1"/>
  <c r="BL29" i="1" s="1"/>
  <c r="BV29" i="1" s="1"/>
  <c r="CF29" i="1" s="1"/>
  <c r="BF318" i="1"/>
  <c r="BA270" i="1"/>
  <c r="BD272" i="1"/>
  <c r="BE272" i="1"/>
  <c r="BH271" i="1"/>
  <c r="BH33" i="1"/>
  <c r="AZ271" i="1"/>
  <c r="BD270" i="1"/>
  <c r="BF272" i="1"/>
  <c r="BH272" i="1"/>
  <c r="BE270" i="1"/>
  <c r="BH265" i="1"/>
  <c r="BH273" i="1"/>
  <c r="AZ272" i="1"/>
  <c r="BD271" i="1"/>
  <c r="BE271" i="1"/>
  <c r="AZ270" i="1"/>
  <c r="BF271" i="1"/>
  <c r="BD121" i="1"/>
  <c r="BD122" i="1" s="1"/>
  <c r="BD123" i="1" s="1"/>
  <c r="BD124" i="1" s="1"/>
  <c r="BD125" i="1" s="1"/>
  <c r="BD126" i="1" s="1"/>
  <c r="BD127" i="1" s="1"/>
  <c r="BD128" i="1" s="1"/>
  <c r="BD129" i="1" s="1"/>
  <c r="BD130" i="1" s="1"/>
  <c r="BD131" i="1" s="1"/>
  <c r="BD132" i="1" s="1"/>
  <c r="BD133" i="1" s="1"/>
  <c r="BD134" i="1" s="1"/>
  <c r="BD135" i="1" s="1"/>
  <c r="BD136" i="1" s="1"/>
  <c r="BD137" i="1" s="1"/>
  <c r="BD138" i="1" s="1"/>
  <c r="BD139" i="1" s="1"/>
  <c r="BD140" i="1" s="1"/>
  <c r="BD141" i="1" s="1"/>
  <c r="BD318" i="1"/>
  <c r="BB317" i="1"/>
  <c r="BL317" i="1" s="1"/>
  <c r="BV317" i="1" s="1"/>
  <c r="CF317" i="1" s="1"/>
  <c r="BF317" i="1"/>
  <c r="BE318" i="1"/>
  <c r="BA340" i="1"/>
  <c r="BA363" i="1" s="1"/>
  <c r="BA364" i="1" s="1"/>
  <c r="BA365" i="1" s="1"/>
  <c r="BA366" i="1" s="1"/>
  <c r="BA367" i="1" s="1"/>
  <c r="BA368" i="1" s="1"/>
  <c r="BA369" i="1" s="1"/>
  <c r="BA370" i="1" s="1"/>
  <c r="AZ179" i="1"/>
  <c r="BA179" i="1"/>
  <c r="BH318" i="1"/>
  <c r="BB179" i="1"/>
  <c r="BL179" i="1" s="1"/>
  <c r="BV179" i="1" s="1"/>
  <c r="CF179" i="1" s="1"/>
  <c r="BA318" i="1"/>
  <c r="BB318" i="1"/>
  <c r="BL318" i="1" s="1"/>
  <c r="BV318" i="1" s="1"/>
  <c r="CF318" i="1" s="1"/>
  <c r="BA317" i="1"/>
  <c r="BB319" i="1"/>
  <c r="BL319" i="1" s="1"/>
  <c r="BV319" i="1" s="1"/>
  <c r="CF319" i="1" s="1"/>
  <c r="BH340" i="1"/>
  <c r="BH363" i="1" s="1"/>
  <c r="BH364" i="1" s="1"/>
  <c r="BH365" i="1" s="1"/>
  <c r="BH366" i="1" s="1"/>
  <c r="BH367" i="1" s="1"/>
  <c r="BH368" i="1" s="1"/>
  <c r="BH369" i="1" s="1"/>
  <c r="BH370" i="1" s="1"/>
  <c r="AZ340" i="1"/>
  <c r="AZ363" i="1" s="1"/>
  <c r="AZ364" i="1" s="1"/>
  <c r="AZ365" i="1" s="1"/>
  <c r="AZ366" i="1" s="1"/>
  <c r="AZ367" i="1" s="1"/>
  <c r="AZ368" i="1" s="1"/>
  <c r="AZ369" i="1" s="1"/>
  <c r="AZ370" i="1" s="1"/>
  <c r="BB340" i="1"/>
  <c r="BD340" i="1"/>
  <c r="BD363" i="1" s="1"/>
  <c r="BD364" i="1" s="1"/>
  <c r="BD365" i="1" s="1"/>
  <c r="BD366" i="1" s="1"/>
  <c r="BD367" i="1" s="1"/>
  <c r="BD368" i="1" s="1"/>
  <c r="BD369" i="1" s="1"/>
  <c r="BD370" i="1" s="1"/>
  <c r="AZ209" i="1"/>
  <c r="AZ184" i="1"/>
  <c r="AZ185" i="1" s="1"/>
  <c r="AZ186" i="1" s="1"/>
  <c r="AZ187" i="1" s="1"/>
  <c r="AZ188" i="1" s="1"/>
  <c r="AZ189" i="1" s="1"/>
  <c r="AZ190" i="1" s="1"/>
  <c r="AZ191" i="1" s="1"/>
  <c r="AZ192" i="1" s="1"/>
  <c r="AZ193" i="1" s="1"/>
  <c r="AZ194" i="1" s="1"/>
  <c r="AZ195" i="1" s="1"/>
  <c r="AZ196" i="1" s="1"/>
  <c r="BF166" i="1"/>
  <c r="BF167" i="1" s="1"/>
  <c r="BF168" i="1" s="1"/>
  <c r="BF169" i="1" s="1"/>
  <c r="BF170" i="1" s="1"/>
  <c r="BF171" i="1" s="1"/>
  <c r="BF172" i="1" s="1"/>
  <c r="BF173" i="1" s="1"/>
  <c r="BF174" i="1" s="1"/>
  <c r="BF175" i="1" s="1"/>
  <c r="BF176" i="1" s="1"/>
  <c r="BF177" i="1" s="1"/>
  <c r="BF178" i="1" s="1"/>
  <c r="BF179" i="1" s="1"/>
  <c r="BF184" i="1" s="1"/>
  <c r="BF185" i="1" s="1"/>
  <c r="BF186" i="1" s="1"/>
  <c r="BF187" i="1" s="1"/>
  <c r="BF188" i="1" s="1"/>
  <c r="BF189" i="1" s="1"/>
  <c r="BF190" i="1" s="1"/>
  <c r="BF191" i="1" s="1"/>
  <c r="BF192" i="1" s="1"/>
  <c r="BF193" i="1" s="1"/>
  <c r="BF194" i="1" s="1"/>
  <c r="BF195" i="1" s="1"/>
  <c r="BF196" i="1" s="1"/>
  <c r="BF197" i="1" s="1"/>
  <c r="BF198" i="1" s="1"/>
  <c r="BF320" i="1"/>
  <c r="BA184" i="1"/>
  <c r="BA185" i="1" s="1"/>
  <c r="BA186" i="1" s="1"/>
  <c r="BA187" i="1" s="1"/>
  <c r="BA188" i="1" s="1"/>
  <c r="BA189" i="1" s="1"/>
  <c r="BA190" i="1" s="1"/>
  <c r="BA191" i="1" s="1"/>
  <c r="BA192" i="1" s="1"/>
  <c r="BA193" i="1" s="1"/>
  <c r="BA194" i="1" s="1"/>
  <c r="BA195" i="1" s="1"/>
  <c r="BA196" i="1" s="1"/>
  <c r="BA197" i="1" s="1"/>
  <c r="BA198" i="1" s="1"/>
  <c r="BE340" i="1"/>
  <c r="BE363" i="1" s="1"/>
  <c r="BE364" i="1" s="1"/>
  <c r="BE365" i="1" s="1"/>
  <c r="BE366" i="1" s="1"/>
  <c r="BE367" i="1" s="1"/>
  <c r="BE368" i="1" s="1"/>
  <c r="BE369" i="1" s="1"/>
  <c r="BE370" i="1" s="1"/>
  <c r="BB184" i="1"/>
  <c r="BF340" i="1"/>
  <c r="BF363" i="1" s="1"/>
  <c r="BF364" i="1" s="1"/>
  <c r="BF365" i="1" s="1"/>
  <c r="BF366" i="1" s="1"/>
  <c r="BF367" i="1" s="1"/>
  <c r="BF368" i="1" s="1"/>
  <c r="BF369" i="1" s="1"/>
  <c r="BF370" i="1" s="1"/>
  <c r="BD161" i="1"/>
  <c r="BH304" i="1"/>
  <c r="BA319" i="1"/>
  <c r="BE319" i="1"/>
  <c r="BH320" i="1"/>
  <c r="BF319" i="1"/>
  <c r="BE161" i="1"/>
  <c r="BA320" i="1"/>
  <c r="BH319" i="1"/>
  <c r="BB320" i="1"/>
  <c r="BL320" i="1" s="1"/>
  <c r="BV320" i="1" s="1"/>
  <c r="CF320" i="1" s="1"/>
  <c r="BE320" i="1"/>
  <c r="Z253" i="1"/>
  <c r="X253" i="1"/>
  <c r="Z252" i="1"/>
  <c r="X252" i="1"/>
  <c r="Z113" i="1"/>
  <c r="X113" i="1"/>
  <c r="Z251" i="1"/>
  <c r="X251" i="1"/>
  <c r="Z196" i="1"/>
  <c r="X196" i="1"/>
  <c r="Z112" i="1"/>
  <c r="X112" i="1"/>
  <c r="Z250" i="1"/>
  <c r="X250" i="1"/>
  <c r="Z249" i="1"/>
  <c r="X249" i="1"/>
  <c r="Z16" i="1"/>
  <c r="X16" i="1"/>
  <c r="X21" i="1"/>
  <c r="Z247" i="1"/>
  <c r="X247" i="1"/>
  <c r="X195" i="1"/>
  <c r="Z246" i="1"/>
  <c r="X246" i="1"/>
  <c r="X194" i="1"/>
  <c r="Z245" i="1"/>
  <c r="X245" i="1"/>
  <c r="Z111" i="1"/>
  <c r="X111" i="1"/>
  <c r="Z244" i="1"/>
  <c r="X244" i="1"/>
  <c r="Z243" i="1"/>
  <c r="X243" i="1"/>
  <c r="Z15" i="1"/>
  <c r="X15" i="1"/>
  <c r="X191" i="1"/>
  <c r="Z242" i="1"/>
  <c r="X242" i="1"/>
  <c r="X132" i="1"/>
  <c r="X131" i="1"/>
  <c r="X130" i="1"/>
  <c r="Z14" i="1"/>
  <c r="X14" i="1"/>
  <c r="Z373" i="1"/>
  <c r="X373" i="1"/>
  <c r="X228" i="1"/>
  <c r="X271" i="1"/>
  <c r="X129" i="1"/>
  <c r="Z396" i="1"/>
  <c r="X396" i="1"/>
  <c r="X128" i="1"/>
  <c r="Z395" i="1"/>
  <c r="X395" i="1"/>
  <c r="Z394" i="1"/>
  <c r="X394" i="1"/>
  <c r="X172" i="1"/>
  <c r="X171" i="1"/>
  <c r="X170" i="1"/>
  <c r="X227" i="1"/>
  <c r="X226" i="1"/>
  <c r="X127" i="1"/>
  <c r="X126" i="1"/>
  <c r="X282" i="1"/>
  <c r="X190" i="1"/>
  <c r="X161" i="1"/>
  <c r="X225" i="1"/>
  <c r="X224" i="1"/>
  <c r="X267" i="1"/>
  <c r="Z26" i="1"/>
  <c r="X26" i="1"/>
  <c r="X169" i="1"/>
  <c r="X189" i="1"/>
  <c r="X188" i="1"/>
  <c r="X223" i="1"/>
  <c r="X222" i="1"/>
  <c r="X221" i="1"/>
  <c r="Z125" i="1"/>
  <c r="X125" i="1"/>
  <c r="X369" i="1"/>
  <c r="X220" i="1"/>
  <c r="X20" i="1"/>
  <c r="X218" i="1"/>
  <c r="Z199" i="1"/>
  <c r="X199" i="1"/>
  <c r="Z217" i="1"/>
  <c r="X217" i="1"/>
  <c r="Z349" i="1"/>
  <c r="X349" i="1"/>
  <c r="Z304" i="1"/>
  <c r="X304" i="1"/>
  <c r="Z363" i="1"/>
  <c r="X363" i="1"/>
  <c r="Z328" i="1"/>
  <c r="X328" i="1"/>
  <c r="Z319" i="1"/>
  <c r="X319" i="1"/>
  <c r="Z187" i="1"/>
  <c r="X187" i="1"/>
  <c r="Z79" i="1"/>
  <c r="X79" i="1"/>
  <c r="Z78" i="1"/>
  <c r="X78" i="1"/>
  <c r="Z77" i="1"/>
  <c r="X77" i="1"/>
  <c r="Z76" i="1"/>
  <c r="X76" i="1"/>
  <c r="Z75" i="1"/>
  <c r="X75" i="1"/>
  <c r="Z168" i="1"/>
  <c r="X168" i="1"/>
  <c r="Z264" i="1"/>
  <c r="X264" i="1"/>
  <c r="Z216" i="1"/>
  <c r="X216" i="1"/>
  <c r="Z124" i="1"/>
  <c r="X124" i="1"/>
  <c r="Z151" i="1"/>
  <c r="X151" i="1"/>
  <c r="Z303" i="1"/>
  <c r="X303" i="1"/>
  <c r="Z362" i="1"/>
  <c r="X362" i="1"/>
  <c r="Z361" i="1"/>
  <c r="X361" i="1"/>
  <c r="Z291" i="1"/>
  <c r="X291" i="1"/>
  <c r="Z231" i="1"/>
  <c r="X231" i="1"/>
  <c r="Z327" i="1"/>
  <c r="X327" i="1"/>
  <c r="Z326" i="1"/>
  <c r="X326" i="1"/>
  <c r="Z318" i="1"/>
  <c r="X318" i="1"/>
  <c r="Z281" i="1"/>
  <c r="X281" i="1"/>
  <c r="Z74" i="1"/>
  <c r="X74" i="1"/>
  <c r="Z73" i="1"/>
  <c r="X73" i="1"/>
  <c r="Z72" i="1"/>
  <c r="X72" i="1"/>
  <c r="Z71" i="1"/>
  <c r="X71" i="1"/>
  <c r="Z70" i="1"/>
  <c r="X70" i="1"/>
  <c r="Z69" i="1"/>
  <c r="X69" i="1"/>
  <c r="Z68" i="1"/>
  <c r="X68" i="1"/>
  <c r="Z67" i="1"/>
  <c r="X67" i="1"/>
  <c r="Z215" i="1"/>
  <c r="X215" i="1"/>
  <c r="Z19" i="1"/>
  <c r="X19" i="1"/>
  <c r="Z263" i="1"/>
  <c r="X263" i="1"/>
  <c r="Z214" i="1"/>
  <c r="X214" i="1"/>
  <c r="Z213" i="1"/>
  <c r="X213" i="1"/>
  <c r="Z262" i="1"/>
  <c r="X262" i="1"/>
  <c r="Z123" i="1"/>
  <c r="X123" i="1"/>
  <c r="Z13" i="1"/>
  <c r="X13" i="1"/>
  <c r="Z25" i="1"/>
  <c r="X25" i="1"/>
  <c r="Z150" i="1"/>
  <c r="X150" i="1"/>
  <c r="Z149" i="1"/>
  <c r="X149" i="1"/>
  <c r="Z8" i="1"/>
  <c r="X8" i="1"/>
  <c r="Z359" i="1"/>
  <c r="X359" i="1"/>
  <c r="Z302" i="1"/>
  <c r="X302" i="1"/>
  <c r="Z358" i="1"/>
  <c r="X358" i="1"/>
  <c r="Z357" i="1"/>
  <c r="X357" i="1"/>
  <c r="Z186" i="1"/>
  <c r="X186" i="1"/>
  <c r="Z185" i="1"/>
  <c r="X185" i="1"/>
  <c r="Z184" i="1"/>
  <c r="X184" i="1"/>
  <c r="Z66" i="1"/>
  <c r="X66" i="1"/>
  <c r="Z65" i="1"/>
  <c r="X65" i="1"/>
  <c r="Z64" i="1"/>
  <c r="X64" i="1"/>
  <c r="Z63" i="1"/>
  <c r="X63" i="1"/>
  <c r="Z167" i="1"/>
  <c r="X167" i="1"/>
  <c r="Z166" i="1"/>
  <c r="X166" i="1"/>
  <c r="Z122" i="1"/>
  <c r="X122" i="1"/>
  <c r="Z121" i="1"/>
  <c r="X121" i="1"/>
  <c r="Z12" i="1"/>
  <c r="X12" i="1"/>
  <c r="Z285" i="1"/>
  <c r="X285" i="1"/>
  <c r="Z148" i="1"/>
  <c r="X148" i="1"/>
  <c r="Z147" i="1"/>
  <c r="X147" i="1"/>
  <c r="Z146" i="1"/>
  <c r="X146" i="1"/>
  <c r="Z356" i="1"/>
  <c r="X356" i="1"/>
  <c r="Z317" i="1"/>
  <c r="X317" i="1"/>
  <c r="Z62" i="1"/>
  <c r="X62" i="1"/>
  <c r="Z61" i="1"/>
  <c r="X61" i="1"/>
  <c r="Z60" i="1"/>
  <c r="X60" i="1"/>
  <c r="Z261" i="1"/>
  <c r="X261" i="1"/>
  <c r="Z179" i="1"/>
  <c r="X179" i="1"/>
  <c r="Z284" i="1"/>
  <c r="X284" i="1"/>
  <c r="Z301" i="1"/>
  <c r="X301" i="1"/>
  <c r="Z59" i="1"/>
  <c r="X59" i="1"/>
  <c r="Z58" i="1"/>
  <c r="X58" i="1"/>
  <c r="Z145" i="1"/>
  <c r="X145" i="1"/>
  <c r="Z300" i="1"/>
  <c r="X300" i="1"/>
  <c r="Z355" i="1"/>
  <c r="X355" i="1"/>
  <c r="Z354" i="1"/>
  <c r="X354" i="1"/>
  <c r="Z353" i="1"/>
  <c r="X353" i="1"/>
  <c r="Z290" i="1"/>
  <c r="X290" i="1"/>
  <c r="Z289" i="1"/>
  <c r="X289" i="1"/>
  <c r="Z325" i="1"/>
  <c r="X325" i="1"/>
  <c r="Z183" i="1"/>
  <c r="X183" i="1"/>
  <c r="Z57" i="1"/>
  <c r="X57" i="1"/>
  <c r="Z56" i="1"/>
  <c r="X56" i="1"/>
  <c r="Z55" i="1"/>
  <c r="X55" i="1"/>
  <c r="Z18" i="1"/>
  <c r="X18" i="1"/>
  <c r="Z165" i="1"/>
  <c r="X165" i="1"/>
  <c r="Z260" i="1"/>
  <c r="X260" i="1"/>
  <c r="Z259" i="1"/>
  <c r="X259" i="1"/>
  <c r="Z212" i="1"/>
  <c r="X212" i="1"/>
  <c r="Z211" i="1"/>
  <c r="X211" i="1"/>
  <c r="Z210" i="1"/>
  <c r="X210" i="1"/>
  <c r="Z236" i="1"/>
  <c r="X236" i="1"/>
  <c r="Z235" i="1"/>
  <c r="X235" i="1"/>
  <c r="Z352" i="1"/>
  <c r="X352" i="1"/>
  <c r="Z182" i="1"/>
  <c r="X182" i="1"/>
  <c r="Z54" i="1"/>
  <c r="X54" i="1"/>
  <c r="Z53" i="1"/>
  <c r="X53" i="1"/>
  <c r="Z52" i="1"/>
  <c r="X52" i="1"/>
  <c r="Z51" i="1"/>
  <c r="X51" i="1"/>
  <c r="Z50" i="1"/>
  <c r="X50" i="1"/>
  <c r="Z258" i="1"/>
  <c r="X258" i="1"/>
  <c r="Z209" i="1"/>
  <c r="X209" i="1"/>
  <c r="Z144" i="1"/>
  <c r="X144" i="1"/>
  <c r="Z351" i="1"/>
  <c r="X351" i="1"/>
  <c r="Z324" i="1"/>
  <c r="X324" i="1"/>
  <c r="Z49" i="1"/>
  <c r="X49" i="1"/>
  <c r="Z48" i="1"/>
  <c r="X48" i="1"/>
  <c r="Z234" i="1"/>
  <c r="X234" i="1"/>
  <c r="Z350" i="1"/>
  <c r="X350" i="1"/>
  <c r="Z181" i="1"/>
  <c r="X181" i="1"/>
  <c r="Z180" i="1"/>
  <c r="X180" i="1"/>
  <c r="Z115" i="1"/>
  <c r="X115" i="1"/>
  <c r="Z114" i="1"/>
  <c r="X114" i="1"/>
  <c r="Z47" i="1"/>
  <c r="X47" i="1"/>
  <c r="Z46" i="1"/>
  <c r="X46" i="1"/>
  <c r="Z45" i="1"/>
  <c r="X45" i="1"/>
  <c r="Z44" i="1"/>
  <c r="X44" i="1"/>
  <c r="Z43" i="1"/>
  <c r="X43" i="1"/>
  <c r="Z42" i="1"/>
  <c r="X42" i="1"/>
  <c r="Z257" i="1"/>
  <c r="X257" i="1"/>
  <c r="Z208" i="1"/>
  <c r="X208" i="1"/>
  <c r="Z207" i="1"/>
  <c r="X207" i="1"/>
  <c r="Z206" i="1"/>
  <c r="X206" i="1"/>
  <c r="Z205" i="1"/>
  <c r="X205" i="1"/>
  <c r="Z120" i="1"/>
  <c r="X120" i="1"/>
  <c r="Z119" i="1"/>
  <c r="X119" i="1"/>
  <c r="Z283" i="1"/>
  <c r="X283" i="1"/>
  <c r="Z143" i="1"/>
  <c r="X143" i="1"/>
  <c r="Z142" i="1"/>
  <c r="X142" i="1"/>
  <c r="Z299" i="1"/>
  <c r="X299" i="1"/>
  <c r="Z298" i="1"/>
  <c r="X298" i="1"/>
  <c r="Z288" i="1"/>
  <c r="X288" i="1"/>
  <c r="Z230" i="1"/>
  <c r="X230" i="1"/>
  <c r="Z323" i="1"/>
  <c r="X323" i="1"/>
  <c r="Z41" i="1"/>
  <c r="X41" i="1"/>
  <c r="Z204" i="1"/>
  <c r="X204" i="1"/>
  <c r="Z24" i="1"/>
  <c r="X24" i="1"/>
  <c r="Z40" i="1"/>
  <c r="X40" i="1"/>
  <c r="Z348" i="1"/>
  <c r="X348" i="1"/>
  <c r="Z39" i="1"/>
  <c r="X39" i="1"/>
  <c r="Z38" i="1"/>
  <c r="X38" i="1"/>
  <c r="Z37" i="1"/>
  <c r="X37" i="1"/>
  <c r="Z36" i="1"/>
  <c r="X36" i="1"/>
  <c r="Z35" i="1"/>
  <c r="X35" i="1"/>
  <c r="Z203" i="1"/>
  <c r="X203" i="1"/>
  <c r="Z22" i="1"/>
  <c r="X22" i="1"/>
  <c r="Z17" i="1"/>
  <c r="X17" i="1"/>
  <c r="Z256" i="1"/>
  <c r="X256" i="1"/>
  <c r="Z297" i="1"/>
  <c r="X297" i="1"/>
  <c r="Z347" i="1"/>
  <c r="X347" i="1"/>
  <c r="Z346" i="1"/>
  <c r="X346" i="1"/>
  <c r="Z34" i="1"/>
  <c r="X34" i="1"/>
  <c r="Z33" i="1"/>
  <c r="X33" i="1"/>
  <c r="Z164" i="1"/>
  <c r="X164" i="1"/>
  <c r="Z255" i="1"/>
  <c r="X255" i="1"/>
  <c r="Z254" i="1"/>
  <c r="X254" i="1"/>
  <c r="Z202" i="1"/>
  <c r="X202" i="1"/>
  <c r="Z345" i="1"/>
  <c r="X345" i="1"/>
  <c r="Z233" i="1"/>
  <c r="X233" i="1"/>
  <c r="Z344" i="1"/>
  <c r="X344" i="1"/>
  <c r="Z322" i="1"/>
  <c r="X322" i="1"/>
  <c r="Z321" i="1"/>
  <c r="X321" i="1"/>
  <c r="Z316" i="1"/>
  <c r="X316" i="1"/>
  <c r="Z280" i="1"/>
  <c r="X280" i="1"/>
  <c r="Z32" i="1"/>
  <c r="X32" i="1"/>
  <c r="Z163" i="1"/>
  <c r="X163" i="1"/>
  <c r="Z201" i="1"/>
  <c r="X201" i="1"/>
  <c r="Z23" i="1"/>
  <c r="X23" i="1"/>
  <c r="Z31" i="1"/>
  <c r="X31" i="1"/>
  <c r="Z30" i="1"/>
  <c r="X30" i="1"/>
  <c r="Z118" i="1"/>
  <c r="X118" i="1"/>
  <c r="Z29" i="1"/>
  <c r="X29" i="1"/>
  <c r="Z28" i="1"/>
  <c r="X28" i="1"/>
  <c r="Z343" i="1"/>
  <c r="X343" i="1"/>
  <c r="Z232" i="1"/>
  <c r="X232" i="1"/>
  <c r="Z287" i="1"/>
  <c r="X287" i="1"/>
  <c r="Z117" i="1"/>
  <c r="X117" i="1"/>
  <c r="Z315" i="1"/>
  <c r="X315" i="1"/>
  <c r="BH180" i="1" l="1"/>
  <c r="BH181" i="1" s="1"/>
  <c r="BH182" i="1" s="1"/>
  <c r="BH183" i="1" s="1"/>
  <c r="BH287" i="1" s="1"/>
  <c r="BK309" i="1"/>
  <c r="BK311" i="1" s="1"/>
  <c r="BK313" i="1" s="1"/>
  <c r="BK308" i="1"/>
  <c r="BK310" i="1" s="1"/>
  <c r="BK312" i="1" s="1"/>
  <c r="BB185" i="1"/>
  <c r="BL184" i="1"/>
  <c r="BV184" i="1" s="1"/>
  <c r="CF184" i="1" s="1"/>
  <c r="BB363" i="1"/>
  <c r="BL340" i="1"/>
  <c r="BV340" i="1" s="1"/>
  <c r="CF340" i="1" s="1"/>
  <c r="BD320" i="1"/>
  <c r="BD319" i="1"/>
  <c r="BB30" i="1"/>
  <c r="BL30" i="1" s="1"/>
  <c r="BV30" i="1" s="1"/>
  <c r="CF30" i="1" s="1"/>
  <c r="BB271" i="1"/>
  <c r="BL271" i="1" s="1"/>
  <c r="BV271" i="1" s="1"/>
  <c r="CF271" i="1" s="1"/>
  <c r="BH34" i="1"/>
  <c r="BH275" i="1"/>
  <c r="BA31" i="1"/>
  <c r="BA273" i="1" s="1"/>
  <c r="BA272" i="1"/>
  <c r="BE170" i="1"/>
  <c r="BE171" i="1" s="1"/>
  <c r="BE172" i="1" s="1"/>
  <c r="BE173" i="1" s="1"/>
  <c r="BE174" i="1" s="1"/>
  <c r="BE175" i="1" s="1"/>
  <c r="BE176" i="1" s="1"/>
  <c r="BE177" i="1" s="1"/>
  <c r="BE162" i="1" s="1"/>
  <c r="BE316" i="1"/>
  <c r="BD170" i="1"/>
  <c r="BD171" i="1" s="1"/>
  <c r="BD172" i="1" s="1"/>
  <c r="BD173" i="1" s="1"/>
  <c r="BD174" i="1" s="1"/>
  <c r="BD175" i="1" s="1"/>
  <c r="BD176" i="1" s="1"/>
  <c r="BD177" i="1" s="1"/>
  <c r="BD162" i="1" s="1"/>
  <c r="BD316" i="1"/>
  <c r="AZ197" i="1"/>
  <c r="AZ198" i="1" s="1"/>
  <c r="AK122" i="1"/>
  <c r="AI122" i="1"/>
  <c r="AT122" i="1"/>
  <c r="AS122" i="1" s="1"/>
  <c r="AK121" i="1"/>
  <c r="AI121" i="1"/>
  <c r="AT121" i="1"/>
  <c r="AS121" i="1" s="1"/>
  <c r="AK12" i="1"/>
  <c r="AI12" i="1"/>
  <c r="AT12" i="1"/>
  <c r="AS12" i="1" s="1"/>
  <c r="AK285" i="1"/>
  <c r="AI285" i="1"/>
  <c r="AR285" i="1"/>
  <c r="AQ285" i="1" s="1"/>
  <c r="AK148" i="1"/>
  <c r="AI148" i="1"/>
  <c r="AT148" i="1"/>
  <c r="AS148" i="1" s="1"/>
  <c r="AK147" i="1"/>
  <c r="AI147" i="1"/>
  <c r="AT147" i="1"/>
  <c r="AS147" i="1" s="1"/>
  <c r="AK146" i="1"/>
  <c r="AI146" i="1"/>
  <c r="AT146" i="1"/>
  <c r="AS146" i="1" s="1"/>
  <c r="AK356" i="1"/>
  <c r="AI356" i="1"/>
  <c r="AR356" i="1"/>
  <c r="AQ356" i="1" s="1"/>
  <c r="AK317" i="1"/>
  <c r="AI317" i="1"/>
  <c r="AT317" i="1"/>
  <c r="AS317" i="1" s="1"/>
  <c r="AK62" i="1"/>
  <c r="AI62" i="1"/>
  <c r="AT62" i="1"/>
  <c r="AS62" i="1" s="1"/>
  <c r="AT61" i="1"/>
  <c r="AS61" i="1" s="1"/>
  <c r="AK61" i="1"/>
  <c r="AI61" i="1"/>
  <c r="AK60" i="1"/>
  <c r="AI60" i="1"/>
  <c r="AT60" i="1"/>
  <c r="AS60" i="1" s="1"/>
  <c r="AK261" i="1"/>
  <c r="AI261" i="1"/>
  <c r="AT261" i="1"/>
  <c r="AS261" i="1" s="1"/>
  <c r="AT179" i="1"/>
  <c r="AS179" i="1" s="1"/>
  <c r="AK179" i="1"/>
  <c r="AI179" i="1"/>
  <c r="AK284" i="1"/>
  <c r="AI284" i="1"/>
  <c r="AR284" i="1"/>
  <c r="AQ284" i="1" s="1"/>
  <c r="AK301" i="1"/>
  <c r="AI301" i="1"/>
  <c r="AR301" i="1"/>
  <c r="AQ301" i="1" s="1"/>
  <c r="AK59" i="1"/>
  <c r="AI59" i="1"/>
  <c r="AT59" i="1"/>
  <c r="AS59" i="1" s="1"/>
  <c r="AK58" i="1"/>
  <c r="AI58" i="1"/>
  <c r="AT58" i="1"/>
  <c r="AS58" i="1" s="1"/>
  <c r="AK145" i="1"/>
  <c r="AI145" i="1"/>
  <c r="AT145" i="1"/>
  <c r="AS145" i="1" s="1"/>
  <c r="AK300" i="1"/>
  <c r="AI300" i="1"/>
  <c r="AR300" i="1"/>
  <c r="AQ300" i="1" s="1"/>
  <c r="AK355" i="1"/>
  <c r="AI355" i="1"/>
  <c r="AR355" i="1"/>
  <c r="AQ355" i="1" s="1"/>
  <c r="AK354" i="1"/>
  <c r="AI354" i="1"/>
  <c r="AR354" i="1"/>
  <c r="AQ354" i="1" s="1"/>
  <c r="AK353" i="1"/>
  <c r="AI353" i="1"/>
  <c r="AR353" i="1"/>
  <c r="AQ353" i="1" s="1"/>
  <c r="AK116" i="1"/>
  <c r="AI116" i="1"/>
  <c r="AT116" i="1"/>
  <c r="AS116" i="1" s="1"/>
  <c r="AK290" i="1"/>
  <c r="AI290" i="1"/>
  <c r="AR290" i="1"/>
  <c r="AQ290" i="1" s="1"/>
  <c r="AK289" i="1"/>
  <c r="AI289" i="1"/>
  <c r="AR289" i="1"/>
  <c r="AQ289" i="1" s="1"/>
  <c r="AK325" i="1"/>
  <c r="AI325" i="1"/>
  <c r="AR325" i="1"/>
  <c r="AQ325" i="1" s="1"/>
  <c r="AK183" i="1"/>
  <c r="AI183" i="1"/>
  <c r="AT183" i="1"/>
  <c r="AS183" i="1" s="1"/>
  <c r="AK57" i="1"/>
  <c r="AI57" i="1"/>
  <c r="AT57" i="1"/>
  <c r="AS57" i="1" s="1"/>
  <c r="AK56" i="1"/>
  <c r="AI56" i="1"/>
  <c r="AT56" i="1"/>
  <c r="AS56" i="1" s="1"/>
  <c r="AK55" i="1"/>
  <c r="AI55" i="1"/>
  <c r="AT55" i="1"/>
  <c r="AS55" i="1" s="1"/>
  <c r="AK18" i="1"/>
  <c r="AI18" i="1"/>
  <c r="AT18" i="1"/>
  <c r="AS18" i="1" s="1"/>
  <c r="AK165" i="1"/>
  <c r="AI165" i="1"/>
  <c r="AT165" i="1"/>
  <c r="AS165" i="1" s="1"/>
  <c r="AK260" i="1"/>
  <c r="AI260" i="1"/>
  <c r="AT260" i="1"/>
  <c r="AS260" i="1" s="1"/>
  <c r="AK259" i="1"/>
  <c r="AI259" i="1"/>
  <c r="AT259" i="1"/>
  <c r="AS259" i="1" s="1"/>
  <c r="AK212" i="1"/>
  <c r="AI212" i="1"/>
  <c r="AR212" i="1"/>
  <c r="AQ212" i="1" s="1"/>
  <c r="AK211" i="1"/>
  <c r="AI211" i="1"/>
  <c r="AR211" i="1"/>
  <c r="AQ211" i="1" s="1"/>
  <c r="AK210" i="1"/>
  <c r="AI210" i="1"/>
  <c r="AR210" i="1"/>
  <c r="AQ210" i="1" s="1"/>
  <c r="AK236" i="1"/>
  <c r="AI236" i="1"/>
  <c r="AT236" i="1"/>
  <c r="AS236" i="1" s="1"/>
  <c r="AK235" i="1"/>
  <c r="AI235" i="1"/>
  <c r="AT235" i="1"/>
  <c r="AS235" i="1" s="1"/>
  <c r="AK352" i="1"/>
  <c r="AI352" i="1"/>
  <c r="AR352" i="1"/>
  <c r="AQ352" i="1" s="1"/>
  <c r="AK182" i="1"/>
  <c r="AI182" i="1"/>
  <c r="AT182" i="1"/>
  <c r="AS182" i="1" s="1"/>
  <c r="AK54" i="1"/>
  <c r="AI54" i="1"/>
  <c r="AT54" i="1"/>
  <c r="AS54" i="1" s="1"/>
  <c r="AK53" i="1"/>
  <c r="AI53" i="1"/>
  <c r="AT53" i="1"/>
  <c r="AS53" i="1" s="1"/>
  <c r="AK52" i="1"/>
  <c r="AI52" i="1"/>
  <c r="AT52" i="1"/>
  <c r="AS52" i="1" s="1"/>
  <c r="AK51" i="1"/>
  <c r="AI51" i="1"/>
  <c r="AT51" i="1"/>
  <c r="AS51" i="1" s="1"/>
  <c r="AK50" i="1"/>
  <c r="AI50" i="1"/>
  <c r="AT50" i="1"/>
  <c r="AS50" i="1" s="1"/>
  <c r="AT258" i="1"/>
  <c r="AS258" i="1" s="1"/>
  <c r="AK258" i="1"/>
  <c r="AI258" i="1"/>
  <c r="AK209" i="1"/>
  <c r="AI209" i="1"/>
  <c r="AR209" i="1"/>
  <c r="AQ209" i="1" s="1"/>
  <c r="AK144" i="1"/>
  <c r="AI144" i="1"/>
  <c r="AT144" i="1"/>
  <c r="AS144" i="1" s="1"/>
  <c r="AK351" i="1"/>
  <c r="AI351" i="1"/>
  <c r="AR351" i="1"/>
  <c r="AQ351" i="1" s="1"/>
  <c r="AK324" i="1"/>
  <c r="AI324" i="1"/>
  <c r="AR324" i="1"/>
  <c r="AQ324" i="1" s="1"/>
  <c r="AK49" i="1"/>
  <c r="AI49" i="1"/>
  <c r="AT49" i="1"/>
  <c r="AS49" i="1" s="1"/>
  <c r="AK48" i="1"/>
  <c r="AI48" i="1"/>
  <c r="AT48" i="1"/>
  <c r="AS48" i="1" s="1"/>
  <c r="AK234" i="1"/>
  <c r="AI234" i="1"/>
  <c r="AT234" i="1"/>
  <c r="AS234" i="1" s="1"/>
  <c r="AK350" i="1"/>
  <c r="AI350" i="1"/>
  <c r="AR350" i="1"/>
  <c r="AQ350" i="1" s="1"/>
  <c r="AK181" i="1"/>
  <c r="AI181" i="1"/>
  <c r="AT181" i="1"/>
  <c r="AS181" i="1" s="1"/>
  <c r="AT180" i="1"/>
  <c r="AS180" i="1" s="1"/>
  <c r="AK180" i="1"/>
  <c r="AI180" i="1"/>
  <c r="AK115" i="1"/>
  <c r="AI115" i="1"/>
  <c r="AT115" i="1"/>
  <c r="AS115" i="1" s="1"/>
  <c r="AK114" i="1"/>
  <c r="AI114" i="1"/>
  <c r="AT114" i="1"/>
  <c r="AS114" i="1" s="1"/>
  <c r="AT47" i="1"/>
  <c r="AS47" i="1" s="1"/>
  <c r="AK47" i="1"/>
  <c r="AI47" i="1"/>
  <c r="AT46" i="1"/>
  <c r="AS46" i="1" s="1"/>
  <c r="AK46" i="1"/>
  <c r="AI46" i="1"/>
  <c r="AK45" i="1"/>
  <c r="AI45" i="1"/>
  <c r="AT45" i="1"/>
  <c r="AS45" i="1" s="1"/>
  <c r="AK44" i="1"/>
  <c r="AI44" i="1"/>
  <c r="AT44" i="1"/>
  <c r="AS44" i="1" s="1"/>
  <c r="AK43" i="1"/>
  <c r="AI43" i="1"/>
  <c r="AT43" i="1"/>
  <c r="AS43" i="1" s="1"/>
  <c r="AK42" i="1"/>
  <c r="AI42" i="1"/>
  <c r="AT42" i="1"/>
  <c r="AS42" i="1" s="1"/>
  <c r="AK257" i="1"/>
  <c r="AI257" i="1"/>
  <c r="AT257" i="1"/>
  <c r="AS257" i="1" s="1"/>
  <c r="AK208" i="1"/>
  <c r="AI208" i="1"/>
  <c r="AR208" i="1"/>
  <c r="AQ208" i="1" s="1"/>
  <c r="AK207" i="1"/>
  <c r="AI207" i="1"/>
  <c r="AR207" i="1"/>
  <c r="AQ207" i="1" s="1"/>
  <c r="AK206" i="1"/>
  <c r="AI206" i="1"/>
  <c r="AR206" i="1"/>
  <c r="AQ206" i="1" s="1"/>
  <c r="AK205" i="1"/>
  <c r="AI205" i="1"/>
  <c r="AR205" i="1"/>
  <c r="AQ205" i="1" s="1"/>
  <c r="AK120" i="1"/>
  <c r="AI120" i="1"/>
  <c r="AT120" i="1"/>
  <c r="AS120" i="1" s="1"/>
  <c r="AK119" i="1"/>
  <c r="AI119" i="1"/>
  <c r="AT119" i="1"/>
  <c r="AS119" i="1" s="1"/>
  <c r="AK283" i="1"/>
  <c r="AI283" i="1"/>
  <c r="AR283" i="1"/>
  <c r="AQ283" i="1" s="1"/>
  <c r="AK143" i="1"/>
  <c r="AI143" i="1"/>
  <c r="AT143" i="1"/>
  <c r="AS143" i="1" s="1"/>
  <c r="AK142" i="1"/>
  <c r="AI142" i="1"/>
  <c r="AT142" i="1"/>
  <c r="AS142" i="1" s="1"/>
  <c r="AK299" i="1"/>
  <c r="AI299" i="1"/>
  <c r="AR299" i="1"/>
  <c r="AQ299" i="1" s="1"/>
  <c r="AK298" i="1"/>
  <c r="AI298" i="1"/>
  <c r="AR298" i="1"/>
  <c r="AQ298" i="1" s="1"/>
  <c r="AK349" i="1"/>
  <c r="AI349" i="1"/>
  <c r="AR349" i="1"/>
  <c r="AQ349" i="1" s="1"/>
  <c r="AK288" i="1"/>
  <c r="AI288" i="1"/>
  <c r="AR288" i="1"/>
  <c r="AQ288" i="1" s="1"/>
  <c r="AK230" i="1"/>
  <c r="AI230" i="1"/>
  <c r="AT230" i="1"/>
  <c r="AS230" i="1" s="1"/>
  <c r="AK323" i="1"/>
  <c r="AI323" i="1"/>
  <c r="AR323" i="1"/>
  <c r="AQ323" i="1" s="1"/>
  <c r="AT41" i="1"/>
  <c r="AS41" i="1" s="1"/>
  <c r="AK41" i="1"/>
  <c r="AI41" i="1"/>
  <c r="AK204" i="1"/>
  <c r="AI204" i="1"/>
  <c r="AR204" i="1"/>
  <c r="AQ204" i="1" s="1"/>
  <c r="AK24" i="1"/>
  <c r="AI24" i="1"/>
  <c r="AT24" i="1"/>
  <c r="AS24" i="1" s="1"/>
  <c r="AK40" i="1"/>
  <c r="AI40" i="1"/>
  <c r="AT40" i="1"/>
  <c r="AS40" i="1" s="1"/>
  <c r="AK348" i="1"/>
  <c r="AI348" i="1"/>
  <c r="AR348" i="1"/>
  <c r="AQ348" i="1" s="1"/>
  <c r="AK39" i="1"/>
  <c r="AI39" i="1"/>
  <c r="AT39" i="1"/>
  <c r="AS39" i="1" s="1"/>
  <c r="AK38" i="1"/>
  <c r="AI38" i="1"/>
  <c r="AT38" i="1"/>
  <c r="AS38" i="1" s="1"/>
  <c r="AK37" i="1"/>
  <c r="AI37" i="1"/>
  <c r="AT37" i="1"/>
  <c r="AS37" i="1" s="1"/>
  <c r="AK36" i="1"/>
  <c r="AI36" i="1"/>
  <c r="AT36" i="1"/>
  <c r="AS36" i="1" s="1"/>
  <c r="AK35" i="1"/>
  <c r="AI35" i="1"/>
  <c r="AT35" i="1"/>
  <c r="AS35" i="1" s="1"/>
  <c r="AK203" i="1"/>
  <c r="AI203" i="1"/>
  <c r="AI22" i="1"/>
  <c r="AT22" i="1"/>
  <c r="AS22" i="1" s="1"/>
  <c r="AK17" i="1"/>
  <c r="AI17" i="1"/>
  <c r="AT17" i="1"/>
  <c r="AS17" i="1" s="1"/>
  <c r="AK256" i="1"/>
  <c r="AI256" i="1"/>
  <c r="AT256" i="1"/>
  <c r="AS256" i="1" s="1"/>
  <c r="AK297" i="1"/>
  <c r="AI297" i="1"/>
  <c r="AR297" i="1"/>
  <c r="AQ297" i="1" s="1"/>
  <c r="AR347" i="1"/>
  <c r="AQ347" i="1" s="1"/>
  <c r="AK347" i="1"/>
  <c r="AI347" i="1"/>
  <c r="AK346" i="1"/>
  <c r="AI346" i="1"/>
  <c r="AR346" i="1"/>
  <c r="AQ346" i="1" s="1"/>
  <c r="AT34" i="1"/>
  <c r="AS34" i="1" s="1"/>
  <c r="AK34" i="1"/>
  <c r="AI34" i="1"/>
  <c r="AK33" i="1"/>
  <c r="AI33" i="1"/>
  <c r="AT33" i="1"/>
  <c r="AS33" i="1" s="1"/>
  <c r="AK164" i="1"/>
  <c r="AI164" i="1"/>
  <c r="AT164" i="1"/>
  <c r="AS164" i="1" s="1"/>
  <c r="AK255" i="1"/>
  <c r="AI255" i="1"/>
  <c r="AT255" i="1"/>
  <c r="AS255" i="1" s="1"/>
  <c r="AK254" i="1"/>
  <c r="AI254" i="1"/>
  <c r="AT254" i="1"/>
  <c r="AS254" i="1" s="1"/>
  <c r="AK202" i="1"/>
  <c r="AI202" i="1"/>
  <c r="AR202" i="1"/>
  <c r="AQ202" i="1" s="1"/>
  <c r="AK345" i="1"/>
  <c r="AI345" i="1"/>
  <c r="AR345" i="1"/>
  <c r="AQ345" i="1" s="1"/>
  <c r="AK233" i="1"/>
  <c r="AI233" i="1"/>
  <c r="AK344" i="1"/>
  <c r="AI344" i="1"/>
  <c r="AR344" i="1"/>
  <c r="AQ344" i="1" s="1"/>
  <c r="AK322" i="1"/>
  <c r="AI322" i="1"/>
  <c r="AR322" i="1"/>
  <c r="AQ322" i="1" s="1"/>
  <c r="AK321" i="1"/>
  <c r="AI321" i="1"/>
  <c r="AK316" i="1"/>
  <c r="AI316" i="1"/>
  <c r="AT316" i="1"/>
  <c r="AS316" i="1" s="1"/>
  <c r="AK280" i="1"/>
  <c r="AI280" i="1"/>
  <c r="AT280" i="1"/>
  <c r="AS280" i="1" s="1"/>
  <c r="AK32" i="1"/>
  <c r="AI32" i="1"/>
  <c r="AT32" i="1"/>
  <c r="AS32" i="1" s="1"/>
  <c r="AK163" i="1"/>
  <c r="AI163" i="1"/>
  <c r="AT163" i="1"/>
  <c r="AS163" i="1" s="1"/>
  <c r="AK201" i="1"/>
  <c r="AI201" i="1"/>
  <c r="AR201" i="1"/>
  <c r="AQ201" i="1" s="1"/>
  <c r="AK23" i="1"/>
  <c r="AI23" i="1"/>
  <c r="AT23" i="1"/>
  <c r="AS23" i="1" s="1"/>
  <c r="AK31" i="1"/>
  <c r="AI31" i="1"/>
  <c r="AT31" i="1"/>
  <c r="AS31" i="1" s="1"/>
  <c r="AK30" i="1"/>
  <c r="AI30" i="1"/>
  <c r="AT30" i="1"/>
  <c r="AS30" i="1" s="1"/>
  <c r="AT118" i="1"/>
  <c r="AS118" i="1" s="1"/>
  <c r="AK118" i="1"/>
  <c r="AI118" i="1"/>
  <c r="AK29" i="1"/>
  <c r="AI29" i="1"/>
  <c r="AT29" i="1"/>
  <c r="AS29" i="1" s="1"/>
  <c r="AK28" i="1"/>
  <c r="AI28" i="1"/>
  <c r="AT28" i="1"/>
  <c r="AS28" i="1" s="1"/>
  <c r="AK343" i="1"/>
  <c r="AI343" i="1"/>
  <c r="AR343" i="1"/>
  <c r="AQ343" i="1" s="1"/>
  <c r="AK232" i="1"/>
  <c r="AI232" i="1"/>
  <c r="AK287" i="1"/>
  <c r="AI287" i="1"/>
  <c r="AR287" i="1"/>
  <c r="AQ287" i="1" s="1"/>
  <c r="AK117" i="1"/>
  <c r="AI117" i="1"/>
  <c r="AK315" i="1"/>
  <c r="AI315" i="1"/>
  <c r="AT315" i="1"/>
  <c r="AS315" i="1" s="1"/>
  <c r="AK27" i="1"/>
  <c r="AI27" i="1"/>
  <c r="Z27" i="1"/>
  <c r="AT27" i="1" s="1"/>
  <c r="AS27" i="1" s="1"/>
  <c r="X27" i="1"/>
  <c r="AK308" i="1"/>
  <c r="AI308" i="1"/>
  <c r="AR308" i="1"/>
  <c r="AQ308" i="1" s="1"/>
  <c r="AK370" i="1"/>
  <c r="AI370" i="1"/>
  <c r="AR370" i="1"/>
  <c r="AQ370" i="1" s="1"/>
  <c r="AK331" i="1"/>
  <c r="AI331" i="1"/>
  <c r="AR331" i="1"/>
  <c r="AQ331" i="1" s="1"/>
  <c r="AK282" i="1"/>
  <c r="AI282" i="1"/>
  <c r="AT282" i="1"/>
  <c r="AS282" i="1" s="1"/>
  <c r="AK190" i="1"/>
  <c r="AI190" i="1"/>
  <c r="AT190" i="1"/>
  <c r="AS190" i="1" s="1"/>
  <c r="AK85" i="1"/>
  <c r="AI85" i="1"/>
  <c r="AT85" i="1"/>
  <c r="AS85" i="1" s="1"/>
  <c r="AT84" i="1"/>
  <c r="AS84" i="1" s="1"/>
  <c r="AK84" i="1"/>
  <c r="AI84" i="1"/>
  <c r="AK161" i="1"/>
  <c r="AI161" i="1"/>
  <c r="AT161" i="1"/>
  <c r="AS161" i="1" s="1"/>
  <c r="AK268" i="1"/>
  <c r="AI268" i="1"/>
  <c r="AT268" i="1"/>
  <c r="AS268" i="1" s="1"/>
  <c r="AK225" i="1"/>
  <c r="AI225" i="1"/>
  <c r="AR225" i="1"/>
  <c r="AQ225" i="1" s="1"/>
  <c r="AK224" i="1"/>
  <c r="AI224" i="1"/>
  <c r="AR224" i="1"/>
  <c r="AQ224" i="1" s="1"/>
  <c r="AK267" i="1"/>
  <c r="AI267" i="1"/>
  <c r="AT267" i="1"/>
  <c r="AS267" i="1" s="1"/>
  <c r="AK26" i="1"/>
  <c r="AI26" i="1"/>
  <c r="AT26" i="1"/>
  <c r="AS26" i="1" s="1"/>
  <c r="AK83" i="1"/>
  <c r="AI83" i="1"/>
  <c r="AT83" i="1"/>
  <c r="AS83" i="1" s="1"/>
  <c r="AK169" i="1"/>
  <c r="AI169" i="1"/>
  <c r="AT169" i="1"/>
  <c r="AS169" i="1" s="1"/>
  <c r="AK238" i="1"/>
  <c r="AI238" i="1"/>
  <c r="AT238" i="1"/>
  <c r="AS238" i="1" s="1"/>
  <c r="AK189" i="1"/>
  <c r="AI189" i="1"/>
  <c r="AT189" i="1"/>
  <c r="AS189" i="1" s="1"/>
  <c r="AK188" i="1"/>
  <c r="AI188" i="1"/>
  <c r="AT188" i="1"/>
  <c r="AS188" i="1" s="1"/>
  <c r="AK82" i="1"/>
  <c r="AI82" i="1"/>
  <c r="AT82" i="1"/>
  <c r="AS82" i="1" s="1"/>
  <c r="AK223" i="1"/>
  <c r="AI223" i="1"/>
  <c r="AR223" i="1"/>
  <c r="AQ223" i="1" s="1"/>
  <c r="AK222" i="1"/>
  <c r="AI222" i="1"/>
  <c r="AR222" i="1"/>
  <c r="AQ222" i="1" s="1"/>
  <c r="AK153" i="1"/>
  <c r="AI153" i="1"/>
  <c r="AT153" i="1"/>
  <c r="AS153" i="1" s="1"/>
  <c r="AK307" i="1"/>
  <c r="AI307" i="1"/>
  <c r="AR307" i="1"/>
  <c r="AQ307" i="1" s="1"/>
  <c r="AK306" i="1"/>
  <c r="AI306" i="1"/>
  <c r="AR306" i="1"/>
  <c r="AQ306" i="1" s="1"/>
  <c r="AR330" i="1"/>
  <c r="AQ330" i="1" s="1"/>
  <c r="AK330" i="1"/>
  <c r="AI330" i="1"/>
  <c r="AK266" i="1"/>
  <c r="AI266" i="1"/>
  <c r="AT266" i="1"/>
  <c r="AS266" i="1" s="1"/>
  <c r="AK221" i="1"/>
  <c r="AI221" i="1"/>
  <c r="AR221" i="1"/>
  <c r="AQ221" i="1" s="1"/>
  <c r="AK125" i="1"/>
  <c r="AI125" i="1"/>
  <c r="AT125" i="1"/>
  <c r="AS125" i="1" s="1"/>
  <c r="AK369" i="1"/>
  <c r="AI369" i="1"/>
  <c r="AR369" i="1"/>
  <c r="AQ369" i="1" s="1"/>
  <c r="AK81" i="1"/>
  <c r="AI81" i="1"/>
  <c r="AT81" i="1"/>
  <c r="AS81" i="1" s="1"/>
  <c r="AK220" i="1"/>
  <c r="AI220" i="1"/>
  <c r="AR220" i="1"/>
  <c r="AQ220" i="1" s="1"/>
  <c r="AK329" i="1"/>
  <c r="AI329" i="1"/>
  <c r="AR329" i="1"/>
  <c r="AQ329" i="1" s="1"/>
  <c r="AK219" i="1"/>
  <c r="AI219" i="1"/>
  <c r="AR219" i="1"/>
  <c r="AQ219" i="1" s="1"/>
  <c r="AK237" i="1"/>
  <c r="AI237" i="1"/>
  <c r="AT237" i="1"/>
  <c r="AS237" i="1" s="1"/>
  <c r="AK368" i="1"/>
  <c r="AI368" i="1"/>
  <c r="AR368" i="1"/>
  <c r="AQ368" i="1" s="1"/>
  <c r="AK367" i="1"/>
  <c r="AI367" i="1"/>
  <c r="AR367" i="1"/>
  <c r="AQ367" i="1" s="1"/>
  <c r="AK80" i="1"/>
  <c r="AI80" i="1"/>
  <c r="AT80" i="1"/>
  <c r="AS80" i="1" s="1"/>
  <c r="AK20" i="1"/>
  <c r="AI20" i="1"/>
  <c r="AT20" i="1"/>
  <c r="AS20" i="1" s="1"/>
  <c r="AK265" i="1"/>
  <c r="AI265" i="1"/>
  <c r="AT265" i="1"/>
  <c r="AS265" i="1" s="1"/>
  <c r="AK218" i="1"/>
  <c r="AI218" i="1"/>
  <c r="AR218" i="1"/>
  <c r="AQ218" i="1" s="1"/>
  <c r="AK305" i="1"/>
  <c r="AI305" i="1"/>
  <c r="AR305" i="1"/>
  <c r="AQ305" i="1" s="1"/>
  <c r="AK366" i="1"/>
  <c r="AI366" i="1"/>
  <c r="AR366" i="1"/>
  <c r="AQ366" i="1" s="1"/>
  <c r="AK365" i="1"/>
  <c r="AI365" i="1"/>
  <c r="AR365" i="1"/>
  <c r="AQ365" i="1" s="1"/>
  <c r="AK292" i="1"/>
  <c r="AI292" i="1"/>
  <c r="AR292" i="1"/>
  <c r="AQ292" i="1" s="1"/>
  <c r="AR217" i="1"/>
  <c r="AQ217" i="1" s="1"/>
  <c r="AK217" i="1"/>
  <c r="AI217" i="1"/>
  <c r="AK152" i="1"/>
  <c r="AI152" i="1"/>
  <c r="AT152" i="1"/>
  <c r="AS152" i="1" s="1"/>
  <c r="AK364" i="1"/>
  <c r="AI364" i="1"/>
  <c r="AR364" i="1"/>
  <c r="AQ364" i="1" s="1"/>
  <c r="AK304" i="1"/>
  <c r="AI304" i="1"/>
  <c r="AR304" i="1"/>
  <c r="AQ304" i="1" s="1"/>
  <c r="AK363" i="1"/>
  <c r="AI363" i="1"/>
  <c r="AR363" i="1"/>
  <c r="AQ363" i="1" s="1"/>
  <c r="AK340" i="1"/>
  <c r="AI340" i="1"/>
  <c r="AR340" i="1"/>
  <c r="AQ340" i="1" s="1"/>
  <c r="AK328" i="1"/>
  <c r="AI328" i="1"/>
  <c r="AR328" i="1"/>
  <c r="AQ328" i="1" s="1"/>
  <c r="AK319" i="1"/>
  <c r="AI319" i="1"/>
  <c r="AT319" i="1"/>
  <c r="AS319" i="1" s="1"/>
  <c r="AK187" i="1"/>
  <c r="AI187" i="1"/>
  <c r="AT187" i="1"/>
  <c r="AS187" i="1" s="1"/>
  <c r="AK79" i="1"/>
  <c r="AI79" i="1"/>
  <c r="AT79" i="1"/>
  <c r="AS79" i="1" s="1"/>
  <c r="AK78" i="1"/>
  <c r="AI78" i="1"/>
  <c r="AT78" i="1"/>
  <c r="AS78" i="1" s="1"/>
  <c r="AK77" i="1"/>
  <c r="AI77" i="1"/>
  <c r="AT77" i="1"/>
  <c r="AS77" i="1" s="1"/>
  <c r="AT76" i="1"/>
  <c r="AS76" i="1" s="1"/>
  <c r="AK76" i="1"/>
  <c r="AI76" i="1"/>
  <c r="AK75" i="1"/>
  <c r="AI75" i="1"/>
  <c r="AT75" i="1"/>
  <c r="AS75" i="1" s="1"/>
  <c r="AT168" i="1"/>
  <c r="AS168" i="1" s="1"/>
  <c r="AK168" i="1"/>
  <c r="AI168" i="1"/>
  <c r="AK264" i="1"/>
  <c r="AI264" i="1"/>
  <c r="AT264" i="1"/>
  <c r="AS264" i="1" s="1"/>
  <c r="AK216" i="1"/>
  <c r="AI216" i="1"/>
  <c r="AR216" i="1"/>
  <c r="AQ216" i="1" s="1"/>
  <c r="AK124" i="1"/>
  <c r="AI124" i="1"/>
  <c r="AT124" i="1"/>
  <c r="AS124" i="1" s="1"/>
  <c r="AK151" i="1"/>
  <c r="AI151" i="1"/>
  <c r="AT151" i="1"/>
  <c r="AS151" i="1" s="1"/>
  <c r="AK303" i="1"/>
  <c r="AI303" i="1"/>
  <c r="AR303" i="1"/>
  <c r="AQ303" i="1" s="1"/>
  <c r="AK362" i="1"/>
  <c r="AI362" i="1"/>
  <c r="AR362" i="1"/>
  <c r="AQ362" i="1" s="1"/>
  <c r="AK361" i="1"/>
  <c r="AI361" i="1"/>
  <c r="AR361" i="1"/>
  <c r="AQ361" i="1" s="1"/>
  <c r="AK360" i="1"/>
  <c r="AI360" i="1"/>
  <c r="AR360" i="1"/>
  <c r="AQ360" i="1" s="1"/>
  <c r="AK291" i="1"/>
  <c r="AI291" i="1"/>
  <c r="AR291" i="1"/>
  <c r="AQ291" i="1" s="1"/>
  <c r="AK231" i="1"/>
  <c r="AI231" i="1"/>
  <c r="AT231" i="1"/>
  <c r="AS231" i="1" s="1"/>
  <c r="AR327" i="1"/>
  <c r="AQ327" i="1" s="1"/>
  <c r="AK327" i="1"/>
  <c r="AI327" i="1"/>
  <c r="AK326" i="1"/>
  <c r="AI326" i="1"/>
  <c r="AR326" i="1"/>
  <c r="AQ326" i="1" s="1"/>
  <c r="AK318" i="1"/>
  <c r="AI318" i="1"/>
  <c r="AT318" i="1"/>
  <c r="AS318" i="1" s="1"/>
  <c r="AK281" i="1"/>
  <c r="AI281" i="1"/>
  <c r="AT281" i="1"/>
  <c r="AS281" i="1" s="1"/>
  <c r="AK74" i="1"/>
  <c r="AI74" i="1"/>
  <c r="AT74" i="1"/>
  <c r="AS74" i="1" s="1"/>
  <c r="AK73" i="1"/>
  <c r="AI73" i="1"/>
  <c r="AT73" i="1"/>
  <c r="AS73" i="1" s="1"/>
  <c r="AK72" i="1"/>
  <c r="AI72" i="1"/>
  <c r="AT72" i="1"/>
  <c r="AS72" i="1" s="1"/>
  <c r="AK71" i="1"/>
  <c r="AI71" i="1"/>
  <c r="AT71" i="1"/>
  <c r="AS71" i="1" s="1"/>
  <c r="AK70" i="1"/>
  <c r="AI70" i="1"/>
  <c r="AT70" i="1"/>
  <c r="AS70" i="1" s="1"/>
  <c r="AK69" i="1"/>
  <c r="AI69" i="1"/>
  <c r="AT69" i="1"/>
  <c r="AS69" i="1" s="1"/>
  <c r="AK68" i="1"/>
  <c r="AI68" i="1"/>
  <c r="AT68" i="1"/>
  <c r="AS68" i="1" s="1"/>
  <c r="AK67" i="1"/>
  <c r="AI67" i="1"/>
  <c r="AT67" i="1"/>
  <c r="AS67" i="1" s="1"/>
  <c r="AK215" i="1"/>
  <c r="AI215" i="1"/>
  <c r="AR215" i="1"/>
  <c r="AQ215" i="1" s="1"/>
  <c r="AK19" i="1"/>
  <c r="AI19" i="1"/>
  <c r="AT19" i="1"/>
  <c r="AS19" i="1" s="1"/>
  <c r="AK263" i="1"/>
  <c r="AI263" i="1"/>
  <c r="AT263" i="1"/>
  <c r="AS263" i="1" s="1"/>
  <c r="AK214" i="1"/>
  <c r="AI214" i="1"/>
  <c r="AR214" i="1"/>
  <c r="AQ214" i="1" s="1"/>
  <c r="AK213" i="1"/>
  <c r="AI213" i="1"/>
  <c r="AR213" i="1"/>
  <c r="AQ213" i="1" s="1"/>
  <c r="AK262" i="1"/>
  <c r="AI262" i="1"/>
  <c r="AT262" i="1"/>
  <c r="AS262" i="1" s="1"/>
  <c r="AT123" i="1"/>
  <c r="AS123" i="1" s="1"/>
  <c r="AK123" i="1"/>
  <c r="AI123" i="1"/>
  <c r="AT13" i="1"/>
  <c r="AS13" i="1" s="1"/>
  <c r="AK25" i="1"/>
  <c r="AI25" i="1"/>
  <c r="AT25" i="1"/>
  <c r="AS25" i="1" s="1"/>
  <c r="AK150" i="1"/>
  <c r="AI150" i="1"/>
  <c r="AT150" i="1"/>
  <c r="AS150" i="1" s="1"/>
  <c r="AK149" i="1"/>
  <c r="AI149" i="1"/>
  <c r="AT149" i="1"/>
  <c r="AS149" i="1" s="1"/>
  <c r="AT8" i="1"/>
  <c r="AS8" i="1" s="1"/>
  <c r="AK359" i="1"/>
  <c r="AI359" i="1"/>
  <c r="AR359" i="1"/>
  <c r="AQ359" i="1" s="1"/>
  <c r="AK302" i="1"/>
  <c r="AI302" i="1"/>
  <c r="AR302" i="1"/>
  <c r="AQ302" i="1" s="1"/>
  <c r="AK358" i="1"/>
  <c r="AI358" i="1"/>
  <c r="AR358" i="1"/>
  <c r="AQ358" i="1" s="1"/>
  <c r="AK357" i="1"/>
  <c r="AI357" i="1"/>
  <c r="AR357" i="1"/>
  <c r="AQ357" i="1" s="1"/>
  <c r="AK186" i="1"/>
  <c r="AI186" i="1"/>
  <c r="AT186" i="1"/>
  <c r="AS186" i="1" s="1"/>
  <c r="AK185" i="1"/>
  <c r="AI185" i="1"/>
  <c r="AT185" i="1"/>
  <c r="AS185" i="1" s="1"/>
  <c r="AK184" i="1"/>
  <c r="AI184" i="1"/>
  <c r="AT184" i="1"/>
  <c r="AS184" i="1" s="1"/>
  <c r="AK66" i="1"/>
  <c r="AI66" i="1"/>
  <c r="AT66" i="1"/>
  <c r="AS66" i="1" s="1"/>
  <c r="AK65" i="1"/>
  <c r="AI65" i="1"/>
  <c r="AT65" i="1"/>
  <c r="AS65" i="1" s="1"/>
  <c r="AK64" i="1"/>
  <c r="AI64" i="1"/>
  <c r="AT64" i="1"/>
  <c r="AS64" i="1" s="1"/>
  <c r="AK63" i="1"/>
  <c r="AI63" i="1"/>
  <c r="AT63" i="1"/>
  <c r="AS63" i="1" s="1"/>
  <c r="AK167" i="1"/>
  <c r="AI167" i="1"/>
  <c r="AT167" i="1"/>
  <c r="AS167" i="1" s="1"/>
  <c r="AK166" i="1"/>
  <c r="AI166" i="1"/>
  <c r="AT166" i="1"/>
  <c r="AS166" i="1" s="1"/>
  <c r="AK278" i="1"/>
  <c r="AI278" i="1"/>
  <c r="AT278" i="1"/>
  <c r="AS278" i="1" s="1"/>
  <c r="AK277" i="1"/>
  <c r="AI277" i="1"/>
  <c r="AT277" i="1"/>
  <c r="AS277" i="1" s="1"/>
  <c r="AK246" i="1"/>
  <c r="AI246" i="1"/>
  <c r="AR246" i="1"/>
  <c r="AQ246" i="1" s="1"/>
  <c r="AK139" i="1"/>
  <c r="AI139" i="1"/>
  <c r="AT139" i="1"/>
  <c r="AS139" i="1" s="1"/>
  <c r="AT10" i="1"/>
  <c r="AS10" i="1" s="1"/>
  <c r="AK385" i="1"/>
  <c r="AI385" i="1"/>
  <c r="AR385" i="1"/>
  <c r="AQ385" i="1" s="1"/>
  <c r="AK384" i="1"/>
  <c r="AI384" i="1"/>
  <c r="AR384" i="1"/>
  <c r="AQ384" i="1" s="1"/>
  <c r="AK383" i="1"/>
  <c r="AI383" i="1"/>
  <c r="AR383" i="1"/>
  <c r="AQ383" i="1" s="1"/>
  <c r="AK194" i="1"/>
  <c r="AI194" i="1"/>
  <c r="AT194" i="1"/>
  <c r="AS194" i="1" s="1"/>
  <c r="AK98" i="1"/>
  <c r="AI98" i="1"/>
  <c r="AT98" i="1"/>
  <c r="AS98" i="1" s="1"/>
  <c r="AK276" i="1"/>
  <c r="AI276" i="1"/>
  <c r="AT276" i="1"/>
  <c r="AS276" i="1" s="1"/>
  <c r="AK138" i="1"/>
  <c r="AI138" i="1"/>
  <c r="AT138" i="1"/>
  <c r="AS138" i="1" s="1"/>
  <c r="AK137" i="1"/>
  <c r="AI137" i="1"/>
  <c r="AT137" i="1"/>
  <c r="AS137" i="1" s="1"/>
  <c r="AK382" i="1"/>
  <c r="AI382" i="1"/>
  <c r="AR382" i="1"/>
  <c r="AQ382" i="1" s="1"/>
  <c r="AK245" i="1"/>
  <c r="AI245" i="1"/>
  <c r="AR245" i="1"/>
  <c r="AQ245" i="1" s="1"/>
  <c r="AK136" i="1"/>
  <c r="AI136" i="1"/>
  <c r="AT136" i="1"/>
  <c r="AS136" i="1" s="1"/>
  <c r="AK381" i="1"/>
  <c r="AI381" i="1"/>
  <c r="AR381" i="1"/>
  <c r="AQ381" i="1" s="1"/>
  <c r="AK380" i="1"/>
  <c r="AI380" i="1"/>
  <c r="AR380" i="1"/>
  <c r="AQ380" i="1" s="1"/>
  <c r="AK193" i="1"/>
  <c r="AI193" i="1"/>
  <c r="AT193" i="1"/>
  <c r="AS193" i="1" s="1"/>
  <c r="AK97" i="1"/>
  <c r="AI97" i="1"/>
  <c r="AT97" i="1"/>
  <c r="AS97" i="1" s="1"/>
  <c r="AK135" i="1"/>
  <c r="AI135" i="1"/>
  <c r="AT135" i="1"/>
  <c r="AS135" i="1" s="1"/>
  <c r="AT9" i="1"/>
  <c r="AS9" i="1" s="1"/>
  <c r="AK96" i="1"/>
  <c r="AI96" i="1"/>
  <c r="AT96" i="1"/>
  <c r="AS96" i="1" s="1"/>
  <c r="AK134" i="1"/>
  <c r="AI134" i="1"/>
  <c r="AT134" i="1"/>
  <c r="AS134" i="1" s="1"/>
  <c r="AK241" i="1"/>
  <c r="AI241" i="1"/>
  <c r="AT241" i="1"/>
  <c r="AS241" i="1" s="1"/>
  <c r="AK379" i="1"/>
  <c r="AI379" i="1"/>
  <c r="AR379" i="1"/>
  <c r="AQ379" i="1" s="1"/>
  <c r="AK335" i="1"/>
  <c r="AI335" i="1"/>
  <c r="AR335" i="1"/>
  <c r="AQ335" i="1" s="1"/>
  <c r="AK95" i="1"/>
  <c r="AI95" i="1"/>
  <c r="AT95" i="1"/>
  <c r="AS95" i="1" s="1"/>
  <c r="AK275" i="1"/>
  <c r="AI275" i="1"/>
  <c r="AT275" i="1"/>
  <c r="AS275" i="1" s="1"/>
  <c r="AK159" i="1"/>
  <c r="AI159" i="1"/>
  <c r="AT159" i="1"/>
  <c r="AS159" i="1" s="1"/>
  <c r="AK240" i="1"/>
  <c r="AI240" i="1"/>
  <c r="AT240" i="1"/>
  <c r="AS240" i="1" s="1"/>
  <c r="AK378" i="1"/>
  <c r="AI378" i="1"/>
  <c r="AR378" i="1"/>
  <c r="AQ378" i="1" s="1"/>
  <c r="AK334" i="1"/>
  <c r="AI334" i="1"/>
  <c r="AR334" i="1"/>
  <c r="AQ334" i="1" s="1"/>
  <c r="AK111" i="1"/>
  <c r="AI111" i="1"/>
  <c r="AT111" i="1"/>
  <c r="AS111" i="1" s="1"/>
  <c r="AK133" i="1"/>
  <c r="AI133" i="1"/>
  <c r="AT133" i="1"/>
  <c r="AS133" i="1" s="1"/>
  <c r="AK158" i="1"/>
  <c r="AI158" i="1"/>
  <c r="AT158" i="1"/>
  <c r="AS158" i="1" s="1"/>
  <c r="AK157" i="1"/>
  <c r="AI157" i="1"/>
  <c r="AT157" i="1"/>
  <c r="AS157" i="1" s="1"/>
  <c r="AK377" i="1"/>
  <c r="AI377" i="1"/>
  <c r="AR377" i="1"/>
  <c r="AQ377" i="1" s="1"/>
  <c r="AK376" i="1"/>
  <c r="AI376" i="1"/>
  <c r="AR376" i="1"/>
  <c r="AQ376" i="1" s="1"/>
  <c r="AT192" i="1"/>
  <c r="AS192" i="1" s="1"/>
  <c r="AK192" i="1"/>
  <c r="AI192" i="1"/>
  <c r="AK175" i="1"/>
  <c r="AI175" i="1"/>
  <c r="AT175" i="1"/>
  <c r="AS175" i="1" s="1"/>
  <c r="AK244" i="1"/>
  <c r="AI244" i="1"/>
  <c r="AR244" i="1"/>
  <c r="AQ244" i="1" s="1"/>
  <c r="AK156" i="1"/>
  <c r="AI156" i="1"/>
  <c r="AT156" i="1"/>
  <c r="AS156" i="1" s="1"/>
  <c r="AK239" i="1"/>
  <c r="AI239" i="1"/>
  <c r="AT239" i="1"/>
  <c r="AS239" i="1" s="1"/>
  <c r="AK375" i="1"/>
  <c r="AI375" i="1"/>
  <c r="AR375" i="1"/>
  <c r="AQ375" i="1" s="1"/>
  <c r="AK296" i="1"/>
  <c r="AI296" i="1"/>
  <c r="AR296" i="1"/>
  <c r="AQ296" i="1" s="1"/>
  <c r="AK333" i="1"/>
  <c r="AI333" i="1"/>
  <c r="AR333" i="1"/>
  <c r="AQ333" i="1" s="1"/>
  <c r="AK174" i="1"/>
  <c r="AI174" i="1"/>
  <c r="AT174" i="1"/>
  <c r="AS174" i="1" s="1"/>
  <c r="AK274" i="1"/>
  <c r="AI274" i="1"/>
  <c r="AT274" i="1"/>
  <c r="AS274" i="1" s="1"/>
  <c r="AK243" i="1"/>
  <c r="AI243" i="1"/>
  <c r="AR243" i="1"/>
  <c r="AQ243" i="1" s="1"/>
  <c r="AT15" i="1"/>
  <c r="AS15" i="1" s="1"/>
  <c r="AK313" i="1"/>
  <c r="AI313" i="1"/>
  <c r="AR313" i="1"/>
  <c r="AQ313" i="1" s="1"/>
  <c r="AK374" i="1"/>
  <c r="AI374" i="1"/>
  <c r="AR374" i="1"/>
  <c r="AQ374" i="1" s="1"/>
  <c r="AK342" i="1"/>
  <c r="AI342" i="1"/>
  <c r="AR342" i="1"/>
  <c r="AQ342" i="1" s="1"/>
  <c r="AK295" i="1"/>
  <c r="AI295" i="1"/>
  <c r="AR295" i="1"/>
  <c r="AQ295" i="1" s="1"/>
  <c r="AK320" i="1"/>
  <c r="AI320" i="1"/>
  <c r="AT320" i="1"/>
  <c r="AS320" i="1" s="1"/>
  <c r="AK191" i="1"/>
  <c r="AI191" i="1"/>
  <c r="AT191" i="1"/>
  <c r="AS191" i="1" s="1"/>
  <c r="AK94" i="1"/>
  <c r="AI94" i="1"/>
  <c r="AT94" i="1"/>
  <c r="AS94" i="1" s="1"/>
  <c r="AK93" i="1"/>
  <c r="AI93" i="1"/>
  <c r="AT93" i="1"/>
  <c r="AS93" i="1" s="1"/>
  <c r="AK92" i="1"/>
  <c r="AI92" i="1"/>
  <c r="AT92" i="1"/>
  <c r="AS92" i="1" s="1"/>
  <c r="AK91" i="1"/>
  <c r="AI91" i="1"/>
  <c r="AT91" i="1"/>
  <c r="AS91" i="1" s="1"/>
  <c r="AK173" i="1"/>
  <c r="AI173" i="1"/>
  <c r="AT173" i="1"/>
  <c r="AS173" i="1" s="1"/>
  <c r="AK273" i="1"/>
  <c r="AI273" i="1"/>
  <c r="AT273" i="1"/>
  <c r="AS273" i="1" s="1"/>
  <c r="AK272" i="1"/>
  <c r="AI272" i="1"/>
  <c r="AT272" i="1"/>
  <c r="AS272" i="1" s="1"/>
  <c r="AK242" i="1"/>
  <c r="AI242" i="1"/>
  <c r="AR242" i="1"/>
  <c r="AQ242" i="1" s="1"/>
  <c r="AK132" i="1"/>
  <c r="AI132" i="1"/>
  <c r="AT132" i="1"/>
  <c r="AS132" i="1" s="1"/>
  <c r="AK131" i="1"/>
  <c r="AI131" i="1"/>
  <c r="AT131" i="1"/>
  <c r="AS131" i="1" s="1"/>
  <c r="AK130" i="1"/>
  <c r="AI130" i="1"/>
  <c r="AT130" i="1"/>
  <c r="AS130" i="1" s="1"/>
  <c r="AT14" i="1"/>
  <c r="AS14" i="1" s="1"/>
  <c r="AK155" i="1"/>
  <c r="AI155" i="1"/>
  <c r="AT155" i="1"/>
  <c r="AS155" i="1" s="1"/>
  <c r="AK373" i="1"/>
  <c r="AI373" i="1"/>
  <c r="AR373" i="1"/>
  <c r="AQ373" i="1" s="1"/>
  <c r="AK372" i="1"/>
  <c r="AI372" i="1"/>
  <c r="AR372" i="1"/>
  <c r="AQ372" i="1" s="1"/>
  <c r="AK341" i="1"/>
  <c r="AI341" i="1"/>
  <c r="AR341" i="1"/>
  <c r="AQ341" i="1" s="1"/>
  <c r="AK90" i="1"/>
  <c r="AI90" i="1"/>
  <c r="AT90" i="1"/>
  <c r="AS90" i="1" s="1"/>
  <c r="AK229" i="1"/>
  <c r="AI229" i="1"/>
  <c r="AR229" i="1"/>
  <c r="AQ229" i="1" s="1"/>
  <c r="AK228" i="1"/>
  <c r="AI228" i="1"/>
  <c r="AR228" i="1"/>
  <c r="AQ228" i="1" s="1"/>
  <c r="AK271" i="1"/>
  <c r="AI271" i="1"/>
  <c r="AT271" i="1"/>
  <c r="AS271" i="1" s="1"/>
  <c r="AK129" i="1"/>
  <c r="AI129" i="1"/>
  <c r="AT129" i="1"/>
  <c r="AS129" i="1" s="1"/>
  <c r="AK154" i="1"/>
  <c r="AI154" i="1"/>
  <c r="AT154" i="1"/>
  <c r="AS154" i="1" s="1"/>
  <c r="AK312" i="1"/>
  <c r="AI312" i="1"/>
  <c r="AR312" i="1"/>
  <c r="AQ312" i="1" s="1"/>
  <c r="AK396" i="1"/>
  <c r="AI396" i="1"/>
  <c r="AR396" i="1"/>
  <c r="AQ396" i="1" s="1"/>
  <c r="AK128" i="1"/>
  <c r="AI128" i="1"/>
  <c r="AT128" i="1"/>
  <c r="AS128" i="1" s="1"/>
  <c r="AK311" i="1"/>
  <c r="AI311" i="1"/>
  <c r="AR311" i="1"/>
  <c r="AQ311" i="1" s="1"/>
  <c r="AK371" i="1"/>
  <c r="AI371" i="1"/>
  <c r="AR371" i="1"/>
  <c r="AQ371" i="1" s="1"/>
  <c r="AK395" i="1"/>
  <c r="AI395" i="1"/>
  <c r="AR395" i="1"/>
  <c r="AQ395" i="1" s="1"/>
  <c r="AK394" i="1"/>
  <c r="AI394" i="1"/>
  <c r="AR394" i="1"/>
  <c r="AQ394" i="1" s="1"/>
  <c r="AK294" i="1"/>
  <c r="AI294" i="1"/>
  <c r="AR294" i="1"/>
  <c r="AQ294" i="1" s="1"/>
  <c r="AK293" i="1"/>
  <c r="AI293" i="1"/>
  <c r="AR293" i="1"/>
  <c r="AQ293" i="1" s="1"/>
  <c r="AK332" i="1"/>
  <c r="AI332" i="1"/>
  <c r="AR332" i="1"/>
  <c r="AQ332" i="1" s="1"/>
  <c r="AK89" i="1"/>
  <c r="AI89" i="1"/>
  <c r="AT89" i="1"/>
  <c r="AS89" i="1" s="1"/>
  <c r="AK88" i="1"/>
  <c r="AI88" i="1"/>
  <c r="AT88" i="1"/>
  <c r="AS88" i="1" s="1"/>
  <c r="AK87" i="1"/>
  <c r="AI87" i="1"/>
  <c r="AT87" i="1"/>
  <c r="AS87" i="1" s="1"/>
  <c r="AK86" i="1"/>
  <c r="AI86" i="1"/>
  <c r="AT86" i="1"/>
  <c r="AS86" i="1" s="1"/>
  <c r="AK172" i="1"/>
  <c r="AI172" i="1"/>
  <c r="AT172" i="1"/>
  <c r="AS172" i="1" s="1"/>
  <c r="AK171" i="1"/>
  <c r="AI171" i="1"/>
  <c r="AT171" i="1"/>
  <c r="AS171" i="1" s="1"/>
  <c r="AK170" i="1"/>
  <c r="AI170" i="1"/>
  <c r="AT170" i="1"/>
  <c r="AS170" i="1" s="1"/>
  <c r="AK270" i="1"/>
  <c r="AI270" i="1"/>
  <c r="AT270" i="1"/>
  <c r="AS270" i="1" s="1"/>
  <c r="AK269" i="1"/>
  <c r="AI269" i="1"/>
  <c r="AT269" i="1"/>
  <c r="AS269" i="1" s="1"/>
  <c r="AR227" i="1"/>
  <c r="AQ227" i="1" s="1"/>
  <c r="AK227" i="1"/>
  <c r="AI227" i="1"/>
  <c r="AK226" i="1"/>
  <c r="AI226" i="1"/>
  <c r="AR226" i="1"/>
  <c r="AQ226" i="1" s="1"/>
  <c r="AK127" i="1"/>
  <c r="AI127" i="1"/>
  <c r="AT127" i="1"/>
  <c r="AS127" i="1" s="1"/>
  <c r="AK126" i="1"/>
  <c r="AI126" i="1"/>
  <c r="AT126" i="1"/>
  <c r="AS126" i="1" s="1"/>
  <c r="AK310" i="1"/>
  <c r="AI310" i="1"/>
  <c r="AR310" i="1"/>
  <c r="AQ310" i="1" s="1"/>
  <c r="AK309" i="1"/>
  <c r="AI309" i="1"/>
  <c r="AR309" i="1"/>
  <c r="AQ309" i="1" s="1"/>
  <c r="BH184" i="1" l="1"/>
  <c r="BB364" i="1"/>
  <c r="BL363" i="1"/>
  <c r="BV363" i="1" s="1"/>
  <c r="CF363" i="1" s="1"/>
  <c r="BB186" i="1"/>
  <c r="BL185" i="1"/>
  <c r="BV185" i="1" s="1"/>
  <c r="CF185" i="1" s="1"/>
  <c r="BH35" i="1"/>
  <c r="BH276" i="1"/>
  <c r="BB31" i="1"/>
  <c r="BB272" i="1"/>
  <c r="BL272" i="1" s="1"/>
  <c r="BV272" i="1" s="1"/>
  <c r="CF272" i="1" s="1"/>
  <c r="BD178" i="1"/>
  <c r="BD179" i="1" s="1"/>
  <c r="BD184" i="1" s="1"/>
  <c r="BD185" i="1" s="1"/>
  <c r="BD186" i="1" s="1"/>
  <c r="BD187" i="1" s="1"/>
  <c r="BD188" i="1" s="1"/>
  <c r="BD189" i="1" s="1"/>
  <c r="BD190" i="1" s="1"/>
  <c r="BD191" i="1" s="1"/>
  <c r="BD192" i="1" s="1"/>
  <c r="BD193" i="1" s="1"/>
  <c r="BD194" i="1" s="1"/>
  <c r="BD195" i="1" s="1"/>
  <c r="BD196" i="1" s="1"/>
  <c r="BD197" i="1" s="1"/>
  <c r="BD198" i="1" s="1"/>
  <c r="BD317" i="1"/>
  <c r="BE178" i="1"/>
  <c r="BE179" i="1" s="1"/>
  <c r="BE184" i="1" s="1"/>
  <c r="BE185" i="1" s="1"/>
  <c r="BE186" i="1" s="1"/>
  <c r="BE187" i="1" s="1"/>
  <c r="BE188" i="1" s="1"/>
  <c r="BE189" i="1" s="1"/>
  <c r="BE190" i="1" s="1"/>
  <c r="BE191" i="1" s="1"/>
  <c r="BE192" i="1" s="1"/>
  <c r="BE193" i="1" s="1"/>
  <c r="BE194" i="1" s="1"/>
  <c r="BE195" i="1" s="1"/>
  <c r="BE196" i="1" s="1"/>
  <c r="BE197" i="1" s="1"/>
  <c r="BE198" i="1" s="1"/>
  <c r="BE317" i="1"/>
  <c r="AP325" i="1"/>
  <c r="AT325" i="1" s="1"/>
  <c r="AS325" i="1" s="1"/>
  <c r="AP36" i="1"/>
  <c r="AR36" i="1" s="1"/>
  <c r="AQ36" i="1" s="1"/>
  <c r="AP39" i="1"/>
  <c r="AR39" i="1" s="1"/>
  <c r="AQ39" i="1" s="1"/>
  <c r="AP355" i="1"/>
  <c r="AT355" i="1" s="1"/>
  <c r="AS355" i="1" s="1"/>
  <c r="AP233" i="1"/>
  <c r="AP46" i="1"/>
  <c r="AR46" i="1" s="1"/>
  <c r="AQ46" i="1" s="1"/>
  <c r="AP47" i="1"/>
  <c r="AR47" i="1" s="1"/>
  <c r="AQ47" i="1" s="1"/>
  <c r="AP180" i="1"/>
  <c r="AR180" i="1" s="1"/>
  <c r="AQ180" i="1" s="1"/>
  <c r="AP179" i="1"/>
  <c r="AR179" i="1" s="1"/>
  <c r="AQ179" i="1" s="1"/>
  <c r="AP48" i="1"/>
  <c r="AR48" i="1" s="1"/>
  <c r="AQ48" i="1" s="1"/>
  <c r="AP356" i="1"/>
  <c r="AT356" i="1" s="1"/>
  <c r="AS356" i="1" s="1"/>
  <c r="AP281" i="1"/>
  <c r="AR281" i="1" s="1"/>
  <c r="AQ281" i="1" s="1"/>
  <c r="AP326" i="1"/>
  <c r="AT326" i="1" s="1"/>
  <c r="AS326" i="1" s="1"/>
  <c r="AP303" i="1"/>
  <c r="AT303" i="1" s="1"/>
  <c r="AS303" i="1" s="1"/>
  <c r="AP329" i="1"/>
  <c r="AT329" i="1" s="1"/>
  <c r="AS329" i="1" s="1"/>
  <c r="AP121" i="1"/>
  <c r="AR121" i="1" s="1"/>
  <c r="AQ121" i="1" s="1"/>
  <c r="AP71" i="1"/>
  <c r="AR71" i="1" s="1"/>
  <c r="AQ71" i="1" s="1"/>
  <c r="AP73" i="1"/>
  <c r="AR73" i="1" s="1"/>
  <c r="AQ73" i="1" s="1"/>
  <c r="AP82" i="1"/>
  <c r="AR82" i="1" s="1"/>
  <c r="AQ82" i="1" s="1"/>
  <c r="AP189" i="1"/>
  <c r="AR189" i="1" s="1"/>
  <c r="AQ189" i="1" s="1"/>
  <c r="AP169" i="1"/>
  <c r="AR169" i="1" s="1"/>
  <c r="AQ169" i="1" s="1"/>
  <c r="AP192" i="1"/>
  <c r="AR192" i="1" s="1"/>
  <c r="AQ192" i="1" s="1"/>
  <c r="AP275" i="1"/>
  <c r="AR275" i="1" s="1"/>
  <c r="AQ275" i="1" s="1"/>
  <c r="AP95" i="1"/>
  <c r="AR95" i="1" s="1"/>
  <c r="AQ95" i="1" s="1"/>
  <c r="AP241" i="1"/>
  <c r="AR241" i="1" s="1"/>
  <c r="AQ241" i="1" s="1"/>
  <c r="AP280" i="1"/>
  <c r="AR280" i="1" s="1"/>
  <c r="AQ280" i="1" s="1"/>
  <c r="AP321" i="1"/>
  <c r="AP22" i="1"/>
  <c r="AR22" i="1" s="1"/>
  <c r="AQ22" i="1" s="1"/>
  <c r="AP35" i="1"/>
  <c r="AR35" i="1" s="1"/>
  <c r="AQ35" i="1" s="1"/>
  <c r="AP348" i="1"/>
  <c r="AT348" i="1" s="1"/>
  <c r="AS348" i="1" s="1"/>
  <c r="AP40" i="1"/>
  <c r="AR40" i="1" s="1"/>
  <c r="AQ40" i="1" s="1"/>
  <c r="AP170" i="1"/>
  <c r="AR170" i="1" s="1"/>
  <c r="AQ170" i="1" s="1"/>
  <c r="AP129" i="1"/>
  <c r="AR129" i="1" s="1"/>
  <c r="AQ129" i="1" s="1"/>
  <c r="AP90" i="1"/>
  <c r="AR90" i="1" s="1"/>
  <c r="AQ90" i="1" s="1"/>
  <c r="AP15" i="1"/>
  <c r="AR15" i="1" s="1"/>
  <c r="AQ15" i="1" s="1"/>
  <c r="AP243" i="1"/>
  <c r="AT243" i="1" s="1"/>
  <c r="AS243" i="1" s="1"/>
  <c r="AP118" i="1"/>
  <c r="AR118" i="1" s="1"/>
  <c r="AQ118" i="1" s="1"/>
  <c r="AP34" i="1"/>
  <c r="AR34" i="1" s="1"/>
  <c r="AQ34" i="1" s="1"/>
  <c r="AP347" i="1"/>
  <c r="AT347" i="1" s="1"/>
  <c r="AS347" i="1" s="1"/>
  <c r="AP230" i="1"/>
  <c r="AR230" i="1" s="1"/>
  <c r="AQ230" i="1" s="1"/>
  <c r="AP299" i="1"/>
  <c r="AT299" i="1" s="1"/>
  <c r="AS299" i="1" s="1"/>
  <c r="AP142" i="1"/>
  <c r="AR142" i="1" s="1"/>
  <c r="AQ142" i="1" s="1"/>
  <c r="AP205" i="1"/>
  <c r="AT205" i="1" s="1"/>
  <c r="AS205" i="1" s="1"/>
  <c r="AP207" i="1"/>
  <c r="AT207" i="1" s="1"/>
  <c r="AS207" i="1" s="1"/>
  <c r="AP257" i="1"/>
  <c r="AR257" i="1" s="1"/>
  <c r="AQ257" i="1" s="1"/>
  <c r="AP43" i="1"/>
  <c r="AR43" i="1" s="1"/>
  <c r="AQ43" i="1" s="1"/>
  <c r="AP53" i="1"/>
  <c r="AR53" i="1" s="1"/>
  <c r="AQ53" i="1" s="1"/>
  <c r="AP259" i="1"/>
  <c r="AR259" i="1" s="1"/>
  <c r="AQ259" i="1" s="1"/>
  <c r="AP254" i="1"/>
  <c r="AR254" i="1" s="1"/>
  <c r="AQ254" i="1" s="1"/>
  <c r="AP33" i="1"/>
  <c r="AR33" i="1" s="1"/>
  <c r="AQ33" i="1" s="1"/>
  <c r="AP147" i="1"/>
  <c r="AR147" i="1" s="1"/>
  <c r="AQ147" i="1" s="1"/>
  <c r="AP323" i="1"/>
  <c r="AT323" i="1" s="1"/>
  <c r="AS323" i="1" s="1"/>
  <c r="AP161" i="1"/>
  <c r="AR161" i="1" s="1"/>
  <c r="AQ161" i="1" s="1"/>
  <c r="AP308" i="1"/>
  <c r="AT308" i="1" s="1"/>
  <c r="AS308" i="1" s="1"/>
  <c r="AP23" i="1"/>
  <c r="AR23" i="1" s="1"/>
  <c r="AQ23" i="1" s="1"/>
  <c r="AP213" i="1"/>
  <c r="AT213" i="1" s="1"/>
  <c r="AS213" i="1" s="1"/>
  <c r="AP292" i="1"/>
  <c r="AT292" i="1" s="1"/>
  <c r="AS292" i="1" s="1"/>
  <c r="AP365" i="1"/>
  <c r="AT365" i="1" s="1"/>
  <c r="AS365" i="1" s="1"/>
  <c r="AP316" i="1"/>
  <c r="AR316" i="1" s="1"/>
  <c r="AQ316" i="1" s="1"/>
  <c r="AP345" i="1"/>
  <c r="AT345" i="1" s="1"/>
  <c r="AS345" i="1" s="1"/>
  <c r="AP164" i="1"/>
  <c r="AR164" i="1" s="1"/>
  <c r="AQ164" i="1" s="1"/>
  <c r="AP297" i="1"/>
  <c r="AT297" i="1" s="1"/>
  <c r="AS297" i="1" s="1"/>
  <c r="AP56" i="1"/>
  <c r="AR56" i="1" s="1"/>
  <c r="AQ56" i="1" s="1"/>
  <c r="AP183" i="1"/>
  <c r="AR183" i="1" s="1"/>
  <c r="AQ183" i="1" s="1"/>
  <c r="AP344" i="1"/>
  <c r="AT344" i="1" s="1"/>
  <c r="AS344" i="1" s="1"/>
  <c r="AP76" i="1"/>
  <c r="AR76" i="1" s="1"/>
  <c r="AQ76" i="1" s="1"/>
  <c r="AP217" i="1"/>
  <c r="AT217" i="1" s="1"/>
  <c r="AS217" i="1" s="1"/>
  <c r="AP153" i="1"/>
  <c r="AR153" i="1" s="1"/>
  <c r="AQ153" i="1" s="1"/>
  <c r="AP232" i="1"/>
  <c r="AP28" i="1"/>
  <c r="AR28" i="1" s="1"/>
  <c r="AQ28" i="1" s="1"/>
  <c r="AP201" i="1"/>
  <c r="AT201" i="1" s="1"/>
  <c r="AS201" i="1" s="1"/>
  <c r="AP208" i="1"/>
  <c r="AT208" i="1" s="1"/>
  <c r="AS208" i="1" s="1"/>
  <c r="AP42" i="1"/>
  <c r="AR42" i="1" s="1"/>
  <c r="AQ42" i="1" s="1"/>
  <c r="AP114" i="1"/>
  <c r="AR114" i="1" s="1"/>
  <c r="AQ114" i="1" s="1"/>
  <c r="AP352" i="1"/>
  <c r="AT352" i="1" s="1"/>
  <c r="AS352" i="1" s="1"/>
  <c r="AP211" i="1"/>
  <c r="AT211" i="1" s="1"/>
  <c r="AS211" i="1" s="1"/>
  <c r="AP354" i="1"/>
  <c r="AT354" i="1" s="1"/>
  <c r="AS354" i="1" s="1"/>
  <c r="AP58" i="1"/>
  <c r="AR58" i="1" s="1"/>
  <c r="AQ58" i="1" s="1"/>
  <c r="AP367" i="1"/>
  <c r="AT367" i="1" s="1"/>
  <c r="AS367" i="1" s="1"/>
  <c r="AP122" i="1"/>
  <c r="AR122" i="1" s="1"/>
  <c r="AQ122" i="1" s="1"/>
  <c r="AP123" i="1"/>
  <c r="AR123" i="1" s="1"/>
  <c r="AQ123" i="1" s="1"/>
  <c r="AP369" i="1"/>
  <c r="AT369" i="1" s="1"/>
  <c r="AS369" i="1" s="1"/>
  <c r="AP266" i="1"/>
  <c r="AR266" i="1" s="1"/>
  <c r="AQ266" i="1" s="1"/>
  <c r="AP289" i="1"/>
  <c r="AT289" i="1" s="1"/>
  <c r="AS289" i="1" s="1"/>
  <c r="AP353" i="1"/>
  <c r="AT353" i="1" s="1"/>
  <c r="AS353" i="1" s="1"/>
  <c r="AP145" i="1"/>
  <c r="AR145" i="1" s="1"/>
  <c r="AQ145" i="1" s="1"/>
  <c r="AP59" i="1"/>
  <c r="AR59" i="1" s="1"/>
  <c r="AQ59" i="1" s="1"/>
  <c r="AP146" i="1"/>
  <c r="AR146" i="1" s="1"/>
  <c r="AQ146" i="1" s="1"/>
  <c r="AP127" i="1"/>
  <c r="AR127" i="1" s="1"/>
  <c r="AQ127" i="1" s="1"/>
  <c r="AP271" i="1"/>
  <c r="AR271" i="1" s="1"/>
  <c r="AQ271" i="1" s="1"/>
  <c r="AP272" i="1"/>
  <c r="AR272" i="1" s="1"/>
  <c r="AQ272" i="1" s="1"/>
  <c r="AP273" i="1"/>
  <c r="AR273" i="1" s="1"/>
  <c r="AQ273" i="1" s="1"/>
  <c r="AP187" i="1"/>
  <c r="AR187" i="1" s="1"/>
  <c r="AQ187" i="1" s="1"/>
  <c r="AP152" i="1"/>
  <c r="AR152" i="1" s="1"/>
  <c r="AQ152" i="1" s="1"/>
  <c r="AP265" i="1"/>
  <c r="AR265" i="1" s="1"/>
  <c r="AQ265" i="1" s="1"/>
  <c r="AP80" i="1"/>
  <c r="AR80" i="1" s="1"/>
  <c r="AQ80" i="1" s="1"/>
  <c r="AP38" i="1"/>
  <c r="AR38" i="1" s="1"/>
  <c r="AQ38" i="1" s="1"/>
  <c r="AP41" i="1"/>
  <c r="AR41" i="1" s="1"/>
  <c r="AQ41" i="1" s="1"/>
  <c r="AP181" i="1"/>
  <c r="AR181" i="1" s="1"/>
  <c r="AQ181" i="1" s="1"/>
  <c r="AP182" i="1"/>
  <c r="AR182" i="1" s="1"/>
  <c r="AQ182" i="1" s="1"/>
  <c r="AP63" i="1"/>
  <c r="AR63" i="1" s="1"/>
  <c r="AQ63" i="1" s="1"/>
  <c r="AP64" i="1"/>
  <c r="AR64" i="1" s="1"/>
  <c r="AQ64" i="1" s="1"/>
  <c r="AP381" i="1"/>
  <c r="AT381" i="1" s="1"/>
  <c r="AS381" i="1" s="1"/>
  <c r="AP320" i="1"/>
  <c r="AR320" i="1" s="1"/>
  <c r="AQ320" i="1" s="1"/>
  <c r="AP69" i="1"/>
  <c r="AR69" i="1" s="1"/>
  <c r="AQ69" i="1" s="1"/>
  <c r="AP117" i="1"/>
  <c r="AP350" i="1"/>
  <c r="AT350" i="1" s="1"/>
  <c r="AS350" i="1" s="1"/>
  <c r="AP351" i="1"/>
  <c r="AT351" i="1" s="1"/>
  <c r="AS351" i="1" s="1"/>
  <c r="AP258" i="1"/>
  <c r="AR258" i="1" s="1"/>
  <c r="AQ258" i="1" s="1"/>
  <c r="AP57" i="1"/>
  <c r="AR57" i="1" s="1"/>
  <c r="AQ57" i="1" s="1"/>
  <c r="AP148" i="1"/>
  <c r="AR148" i="1" s="1"/>
  <c r="AQ148" i="1" s="1"/>
  <c r="AP12" i="1"/>
  <c r="AR12" i="1" s="1"/>
  <c r="AQ12" i="1" s="1"/>
  <c r="AP291" i="1"/>
  <c r="AT291" i="1" s="1"/>
  <c r="AS291" i="1" s="1"/>
  <c r="AP349" i="1"/>
  <c r="AT349" i="1" s="1"/>
  <c r="AS349" i="1" s="1"/>
  <c r="AP301" i="1"/>
  <c r="AT301" i="1" s="1"/>
  <c r="AS301" i="1" s="1"/>
  <c r="AP31" i="1"/>
  <c r="AR31" i="1" s="1"/>
  <c r="AQ31" i="1" s="1"/>
  <c r="AP98" i="1"/>
  <c r="AR98" i="1" s="1"/>
  <c r="AQ98" i="1" s="1"/>
  <c r="AP268" i="1"/>
  <c r="AR268" i="1" s="1"/>
  <c r="AQ268" i="1" s="1"/>
  <c r="AP288" i="1"/>
  <c r="AT288" i="1" s="1"/>
  <c r="AS288" i="1" s="1"/>
  <c r="AP115" i="1"/>
  <c r="AR115" i="1" s="1"/>
  <c r="AQ115" i="1" s="1"/>
  <c r="AP18" i="1"/>
  <c r="AR18" i="1" s="1"/>
  <c r="AQ18" i="1" s="1"/>
  <c r="AP116" i="1"/>
  <c r="AR116" i="1" s="1"/>
  <c r="AQ116" i="1" s="1"/>
  <c r="AP24" i="1"/>
  <c r="AR24" i="1" s="1"/>
  <c r="AQ24" i="1" s="1"/>
  <c r="AP119" i="1"/>
  <c r="AR119" i="1" s="1"/>
  <c r="AQ119" i="1" s="1"/>
  <c r="AP206" i="1"/>
  <c r="AT206" i="1" s="1"/>
  <c r="AS206" i="1" s="1"/>
  <c r="AP227" i="1"/>
  <c r="AT227" i="1" s="1"/>
  <c r="AS227" i="1" s="1"/>
  <c r="AP231" i="1"/>
  <c r="AR231" i="1" s="1"/>
  <c r="AQ231" i="1" s="1"/>
  <c r="AP84" i="1"/>
  <c r="AR84" i="1" s="1"/>
  <c r="AQ84" i="1" s="1"/>
  <c r="AP298" i="1"/>
  <c r="AT298" i="1" s="1"/>
  <c r="AS298" i="1" s="1"/>
  <c r="AP324" i="1"/>
  <c r="AT324" i="1" s="1"/>
  <c r="AS324" i="1" s="1"/>
  <c r="AP52" i="1"/>
  <c r="AR52" i="1" s="1"/>
  <c r="AQ52" i="1" s="1"/>
  <c r="AP236" i="1"/>
  <c r="AR236" i="1" s="1"/>
  <c r="AQ236" i="1" s="1"/>
  <c r="AP165" i="1"/>
  <c r="AR165" i="1" s="1"/>
  <c r="AQ165" i="1" s="1"/>
  <c r="AP62" i="1"/>
  <c r="AR62" i="1" s="1"/>
  <c r="AQ62" i="1" s="1"/>
  <c r="AP214" i="1"/>
  <c r="AT214" i="1" s="1"/>
  <c r="AS214" i="1" s="1"/>
  <c r="AP309" i="1"/>
  <c r="AT309" i="1" s="1"/>
  <c r="AS309" i="1" s="1"/>
  <c r="AP155" i="1"/>
  <c r="AR155" i="1" s="1"/>
  <c r="AQ155" i="1" s="1"/>
  <c r="AP14" i="1"/>
  <c r="AR14" i="1" s="1"/>
  <c r="AQ14" i="1" s="1"/>
  <c r="AP215" i="1"/>
  <c r="AT215" i="1" s="1"/>
  <c r="AS215" i="1" s="1"/>
  <c r="AP340" i="1"/>
  <c r="AT340" i="1" s="1"/>
  <c r="AS340" i="1" s="1"/>
  <c r="AP27" i="1"/>
  <c r="AR27" i="1" s="1"/>
  <c r="AQ27" i="1" s="1"/>
  <c r="AP29" i="1"/>
  <c r="AR29" i="1" s="1"/>
  <c r="AQ29" i="1" s="1"/>
  <c r="AP163" i="1"/>
  <c r="AR163" i="1" s="1"/>
  <c r="AQ163" i="1" s="1"/>
  <c r="AP17" i="1"/>
  <c r="AR17" i="1" s="1"/>
  <c r="AQ17" i="1" s="1"/>
  <c r="AP204" i="1"/>
  <c r="AT204" i="1" s="1"/>
  <c r="AS204" i="1" s="1"/>
  <c r="AP283" i="1"/>
  <c r="AT283" i="1" s="1"/>
  <c r="AS283" i="1" s="1"/>
  <c r="AP51" i="1"/>
  <c r="AR51" i="1" s="1"/>
  <c r="AQ51" i="1" s="1"/>
  <c r="AP54" i="1"/>
  <c r="AR54" i="1" s="1"/>
  <c r="AQ54" i="1" s="1"/>
  <c r="AP261" i="1"/>
  <c r="AR261" i="1" s="1"/>
  <c r="AQ261" i="1" s="1"/>
  <c r="AP269" i="1"/>
  <c r="AR269" i="1" s="1"/>
  <c r="AQ269" i="1" s="1"/>
  <c r="AP270" i="1"/>
  <c r="AR270" i="1" s="1"/>
  <c r="AQ270" i="1" s="1"/>
  <c r="AP332" i="1"/>
  <c r="AT332" i="1" s="1"/>
  <c r="AS332" i="1" s="1"/>
  <c r="AP394" i="1"/>
  <c r="AT394" i="1" s="1"/>
  <c r="AS394" i="1" s="1"/>
  <c r="AP130" i="1"/>
  <c r="AR130" i="1" s="1"/>
  <c r="AQ130" i="1" s="1"/>
  <c r="AP374" i="1"/>
  <c r="AT374" i="1" s="1"/>
  <c r="AS374" i="1" s="1"/>
  <c r="AP128" i="1"/>
  <c r="AR128" i="1" s="1"/>
  <c r="AQ128" i="1" s="1"/>
  <c r="AP173" i="1"/>
  <c r="AR173" i="1" s="1"/>
  <c r="AQ173" i="1" s="1"/>
  <c r="AP91" i="1"/>
  <c r="AR91" i="1" s="1"/>
  <c r="AQ91" i="1" s="1"/>
  <c r="AP156" i="1"/>
  <c r="AR156" i="1" s="1"/>
  <c r="AQ156" i="1" s="1"/>
  <c r="AP376" i="1"/>
  <c r="AT376" i="1" s="1"/>
  <c r="AS376" i="1" s="1"/>
  <c r="AP159" i="1"/>
  <c r="AR159" i="1" s="1"/>
  <c r="AQ159" i="1" s="1"/>
  <c r="AP138" i="1"/>
  <c r="AR138" i="1" s="1"/>
  <c r="AQ138" i="1" s="1"/>
  <c r="AP167" i="1"/>
  <c r="AR167" i="1" s="1"/>
  <c r="AQ167" i="1" s="1"/>
  <c r="AP67" i="1"/>
  <c r="AR67" i="1" s="1"/>
  <c r="AQ67" i="1" s="1"/>
  <c r="AP89" i="1"/>
  <c r="AR89" i="1" s="1"/>
  <c r="AQ89" i="1" s="1"/>
  <c r="AP293" i="1"/>
  <c r="AT293" i="1" s="1"/>
  <c r="AS293" i="1" s="1"/>
  <c r="AP228" i="1"/>
  <c r="AT228" i="1" s="1"/>
  <c r="AS228" i="1" s="1"/>
  <c r="AP132" i="1"/>
  <c r="AR132" i="1" s="1"/>
  <c r="AQ132" i="1" s="1"/>
  <c r="AP242" i="1"/>
  <c r="AT242" i="1" s="1"/>
  <c r="AS242" i="1" s="1"/>
  <c r="AP385" i="1"/>
  <c r="AT385" i="1" s="1"/>
  <c r="AS385" i="1" s="1"/>
  <c r="AP149" i="1"/>
  <c r="AR149" i="1" s="1"/>
  <c r="AQ149" i="1" s="1"/>
  <c r="AP131" i="1"/>
  <c r="AR131" i="1" s="1"/>
  <c r="AQ131" i="1" s="1"/>
  <c r="AP93" i="1"/>
  <c r="AR93" i="1" s="1"/>
  <c r="AQ93" i="1" s="1"/>
  <c r="AP94" i="1"/>
  <c r="AR94" i="1" s="1"/>
  <c r="AQ94" i="1" s="1"/>
  <c r="AP239" i="1"/>
  <c r="AR239" i="1" s="1"/>
  <c r="AQ239" i="1" s="1"/>
  <c r="AP244" i="1"/>
  <c r="AT244" i="1" s="1"/>
  <c r="AS244" i="1" s="1"/>
  <c r="AP157" i="1"/>
  <c r="AR157" i="1" s="1"/>
  <c r="AQ157" i="1" s="1"/>
  <c r="AP158" i="1"/>
  <c r="AR158" i="1" s="1"/>
  <c r="AQ158" i="1" s="1"/>
  <c r="AP240" i="1"/>
  <c r="AR240" i="1" s="1"/>
  <c r="AQ240" i="1" s="1"/>
  <c r="AP185" i="1"/>
  <c r="AR185" i="1" s="1"/>
  <c r="AQ185" i="1" s="1"/>
  <c r="AP358" i="1"/>
  <c r="AT358" i="1" s="1"/>
  <c r="AS358" i="1" s="1"/>
  <c r="AP359" i="1"/>
  <c r="AT359" i="1" s="1"/>
  <c r="AS359" i="1" s="1"/>
  <c r="AP262" i="1"/>
  <c r="AR262" i="1" s="1"/>
  <c r="AQ262" i="1" s="1"/>
  <c r="AP74" i="1"/>
  <c r="AR74" i="1" s="1"/>
  <c r="AQ74" i="1" s="1"/>
  <c r="AP124" i="1"/>
  <c r="AR124" i="1" s="1"/>
  <c r="AQ124" i="1" s="1"/>
  <c r="AP168" i="1"/>
  <c r="AR168" i="1" s="1"/>
  <c r="AQ168" i="1" s="1"/>
  <c r="AP79" i="1"/>
  <c r="AR79" i="1" s="1"/>
  <c r="AQ79" i="1" s="1"/>
  <c r="AP363" i="1"/>
  <c r="AT363" i="1" s="1"/>
  <c r="AS363" i="1" s="1"/>
  <c r="AP364" i="1"/>
  <c r="AT364" i="1" s="1"/>
  <c r="AS364" i="1" s="1"/>
  <c r="AP221" i="1"/>
  <c r="AT221" i="1" s="1"/>
  <c r="AS221" i="1" s="1"/>
  <c r="AP223" i="1"/>
  <c r="AT223" i="1" s="1"/>
  <c r="AS223" i="1" s="1"/>
  <c r="AP224" i="1"/>
  <c r="AT224" i="1" s="1"/>
  <c r="AS224" i="1" s="1"/>
  <c r="AP287" i="1"/>
  <c r="AT287" i="1" s="1"/>
  <c r="AS287" i="1" s="1"/>
  <c r="AP322" i="1"/>
  <c r="AT322" i="1" s="1"/>
  <c r="AS322" i="1" s="1"/>
  <c r="AP212" i="1"/>
  <c r="AT212" i="1" s="1"/>
  <c r="AS212" i="1" s="1"/>
  <c r="AP302" i="1"/>
  <c r="AT302" i="1" s="1"/>
  <c r="AS302" i="1" s="1"/>
  <c r="AP8" i="1"/>
  <c r="AR8" i="1" s="1"/>
  <c r="AQ8" i="1" s="1"/>
  <c r="AP72" i="1"/>
  <c r="AR72" i="1" s="1"/>
  <c r="AQ72" i="1" s="1"/>
  <c r="AP318" i="1"/>
  <c r="AR318" i="1" s="1"/>
  <c r="AQ318" i="1" s="1"/>
  <c r="AP362" i="1"/>
  <c r="AT362" i="1" s="1"/>
  <c r="AS362" i="1" s="1"/>
  <c r="AP77" i="1"/>
  <c r="AR77" i="1" s="1"/>
  <c r="AQ77" i="1" s="1"/>
  <c r="AP328" i="1"/>
  <c r="AT328" i="1" s="1"/>
  <c r="AS328" i="1" s="1"/>
  <c r="AP304" i="1"/>
  <c r="AT304" i="1" s="1"/>
  <c r="AS304" i="1" s="1"/>
  <c r="AP219" i="1"/>
  <c r="AT219" i="1" s="1"/>
  <c r="AS219" i="1" s="1"/>
  <c r="AP85" i="1"/>
  <c r="AR85" i="1" s="1"/>
  <c r="AQ85" i="1" s="1"/>
  <c r="AP190" i="1"/>
  <c r="AR190" i="1" s="1"/>
  <c r="AQ190" i="1" s="1"/>
  <c r="AP343" i="1"/>
  <c r="AT343" i="1" s="1"/>
  <c r="AS343" i="1" s="1"/>
  <c r="AP32" i="1"/>
  <c r="AR32" i="1" s="1"/>
  <c r="AQ32" i="1" s="1"/>
  <c r="AP184" i="1"/>
  <c r="AR184" i="1" s="1"/>
  <c r="AQ184" i="1" s="1"/>
  <c r="AP305" i="1"/>
  <c r="AT305" i="1" s="1"/>
  <c r="AS305" i="1" s="1"/>
  <c r="AP26" i="1"/>
  <c r="AR26" i="1" s="1"/>
  <c r="AQ26" i="1" s="1"/>
  <c r="AP30" i="1"/>
  <c r="AR30" i="1" s="1"/>
  <c r="AQ30" i="1" s="1"/>
  <c r="AP361" i="1"/>
  <c r="AT361" i="1" s="1"/>
  <c r="AS361" i="1" s="1"/>
  <c r="AP151" i="1"/>
  <c r="AR151" i="1" s="1"/>
  <c r="AQ151" i="1" s="1"/>
  <c r="AP20" i="1"/>
  <c r="AR20" i="1" s="1"/>
  <c r="AQ20" i="1" s="1"/>
  <c r="AP237" i="1"/>
  <c r="AR237" i="1" s="1"/>
  <c r="AQ237" i="1" s="1"/>
  <c r="AP330" i="1"/>
  <c r="AT330" i="1" s="1"/>
  <c r="AS330" i="1" s="1"/>
  <c r="AP307" i="1"/>
  <c r="AT307" i="1" s="1"/>
  <c r="AS307" i="1" s="1"/>
  <c r="AP370" i="1"/>
  <c r="AT370" i="1" s="1"/>
  <c r="AS370" i="1" s="1"/>
  <c r="AP315" i="1"/>
  <c r="AR315" i="1" s="1"/>
  <c r="AQ315" i="1" s="1"/>
  <c r="AP143" i="1"/>
  <c r="AR143" i="1" s="1"/>
  <c r="AQ143" i="1" s="1"/>
  <c r="AP209" i="1"/>
  <c r="AT209" i="1" s="1"/>
  <c r="AS209" i="1" s="1"/>
  <c r="AP50" i="1"/>
  <c r="AR50" i="1" s="1"/>
  <c r="AQ50" i="1" s="1"/>
  <c r="AP120" i="1"/>
  <c r="AR120" i="1" s="1"/>
  <c r="AQ120" i="1" s="1"/>
  <c r="AP44" i="1"/>
  <c r="AR44" i="1" s="1"/>
  <c r="AQ44" i="1" s="1"/>
  <c r="AP234" i="1"/>
  <c r="AR234" i="1" s="1"/>
  <c r="AQ234" i="1" s="1"/>
  <c r="AP49" i="1"/>
  <c r="AR49" i="1" s="1"/>
  <c r="AQ49" i="1" s="1"/>
  <c r="AP144" i="1"/>
  <c r="AR144" i="1" s="1"/>
  <c r="AQ144" i="1" s="1"/>
  <c r="AP60" i="1"/>
  <c r="AR60" i="1" s="1"/>
  <c r="AQ60" i="1" s="1"/>
  <c r="AP61" i="1"/>
  <c r="AR61" i="1" s="1"/>
  <c r="AQ61" i="1" s="1"/>
  <c r="AP203" i="1"/>
  <c r="AP290" i="1"/>
  <c r="AT290" i="1" s="1"/>
  <c r="AS290" i="1" s="1"/>
  <c r="AP284" i="1"/>
  <c r="AT284" i="1" s="1"/>
  <c r="AS284" i="1" s="1"/>
  <c r="AP317" i="1"/>
  <c r="AR317" i="1" s="1"/>
  <c r="AQ317" i="1" s="1"/>
  <c r="AP256" i="1"/>
  <c r="AR256" i="1" s="1"/>
  <c r="AQ256" i="1" s="1"/>
  <c r="AP37" i="1"/>
  <c r="AR37" i="1" s="1"/>
  <c r="AQ37" i="1" s="1"/>
  <c r="AP202" i="1"/>
  <c r="AT202" i="1" s="1"/>
  <c r="AS202" i="1" s="1"/>
  <c r="AP255" i="1"/>
  <c r="AR255" i="1" s="1"/>
  <c r="AQ255" i="1" s="1"/>
  <c r="AP346" i="1"/>
  <c r="AT346" i="1" s="1"/>
  <c r="AS346" i="1" s="1"/>
  <c r="AP45" i="1"/>
  <c r="AR45" i="1" s="1"/>
  <c r="AQ45" i="1" s="1"/>
  <c r="AP235" i="1"/>
  <c r="AR235" i="1" s="1"/>
  <c r="AQ235" i="1" s="1"/>
  <c r="AP260" i="1"/>
  <c r="AR260" i="1" s="1"/>
  <c r="AQ260" i="1" s="1"/>
  <c r="AP111" i="1"/>
  <c r="AR111" i="1" s="1"/>
  <c r="AQ111" i="1" s="1"/>
  <c r="AP166" i="1"/>
  <c r="AR166" i="1" s="1"/>
  <c r="AQ166" i="1" s="1"/>
  <c r="AP311" i="1"/>
  <c r="AT311" i="1" s="1"/>
  <c r="AS311" i="1" s="1"/>
  <c r="AP229" i="1"/>
  <c r="AT229" i="1" s="1"/>
  <c r="AS229" i="1" s="1"/>
  <c r="AP274" i="1"/>
  <c r="AR274" i="1" s="1"/>
  <c r="AQ274" i="1" s="1"/>
  <c r="AP334" i="1"/>
  <c r="AT334" i="1" s="1"/>
  <c r="AS334" i="1" s="1"/>
  <c r="AP134" i="1"/>
  <c r="AR134" i="1" s="1"/>
  <c r="AQ134" i="1" s="1"/>
  <c r="AP136" i="1"/>
  <c r="AR136" i="1" s="1"/>
  <c r="AQ136" i="1" s="1"/>
  <c r="AP372" i="1"/>
  <c r="AT372" i="1" s="1"/>
  <c r="AS372" i="1" s="1"/>
  <c r="AP87" i="1"/>
  <c r="AR87" i="1" s="1"/>
  <c r="AQ87" i="1" s="1"/>
  <c r="AP191" i="1"/>
  <c r="AR191" i="1" s="1"/>
  <c r="AQ191" i="1" s="1"/>
  <c r="AP133" i="1"/>
  <c r="AR133" i="1" s="1"/>
  <c r="AQ133" i="1" s="1"/>
  <c r="AP96" i="1"/>
  <c r="AR96" i="1" s="1"/>
  <c r="AQ96" i="1" s="1"/>
  <c r="AP135" i="1"/>
  <c r="AR135" i="1" s="1"/>
  <c r="AQ135" i="1" s="1"/>
  <c r="AP245" i="1"/>
  <c r="AT245" i="1" s="1"/>
  <c r="AS245" i="1" s="1"/>
  <c r="AP194" i="1"/>
  <c r="AR194" i="1" s="1"/>
  <c r="AQ194" i="1" s="1"/>
  <c r="AP246" i="1"/>
  <c r="AT246" i="1" s="1"/>
  <c r="AS246" i="1" s="1"/>
  <c r="AP126" i="1"/>
  <c r="AR126" i="1" s="1"/>
  <c r="AQ126" i="1" s="1"/>
  <c r="AP171" i="1"/>
  <c r="AR171" i="1" s="1"/>
  <c r="AQ171" i="1" s="1"/>
  <c r="AP341" i="1"/>
  <c r="AT341" i="1" s="1"/>
  <c r="AS341" i="1" s="1"/>
  <c r="AP276" i="1"/>
  <c r="AR276" i="1" s="1"/>
  <c r="AQ276" i="1" s="1"/>
  <c r="AP10" i="1"/>
  <c r="AR10" i="1" s="1"/>
  <c r="AQ10" i="1" s="1"/>
  <c r="AP65" i="1"/>
  <c r="AR65" i="1" s="1"/>
  <c r="AQ65" i="1" s="1"/>
  <c r="AP66" i="1"/>
  <c r="AR66" i="1" s="1"/>
  <c r="AQ66" i="1" s="1"/>
  <c r="AP360" i="1"/>
  <c r="AT360" i="1" s="1"/>
  <c r="AS360" i="1" s="1"/>
  <c r="AP19" i="1"/>
  <c r="AR19" i="1" s="1"/>
  <c r="AQ19" i="1" s="1"/>
  <c r="AP75" i="1"/>
  <c r="AR75" i="1" s="1"/>
  <c r="AQ75" i="1" s="1"/>
  <c r="AP218" i="1"/>
  <c r="AT218" i="1" s="1"/>
  <c r="AS218" i="1" s="1"/>
  <c r="AP188" i="1"/>
  <c r="AR188" i="1" s="1"/>
  <c r="AQ188" i="1" s="1"/>
  <c r="AP267" i="1"/>
  <c r="AR267" i="1" s="1"/>
  <c r="AQ267" i="1" s="1"/>
  <c r="AP282" i="1"/>
  <c r="AR282" i="1" s="1"/>
  <c r="AQ282" i="1" s="1"/>
  <c r="AP357" i="1"/>
  <c r="AT357" i="1" s="1"/>
  <c r="AS357" i="1" s="1"/>
  <c r="AP68" i="1"/>
  <c r="AR68" i="1" s="1"/>
  <c r="AQ68" i="1" s="1"/>
  <c r="AP264" i="1"/>
  <c r="AR264" i="1" s="1"/>
  <c r="AQ264" i="1" s="1"/>
  <c r="AP366" i="1"/>
  <c r="AT366" i="1" s="1"/>
  <c r="AS366" i="1" s="1"/>
  <c r="AP225" i="1"/>
  <c r="AT225" i="1" s="1"/>
  <c r="AS225" i="1" s="1"/>
  <c r="AP319" i="1"/>
  <c r="AR319" i="1" s="1"/>
  <c r="AQ319" i="1" s="1"/>
  <c r="AP199" i="1"/>
  <c r="AP125" i="1"/>
  <c r="AR125" i="1" s="1"/>
  <c r="AQ125" i="1" s="1"/>
  <c r="AP238" i="1"/>
  <c r="AR238" i="1" s="1"/>
  <c r="AQ238" i="1" s="1"/>
  <c r="AP70" i="1"/>
  <c r="AR70" i="1" s="1"/>
  <c r="AQ70" i="1" s="1"/>
  <c r="AP83" i="1"/>
  <c r="AR83" i="1" s="1"/>
  <c r="AQ83" i="1" s="1"/>
  <c r="AP186" i="1"/>
  <c r="AR186" i="1" s="1"/>
  <c r="AQ186" i="1" s="1"/>
  <c r="AP263" i="1"/>
  <c r="AR263" i="1" s="1"/>
  <c r="AQ263" i="1" s="1"/>
  <c r="AP327" i="1"/>
  <c r="AT327" i="1" s="1"/>
  <c r="AS327" i="1" s="1"/>
  <c r="AP216" i="1"/>
  <c r="AT216" i="1" s="1"/>
  <c r="AS216" i="1" s="1"/>
  <c r="AP78" i="1"/>
  <c r="AR78" i="1" s="1"/>
  <c r="AQ78" i="1" s="1"/>
  <c r="AP306" i="1"/>
  <c r="AT306" i="1" s="1"/>
  <c r="AS306" i="1" s="1"/>
  <c r="AP222" i="1"/>
  <c r="AT222" i="1" s="1"/>
  <c r="AS222" i="1" s="1"/>
  <c r="AP331" i="1"/>
  <c r="AT331" i="1" s="1"/>
  <c r="AS331" i="1" s="1"/>
  <c r="AP220" i="1"/>
  <c r="AT220" i="1" s="1"/>
  <c r="AS220" i="1" s="1"/>
  <c r="AP210" i="1"/>
  <c r="AT210" i="1" s="1"/>
  <c r="AS210" i="1" s="1"/>
  <c r="AP55" i="1"/>
  <c r="AR55" i="1" s="1"/>
  <c r="AQ55" i="1" s="1"/>
  <c r="AP300" i="1"/>
  <c r="AT300" i="1" s="1"/>
  <c r="AS300" i="1" s="1"/>
  <c r="AP285" i="1"/>
  <c r="AT285" i="1" s="1"/>
  <c r="AS285" i="1" s="1"/>
  <c r="AP310" i="1"/>
  <c r="AT310" i="1" s="1"/>
  <c r="AS310" i="1" s="1"/>
  <c r="AP396" i="1"/>
  <c r="AT396" i="1" s="1"/>
  <c r="AS396" i="1" s="1"/>
  <c r="AP375" i="1"/>
  <c r="AT375" i="1" s="1"/>
  <c r="AS375" i="1" s="1"/>
  <c r="AP86" i="1"/>
  <c r="AR86" i="1" s="1"/>
  <c r="AQ86" i="1" s="1"/>
  <c r="AP294" i="1"/>
  <c r="AT294" i="1" s="1"/>
  <c r="AS294" i="1" s="1"/>
  <c r="AP379" i="1"/>
  <c r="AT379" i="1" s="1"/>
  <c r="AS379" i="1" s="1"/>
  <c r="AP380" i="1"/>
  <c r="AT380" i="1" s="1"/>
  <c r="AS380" i="1" s="1"/>
  <c r="AP371" i="1"/>
  <c r="AT371" i="1" s="1"/>
  <c r="AS371" i="1" s="1"/>
  <c r="AP154" i="1"/>
  <c r="AR154" i="1" s="1"/>
  <c r="AQ154" i="1" s="1"/>
  <c r="AP373" i="1"/>
  <c r="AT373" i="1" s="1"/>
  <c r="AS373" i="1" s="1"/>
  <c r="AP395" i="1"/>
  <c r="AT395" i="1" s="1"/>
  <c r="AS395" i="1" s="1"/>
  <c r="AP312" i="1"/>
  <c r="AT312" i="1" s="1"/>
  <c r="AS312" i="1" s="1"/>
  <c r="AP92" i="1"/>
  <c r="AR92" i="1" s="1"/>
  <c r="AQ92" i="1" s="1"/>
  <c r="AP9" i="1"/>
  <c r="AR9" i="1" s="1"/>
  <c r="AQ9" i="1" s="1"/>
  <c r="AP383" i="1"/>
  <c r="AT383" i="1" s="1"/>
  <c r="AS383" i="1" s="1"/>
  <c r="AP226" i="1"/>
  <c r="AT226" i="1" s="1"/>
  <c r="AS226" i="1" s="1"/>
  <c r="AP172" i="1"/>
  <c r="AR172" i="1" s="1"/>
  <c r="AQ172" i="1" s="1"/>
  <c r="AP174" i="1"/>
  <c r="AR174" i="1" s="1"/>
  <c r="AQ174" i="1" s="1"/>
  <c r="AP175" i="1"/>
  <c r="AR175" i="1" s="1"/>
  <c r="AQ175" i="1" s="1"/>
  <c r="AP137" i="1"/>
  <c r="AR137" i="1" s="1"/>
  <c r="AQ137" i="1" s="1"/>
  <c r="AP382" i="1"/>
  <c r="AT382" i="1" s="1"/>
  <c r="AS382" i="1" s="1"/>
  <c r="AP313" i="1"/>
  <c r="AT313" i="1" s="1"/>
  <c r="AS313" i="1" s="1"/>
  <c r="AP378" i="1"/>
  <c r="AT378" i="1" s="1"/>
  <c r="AS378" i="1" s="1"/>
  <c r="AP384" i="1"/>
  <c r="AT384" i="1" s="1"/>
  <c r="AS384" i="1" s="1"/>
  <c r="AP139" i="1"/>
  <c r="AR139" i="1" s="1"/>
  <c r="AQ139" i="1" s="1"/>
  <c r="AP25" i="1"/>
  <c r="AR25" i="1" s="1"/>
  <c r="AQ25" i="1" s="1"/>
  <c r="AP296" i="1"/>
  <c r="AT296" i="1" s="1"/>
  <c r="AS296" i="1" s="1"/>
  <c r="AP295" i="1"/>
  <c r="AT295" i="1" s="1"/>
  <c r="AS295" i="1" s="1"/>
  <c r="AP377" i="1"/>
  <c r="AT377" i="1" s="1"/>
  <c r="AS377" i="1" s="1"/>
  <c r="AP193" i="1"/>
  <c r="AR193" i="1" s="1"/>
  <c r="AQ193" i="1" s="1"/>
  <c r="AP278" i="1"/>
  <c r="AR278" i="1" s="1"/>
  <c r="AQ278" i="1" s="1"/>
  <c r="AP150" i="1"/>
  <c r="AR150" i="1" s="1"/>
  <c r="AQ150" i="1" s="1"/>
  <c r="AP13" i="1"/>
  <c r="AR13" i="1" s="1"/>
  <c r="AQ13" i="1" s="1"/>
  <c r="AP368" i="1"/>
  <c r="AT368" i="1" s="1"/>
  <c r="AS368" i="1" s="1"/>
  <c r="AP81" i="1"/>
  <c r="AR81" i="1" s="1"/>
  <c r="AQ81" i="1" s="1"/>
  <c r="AP88" i="1"/>
  <c r="AR88" i="1" s="1"/>
  <c r="AQ88" i="1" s="1"/>
  <c r="AP333" i="1"/>
  <c r="AT333" i="1" s="1"/>
  <c r="AS333" i="1" s="1"/>
  <c r="AP335" i="1"/>
  <c r="AT335" i="1" s="1"/>
  <c r="AS335" i="1" s="1"/>
  <c r="AP342" i="1"/>
  <c r="AT342" i="1" s="1"/>
  <c r="AS342" i="1" s="1"/>
  <c r="AP277" i="1"/>
  <c r="AR277" i="1" s="1"/>
  <c r="AQ277" i="1" s="1"/>
  <c r="AP97" i="1"/>
  <c r="AR97" i="1" s="1"/>
  <c r="AQ97" i="1" s="1"/>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22" i="8"/>
  <c r="AK393" i="1"/>
  <c r="AI393" i="1"/>
  <c r="AR393" i="1"/>
  <c r="AQ393" i="1" s="1"/>
  <c r="AK392" i="1"/>
  <c r="AI392" i="1"/>
  <c r="AR392" i="1"/>
  <c r="AQ392" i="1" s="1"/>
  <c r="AK391" i="1"/>
  <c r="AI391" i="1"/>
  <c r="AR391" i="1"/>
  <c r="AQ391" i="1" s="1"/>
  <c r="AK339" i="1"/>
  <c r="AI339" i="1"/>
  <c r="AR339" i="1"/>
  <c r="AQ339" i="1" s="1"/>
  <c r="AK198" i="1"/>
  <c r="AI198" i="1"/>
  <c r="AT198" i="1"/>
  <c r="AS198" i="1" s="1"/>
  <c r="AK197" i="1"/>
  <c r="AI197" i="1"/>
  <c r="AT197" i="1"/>
  <c r="AS197" i="1" s="1"/>
  <c r="AK110" i="1"/>
  <c r="AI110" i="1"/>
  <c r="AT110" i="1"/>
  <c r="AS110" i="1" s="1"/>
  <c r="AK109" i="1"/>
  <c r="AI109" i="1"/>
  <c r="AT109" i="1"/>
  <c r="AS109" i="1" s="1"/>
  <c r="AK108" i="1"/>
  <c r="AI108" i="1"/>
  <c r="AT108" i="1"/>
  <c r="AS108" i="1" s="1"/>
  <c r="AK107" i="1"/>
  <c r="AI107" i="1"/>
  <c r="AT107" i="1"/>
  <c r="AS107" i="1" s="1"/>
  <c r="AK279" i="1"/>
  <c r="AI279" i="1"/>
  <c r="AT279" i="1"/>
  <c r="AS279" i="1" s="1"/>
  <c r="AK253" i="1"/>
  <c r="AI253" i="1"/>
  <c r="AR253" i="1"/>
  <c r="AQ253" i="1" s="1"/>
  <c r="AK252" i="1"/>
  <c r="AI252" i="1"/>
  <c r="AR252" i="1"/>
  <c r="AQ252" i="1" s="1"/>
  <c r="AK314" i="1"/>
  <c r="AI314" i="1"/>
  <c r="AR314" i="1"/>
  <c r="AQ314" i="1" s="1"/>
  <c r="AK390" i="1"/>
  <c r="AI390" i="1"/>
  <c r="AR390" i="1"/>
  <c r="AQ390" i="1" s="1"/>
  <c r="AK389" i="1"/>
  <c r="AI389" i="1"/>
  <c r="AR389" i="1"/>
  <c r="AQ389" i="1" s="1"/>
  <c r="AK338" i="1"/>
  <c r="AI338" i="1"/>
  <c r="AR338" i="1"/>
  <c r="AQ338" i="1" s="1"/>
  <c r="AK106" i="1"/>
  <c r="AI106" i="1"/>
  <c r="AT106" i="1"/>
  <c r="AS106" i="1" s="1"/>
  <c r="AK105" i="1"/>
  <c r="AI105" i="1"/>
  <c r="AT105" i="1"/>
  <c r="AS105" i="1" s="1"/>
  <c r="AK113" i="1"/>
  <c r="AI113" i="1"/>
  <c r="AT113" i="1"/>
  <c r="AS113" i="1" s="1"/>
  <c r="AK251" i="1"/>
  <c r="AI251" i="1"/>
  <c r="AR251" i="1"/>
  <c r="AQ251" i="1" s="1"/>
  <c r="AK11" i="1"/>
  <c r="AI11" i="1"/>
  <c r="AT11" i="1"/>
  <c r="AS11" i="1" s="1"/>
  <c r="AK388" i="1"/>
  <c r="AI388" i="1"/>
  <c r="AR388" i="1"/>
  <c r="AQ388" i="1" s="1"/>
  <c r="AK196" i="1"/>
  <c r="AI196" i="1"/>
  <c r="AT196" i="1"/>
  <c r="AS196" i="1" s="1"/>
  <c r="AK104" i="1"/>
  <c r="AI104" i="1"/>
  <c r="AT104" i="1"/>
  <c r="AS104" i="1" s="1"/>
  <c r="AK103" i="1"/>
  <c r="AI103" i="1"/>
  <c r="AT103" i="1"/>
  <c r="AS103" i="1" s="1"/>
  <c r="AK102" i="1"/>
  <c r="AI102" i="1"/>
  <c r="AT102" i="1"/>
  <c r="AS102" i="1" s="1"/>
  <c r="AK112" i="1"/>
  <c r="AI112" i="1"/>
  <c r="AT112" i="1"/>
  <c r="AS112" i="1" s="1"/>
  <c r="AK101" i="1"/>
  <c r="AI101" i="1"/>
  <c r="AT101" i="1"/>
  <c r="AS101" i="1" s="1"/>
  <c r="AK250" i="1"/>
  <c r="AI250" i="1"/>
  <c r="AR250" i="1"/>
  <c r="AQ250" i="1" s="1"/>
  <c r="AK160" i="1"/>
  <c r="AI160" i="1"/>
  <c r="AT160" i="1"/>
  <c r="AS160" i="1" s="1"/>
  <c r="AK178" i="1"/>
  <c r="AI178" i="1"/>
  <c r="AT178" i="1"/>
  <c r="AS178" i="1" s="1"/>
  <c r="AK249" i="1"/>
  <c r="AI249" i="1"/>
  <c r="AR249" i="1"/>
  <c r="AQ249" i="1" s="1"/>
  <c r="AK100" i="1"/>
  <c r="AI100" i="1"/>
  <c r="AT100" i="1"/>
  <c r="AS100" i="1" s="1"/>
  <c r="AK16" i="1"/>
  <c r="AI16" i="1"/>
  <c r="AT16" i="1"/>
  <c r="AS16" i="1" s="1"/>
  <c r="AK337" i="1"/>
  <c r="AI337" i="1"/>
  <c r="AR337" i="1"/>
  <c r="AQ337" i="1" s="1"/>
  <c r="AK99" i="1"/>
  <c r="AI99" i="1"/>
  <c r="AT99" i="1"/>
  <c r="AS99" i="1" s="1"/>
  <c r="AK21" i="1"/>
  <c r="AI21" i="1"/>
  <c r="AT21" i="1"/>
  <c r="AS21" i="1" s="1"/>
  <c r="AK162" i="1"/>
  <c r="AI162" i="1"/>
  <c r="AT162" i="1"/>
  <c r="AS162" i="1" s="1"/>
  <c r="AK387" i="1"/>
  <c r="AI387" i="1"/>
  <c r="AR387" i="1"/>
  <c r="AQ387" i="1" s="1"/>
  <c r="AK177" i="1"/>
  <c r="AI177" i="1"/>
  <c r="AT177" i="1"/>
  <c r="AS177" i="1" s="1"/>
  <c r="AK248" i="1"/>
  <c r="AI248" i="1"/>
  <c r="Z248" i="1"/>
  <c r="X248" i="1"/>
  <c r="AR248" i="1" s="1"/>
  <c r="AQ248" i="1" s="1"/>
  <c r="AK141" i="1"/>
  <c r="AI141" i="1"/>
  <c r="AT141" i="1"/>
  <c r="AS141" i="1" s="1"/>
  <c r="AK140" i="1"/>
  <c r="AI140" i="1"/>
  <c r="AK286" i="1"/>
  <c r="AI286" i="1"/>
  <c r="AR286" i="1"/>
  <c r="AQ286" i="1" s="1"/>
  <c r="AK247" i="1"/>
  <c r="AI247" i="1"/>
  <c r="AR247" i="1"/>
  <c r="AQ247" i="1" s="1"/>
  <c r="AK386" i="1"/>
  <c r="AI386" i="1"/>
  <c r="AR386" i="1"/>
  <c r="AQ386" i="1" s="1"/>
  <c r="AK195" i="1"/>
  <c r="AI195" i="1"/>
  <c r="AK336" i="1"/>
  <c r="AI336" i="1"/>
  <c r="AR336" i="1"/>
  <c r="AQ336" i="1" s="1"/>
  <c r="AK176" i="1"/>
  <c r="AI176" i="1"/>
  <c r="AI200" i="1"/>
  <c r="AK200" i="1"/>
  <c r="BH185" i="1" l="1"/>
  <c r="BH288" i="1"/>
  <c r="BB273" i="1"/>
  <c r="BL273" i="1" s="1"/>
  <c r="BV273" i="1" s="1"/>
  <c r="CF273" i="1" s="1"/>
  <c r="BL31" i="1"/>
  <c r="BV31" i="1" s="1"/>
  <c r="CF31" i="1" s="1"/>
  <c r="BB187" i="1"/>
  <c r="BL186" i="1"/>
  <c r="BV186" i="1" s="1"/>
  <c r="CF186" i="1" s="1"/>
  <c r="BB365" i="1"/>
  <c r="BL364" i="1"/>
  <c r="BV364" i="1" s="1"/>
  <c r="CF364" i="1" s="1"/>
  <c r="BH36" i="1"/>
  <c r="BH277" i="1"/>
  <c r="AR321" i="1"/>
  <c r="AQ321" i="1" s="1"/>
  <c r="AT321" i="1"/>
  <c r="AS321" i="1" s="1"/>
  <c r="AT233" i="1"/>
  <c r="AS233" i="1" s="1"/>
  <c r="AR233" i="1"/>
  <c r="AQ233" i="1" s="1"/>
  <c r="AT232" i="1"/>
  <c r="AS232" i="1" s="1"/>
  <c r="AR232" i="1"/>
  <c r="AQ232" i="1" s="1"/>
  <c r="AR199" i="1"/>
  <c r="AQ199" i="1" s="1"/>
  <c r="AT199" i="1"/>
  <c r="AS199" i="1" s="1"/>
  <c r="AR203" i="1"/>
  <c r="AQ203" i="1" s="1"/>
  <c r="AT203" i="1"/>
  <c r="AS203" i="1" s="1"/>
  <c r="AT117" i="1"/>
  <c r="AS117" i="1" s="1"/>
  <c r="AR117" i="1"/>
  <c r="AQ117" i="1" s="1"/>
  <c r="AP338" i="1"/>
  <c r="AT338" i="1" s="1"/>
  <c r="AS338" i="1" s="1"/>
  <c r="AP389" i="1"/>
  <c r="AT389" i="1" s="1"/>
  <c r="AS389" i="1" s="1"/>
  <c r="AP176" i="1"/>
  <c r="AR176" i="1" s="1"/>
  <c r="AQ176" i="1" s="1"/>
  <c r="AP140" i="1"/>
  <c r="AR140" i="1" s="1"/>
  <c r="AQ140" i="1" s="1"/>
  <c r="AP141" i="1"/>
  <c r="AR141" i="1" s="1"/>
  <c r="AQ141" i="1" s="1"/>
  <c r="AP388" i="1"/>
  <c r="AT388" i="1" s="1"/>
  <c r="AS388" i="1" s="1"/>
  <c r="AP16" i="1"/>
  <c r="AR16" i="1" s="1"/>
  <c r="AQ16" i="1" s="1"/>
  <c r="AP249" i="1"/>
  <c r="AT249" i="1" s="1"/>
  <c r="AS249" i="1" s="1"/>
  <c r="AP160" i="1"/>
  <c r="AR160" i="1" s="1"/>
  <c r="AQ160" i="1" s="1"/>
  <c r="AP103" i="1"/>
  <c r="AR103" i="1" s="1"/>
  <c r="AQ103" i="1" s="1"/>
  <c r="AP198" i="1"/>
  <c r="AR198" i="1" s="1"/>
  <c r="AQ198" i="1" s="1"/>
  <c r="AP339" i="1"/>
  <c r="AT339" i="1" s="1"/>
  <c r="AS339" i="1" s="1"/>
  <c r="AP337" i="1"/>
  <c r="AT337" i="1" s="1"/>
  <c r="AS337" i="1" s="1"/>
  <c r="AP195" i="1"/>
  <c r="AR195" i="1" s="1"/>
  <c r="AQ195" i="1" s="1"/>
  <c r="AP279" i="1"/>
  <c r="AR279" i="1" s="1"/>
  <c r="AQ279" i="1" s="1"/>
  <c r="AP196" i="1"/>
  <c r="AR196" i="1" s="1"/>
  <c r="AQ196" i="1" s="1"/>
  <c r="AT140" i="1"/>
  <c r="AS140" i="1" s="1"/>
  <c r="AT176" i="1"/>
  <c r="AS176" i="1" s="1"/>
  <c r="AT195" i="1"/>
  <c r="AS195" i="1" s="1"/>
  <c r="AP112" i="1"/>
  <c r="AR112" i="1" s="1"/>
  <c r="AQ112" i="1" s="1"/>
  <c r="AP197" i="1"/>
  <c r="AR197" i="1" s="1"/>
  <c r="AQ197" i="1" s="1"/>
  <c r="AP101" i="1"/>
  <c r="AR101" i="1" s="1"/>
  <c r="AQ101" i="1" s="1"/>
  <c r="AP286" i="1"/>
  <c r="AT286" i="1" s="1"/>
  <c r="AS286" i="1" s="1"/>
  <c r="AP387" i="1"/>
  <c r="AT387" i="1" s="1"/>
  <c r="AS387" i="1" s="1"/>
  <c r="AP251" i="1"/>
  <c r="AT251" i="1" s="1"/>
  <c r="AS251" i="1" s="1"/>
  <c r="AP177" i="1"/>
  <c r="AR177" i="1" s="1"/>
  <c r="AQ177" i="1" s="1"/>
  <c r="AP250" i="1"/>
  <c r="AT250" i="1" s="1"/>
  <c r="AS250" i="1" s="1"/>
  <c r="AP110" i="1"/>
  <c r="AR110" i="1" s="1"/>
  <c r="AQ110" i="1" s="1"/>
  <c r="AP247" i="1"/>
  <c r="AT247" i="1" s="1"/>
  <c r="AS247" i="1" s="1"/>
  <c r="AP107" i="1"/>
  <c r="AR107" i="1" s="1"/>
  <c r="AQ107" i="1" s="1"/>
  <c r="AP336" i="1"/>
  <c r="AT336" i="1" s="1"/>
  <c r="AS336" i="1" s="1"/>
  <c r="AP162" i="1"/>
  <c r="AR162" i="1" s="1"/>
  <c r="AQ162" i="1" s="1"/>
  <c r="AP21" i="1"/>
  <c r="AR21" i="1" s="1"/>
  <c r="AQ21" i="1" s="1"/>
  <c r="AP109" i="1"/>
  <c r="AR109" i="1" s="1"/>
  <c r="AQ109" i="1" s="1"/>
  <c r="AP105" i="1"/>
  <c r="AR105" i="1" s="1"/>
  <c r="AQ105" i="1" s="1"/>
  <c r="AP314" i="1"/>
  <c r="AT314" i="1" s="1"/>
  <c r="AS314" i="1" s="1"/>
  <c r="AP108" i="1"/>
  <c r="AR108" i="1" s="1"/>
  <c r="AQ108" i="1" s="1"/>
  <c r="AP11" i="1"/>
  <c r="AR11" i="1" s="1"/>
  <c r="AQ11" i="1" s="1"/>
  <c r="AP248" i="1"/>
  <c r="AT248" i="1" s="1"/>
  <c r="AS248" i="1" s="1"/>
  <c r="AP100" i="1"/>
  <c r="AR100" i="1" s="1"/>
  <c r="AQ100" i="1" s="1"/>
  <c r="AP106" i="1"/>
  <c r="AR106" i="1" s="1"/>
  <c r="AQ106" i="1" s="1"/>
  <c r="AP113" i="1"/>
  <c r="AR113" i="1" s="1"/>
  <c r="AQ113" i="1" s="1"/>
  <c r="AP390" i="1"/>
  <c r="AT390" i="1" s="1"/>
  <c r="AS390" i="1" s="1"/>
  <c r="AP386" i="1"/>
  <c r="AT386" i="1" s="1"/>
  <c r="AS386" i="1" s="1"/>
  <c r="AP99" i="1"/>
  <c r="AR99" i="1" s="1"/>
  <c r="AQ99" i="1" s="1"/>
  <c r="AP178" i="1"/>
  <c r="AR178" i="1" s="1"/>
  <c r="AQ178" i="1" s="1"/>
  <c r="AP253" i="1"/>
  <c r="AT253" i="1" s="1"/>
  <c r="AS253" i="1" s="1"/>
  <c r="AP392" i="1"/>
  <c r="AT392" i="1" s="1"/>
  <c r="AS392" i="1" s="1"/>
  <c r="AP391" i="1"/>
  <c r="AT391" i="1" s="1"/>
  <c r="AS391" i="1" s="1"/>
  <c r="AP104" i="1"/>
  <c r="AR104" i="1" s="1"/>
  <c r="AQ104" i="1" s="1"/>
  <c r="AP102" i="1"/>
  <c r="AR102" i="1" s="1"/>
  <c r="AQ102" i="1" s="1"/>
  <c r="AP393" i="1"/>
  <c r="AT393" i="1" s="1"/>
  <c r="AS393" i="1" s="1"/>
  <c r="AP252" i="1"/>
  <c r="AT252" i="1" s="1"/>
  <c r="AS252" i="1" s="1"/>
  <c r="AP200" i="1"/>
  <c r="BH186" i="1" l="1"/>
  <c r="BH289" i="1"/>
  <c r="BB188" i="1"/>
  <c r="BL187" i="1"/>
  <c r="BV187" i="1" s="1"/>
  <c r="CF187" i="1" s="1"/>
  <c r="BB366" i="1"/>
  <c r="BL365" i="1"/>
  <c r="BV365" i="1" s="1"/>
  <c r="CF365" i="1" s="1"/>
  <c r="BH37" i="1"/>
  <c r="BH278" i="1"/>
  <c r="Z200" i="1"/>
  <c r="X200" i="1"/>
  <c r="BH187" i="1" l="1"/>
  <c r="BH290" i="1"/>
  <c r="BB367" i="1"/>
  <c r="BL366" i="1"/>
  <c r="BV366" i="1" s="1"/>
  <c r="CF366" i="1" s="1"/>
  <c r="BB189" i="1"/>
  <c r="BL188" i="1"/>
  <c r="BV188" i="1" s="1"/>
  <c r="CF188" i="1" s="1"/>
  <c r="BH38" i="1"/>
  <c r="BH279" i="1"/>
  <c r="AT200" i="1"/>
  <c r="AS200" i="1" s="1"/>
  <c r="AR200" i="1"/>
  <c r="AQ200" i="1" s="1"/>
  <c r="BH188" i="1" l="1"/>
  <c r="BH291" i="1"/>
  <c r="BB190" i="1"/>
  <c r="BL189" i="1"/>
  <c r="BV189" i="1" s="1"/>
  <c r="CF189" i="1" s="1"/>
  <c r="BB368" i="1"/>
  <c r="BL367" i="1"/>
  <c r="BV367" i="1" s="1"/>
  <c r="CF367" i="1" s="1"/>
  <c r="BH39" i="1"/>
  <c r="BH280" i="1"/>
  <c r="AZ118" i="1"/>
  <c r="BH189" i="1" l="1"/>
  <c r="BH292" i="1"/>
  <c r="BB369" i="1"/>
  <c r="BL368" i="1"/>
  <c r="BV368" i="1" s="1"/>
  <c r="CF368" i="1" s="1"/>
  <c r="BB191" i="1"/>
  <c r="BL190" i="1"/>
  <c r="BV190" i="1" s="1"/>
  <c r="CF190" i="1" s="1"/>
  <c r="BH40" i="1"/>
  <c r="BH281" i="1"/>
  <c r="AZ119" i="1"/>
  <c r="AZ316" i="1"/>
  <c r="BH190" i="1" l="1"/>
  <c r="BH293" i="1"/>
  <c r="BB192" i="1"/>
  <c r="BL191" i="1"/>
  <c r="BV191" i="1" s="1"/>
  <c r="CF191" i="1" s="1"/>
  <c r="BB370" i="1"/>
  <c r="BL370" i="1" s="1"/>
  <c r="BV370" i="1" s="1"/>
  <c r="CF370" i="1" s="1"/>
  <c r="BL369" i="1"/>
  <c r="BV369" i="1" s="1"/>
  <c r="CF369" i="1" s="1"/>
  <c r="BH24" i="1"/>
  <c r="BH282" i="1"/>
  <c r="AZ120" i="1"/>
  <c r="AZ317" i="1"/>
  <c r="BH191" i="1" l="1"/>
  <c r="BH294" i="1"/>
  <c r="BB193" i="1"/>
  <c r="BL192" i="1"/>
  <c r="BV192" i="1" s="1"/>
  <c r="CF192" i="1" s="1"/>
  <c r="BH41" i="1"/>
  <c r="BH42" i="1" s="1"/>
  <c r="BH43" i="1" s="1"/>
  <c r="BH44" i="1" s="1"/>
  <c r="BH45" i="1" s="1"/>
  <c r="BH46" i="1" s="1"/>
  <c r="BH47" i="1" s="1"/>
  <c r="BH48" i="1" s="1"/>
  <c r="BH49" i="1" s="1"/>
  <c r="BH50" i="1" s="1"/>
  <c r="BH51" i="1" s="1"/>
  <c r="BH52" i="1" s="1"/>
  <c r="BH53" i="1" s="1"/>
  <c r="BH54" i="1" s="1"/>
  <c r="BH55" i="1" s="1"/>
  <c r="BH56" i="1" s="1"/>
  <c r="BH57" i="1" s="1"/>
  <c r="BH58" i="1" s="1"/>
  <c r="BH59" i="1" s="1"/>
  <c r="BH60" i="1" s="1"/>
  <c r="BH61" i="1" s="1"/>
  <c r="BH62" i="1" s="1"/>
  <c r="BH63" i="1" s="1"/>
  <c r="BH64" i="1" s="1"/>
  <c r="BH65" i="1" s="1"/>
  <c r="BH66" i="1" s="1"/>
  <c r="BH25" i="1" s="1"/>
  <c r="BH266" i="1"/>
  <c r="AZ121" i="1"/>
  <c r="AZ318" i="1"/>
  <c r="BH192" i="1" l="1"/>
  <c r="BH295" i="1"/>
  <c r="BB194" i="1"/>
  <c r="BL193" i="1"/>
  <c r="BV193" i="1" s="1"/>
  <c r="CF193" i="1" s="1"/>
  <c r="BH67" i="1"/>
  <c r="BH68" i="1" s="1"/>
  <c r="BH69" i="1" s="1"/>
  <c r="BH70" i="1" s="1"/>
  <c r="BH71" i="1" s="1"/>
  <c r="BH72" i="1" s="1"/>
  <c r="BH73" i="1" s="1"/>
  <c r="BH74" i="1" s="1"/>
  <c r="BH75" i="1" s="1"/>
  <c r="BH76" i="1" s="1"/>
  <c r="BH77" i="1" s="1"/>
  <c r="BH78" i="1" s="1"/>
  <c r="BH79" i="1" s="1"/>
  <c r="BH80" i="1" s="1"/>
  <c r="BH81" i="1" s="1"/>
  <c r="BH82" i="1" s="1"/>
  <c r="BH83" i="1" s="1"/>
  <c r="BH26" i="1" s="1"/>
  <c r="BH267" i="1"/>
  <c r="AZ122" i="1"/>
  <c r="AZ319" i="1"/>
  <c r="BH193" i="1" l="1"/>
  <c r="BH296" i="1"/>
  <c r="BB195" i="1"/>
  <c r="BL194" i="1"/>
  <c r="BV194" i="1" s="1"/>
  <c r="CF194" i="1" s="1"/>
  <c r="BH84" i="1"/>
  <c r="BH85" i="1" s="1"/>
  <c r="BH86" i="1" s="1"/>
  <c r="BH87" i="1" s="1"/>
  <c r="BH88" i="1" s="1"/>
  <c r="BH89" i="1" s="1"/>
  <c r="BH90" i="1" s="1"/>
  <c r="BH91" i="1" s="1"/>
  <c r="BH92" i="1" s="1"/>
  <c r="BH93" i="1" s="1"/>
  <c r="BH94" i="1" s="1"/>
  <c r="BH268" i="1"/>
  <c r="AZ123" i="1"/>
  <c r="AZ124" i="1" s="1"/>
  <c r="AZ125" i="1" s="1"/>
  <c r="AZ126" i="1" s="1"/>
  <c r="AZ127" i="1" s="1"/>
  <c r="AZ128" i="1" s="1"/>
  <c r="AZ129" i="1" s="1"/>
  <c r="AZ130" i="1" s="1"/>
  <c r="AZ131" i="1" s="1"/>
  <c r="AZ132" i="1" s="1"/>
  <c r="AZ133" i="1" s="1"/>
  <c r="AZ134" i="1" s="1"/>
  <c r="AZ135" i="1" s="1"/>
  <c r="AZ136" i="1" s="1"/>
  <c r="AZ137" i="1" s="1"/>
  <c r="AZ138" i="1" s="1"/>
  <c r="AZ139" i="1" s="1"/>
  <c r="AZ140" i="1" s="1"/>
  <c r="AZ141" i="1" s="1"/>
  <c r="AZ320" i="1"/>
  <c r="BH194" i="1" l="1"/>
  <c r="BH297" i="1"/>
  <c r="BB196" i="1"/>
  <c r="BB300" i="1" s="1"/>
  <c r="BL300" i="1" s="1"/>
  <c r="BV300" i="1" s="1"/>
  <c r="CF300" i="1" s="1"/>
  <c r="BL195" i="1"/>
  <c r="BV195" i="1" s="1"/>
  <c r="CF195" i="1" s="1"/>
  <c r="AZ32" i="1"/>
  <c r="AZ274" i="1" s="1"/>
  <c r="AZ117" i="1"/>
  <c r="AZ315" i="1" s="1"/>
  <c r="BB371" i="1"/>
  <c r="BB14" i="1"/>
  <c r="BB341" i="1"/>
  <c r="BB116" i="1"/>
  <c r="BL116" i="1" s="1"/>
  <c r="BV116" i="1" s="1"/>
  <c r="CF116" i="1" s="1"/>
  <c r="AZ212" i="1"/>
  <c r="AZ215" i="1" s="1"/>
  <c r="AZ218" i="1" s="1"/>
  <c r="AZ221" i="1" s="1"/>
  <c r="AZ224" i="1" s="1"/>
  <c r="AZ227" i="1" s="1"/>
  <c r="AZ230" i="1" s="1"/>
  <c r="AZ233" i="1" s="1"/>
  <c r="AZ236" i="1" s="1"/>
  <c r="AZ239" i="1" s="1"/>
  <c r="AZ242" i="1" s="1"/>
  <c r="AZ245" i="1" s="1"/>
  <c r="AZ248" i="1" s="1"/>
  <c r="AZ251" i="1" s="1"/>
  <c r="AZ371" i="1"/>
  <c r="AZ372" i="1" s="1"/>
  <c r="AZ373" i="1" s="1"/>
  <c r="AZ374" i="1" s="1"/>
  <c r="AZ375" i="1" s="1"/>
  <c r="AZ376" i="1" s="1"/>
  <c r="AZ377" i="1" s="1"/>
  <c r="AZ378" i="1" s="1"/>
  <c r="AZ379" i="1" s="1"/>
  <c r="AZ380" i="1" s="1"/>
  <c r="AZ381" i="1" s="1"/>
  <c r="AZ382" i="1" s="1"/>
  <c r="AZ383" i="1" s="1"/>
  <c r="AZ384" i="1" s="1"/>
  <c r="AZ385" i="1" s="1"/>
  <c r="AZ386" i="1" s="1"/>
  <c r="AZ387" i="1" s="1"/>
  <c r="AZ388" i="1" s="1"/>
  <c r="AZ389" i="1" s="1"/>
  <c r="AZ390" i="1" s="1"/>
  <c r="AZ391" i="1" s="1"/>
  <c r="AZ392" i="1" s="1"/>
  <c r="AZ393" i="1" s="1"/>
  <c r="AZ394" i="1" s="1"/>
  <c r="AZ395" i="1" s="1"/>
  <c r="AZ396" i="1" s="1"/>
  <c r="AZ14" i="1"/>
  <c r="AZ256" i="1" s="1"/>
  <c r="AZ341" i="1"/>
  <c r="AZ342" i="1" s="1"/>
  <c r="AZ116" i="1"/>
  <c r="BF371" i="1"/>
  <c r="BF372" i="1" s="1"/>
  <c r="BF373" i="1" s="1"/>
  <c r="BF374" i="1" s="1"/>
  <c r="BF375" i="1" s="1"/>
  <c r="BF376" i="1" s="1"/>
  <c r="BF377" i="1" s="1"/>
  <c r="BF378" i="1" s="1"/>
  <c r="BF379" i="1" s="1"/>
  <c r="BF380" i="1" s="1"/>
  <c r="BF381" i="1" s="1"/>
  <c r="BF382" i="1" s="1"/>
  <c r="BF383" i="1" s="1"/>
  <c r="BF384" i="1" s="1"/>
  <c r="BF385" i="1" s="1"/>
  <c r="BF386" i="1" s="1"/>
  <c r="BF387" i="1" s="1"/>
  <c r="BF388" i="1" s="1"/>
  <c r="BF389" i="1" s="1"/>
  <c r="BF390" i="1" s="1"/>
  <c r="BF391" i="1" s="1"/>
  <c r="BF392" i="1" s="1"/>
  <c r="BF393" i="1" s="1"/>
  <c r="BF394" i="1" s="1"/>
  <c r="BF395" i="1" s="1"/>
  <c r="BF396" i="1" s="1"/>
  <c r="BF14" i="1"/>
  <c r="BF256" i="1" s="1"/>
  <c r="BF341" i="1"/>
  <c r="BF342" i="1" s="1"/>
  <c r="BF32" i="1"/>
  <c r="BE371" i="1"/>
  <c r="BE372" i="1" s="1"/>
  <c r="BE373" i="1" s="1"/>
  <c r="BE374" i="1" s="1"/>
  <c r="BE375" i="1" s="1"/>
  <c r="BE376" i="1" s="1"/>
  <c r="BE377" i="1" s="1"/>
  <c r="BE378" i="1" s="1"/>
  <c r="BE379" i="1" s="1"/>
  <c r="BE380" i="1" s="1"/>
  <c r="BE381" i="1" s="1"/>
  <c r="BE382" i="1" s="1"/>
  <c r="BE383" i="1" s="1"/>
  <c r="BE384" i="1" s="1"/>
  <c r="BE385" i="1" s="1"/>
  <c r="BE386" i="1" s="1"/>
  <c r="BE387" i="1" s="1"/>
  <c r="BE388" i="1" s="1"/>
  <c r="BE389" i="1" s="1"/>
  <c r="BE390" i="1" s="1"/>
  <c r="BE391" i="1" s="1"/>
  <c r="BE392" i="1" s="1"/>
  <c r="BE393" i="1" s="1"/>
  <c r="BE394" i="1" s="1"/>
  <c r="BE395" i="1" s="1"/>
  <c r="BE396" i="1" s="1"/>
  <c r="BE14" i="1"/>
  <c r="BE341" i="1"/>
  <c r="BE342" i="1" s="1"/>
  <c r="BE32" i="1"/>
  <c r="BE274" i="1" s="1"/>
  <c r="BB32" i="1"/>
  <c r="BA341" i="1"/>
  <c r="BA342" i="1" s="1"/>
  <c r="BA116" i="1"/>
  <c r="BA371" i="1"/>
  <c r="BA372" i="1" s="1"/>
  <c r="BA373" i="1" s="1"/>
  <c r="BA374" i="1" s="1"/>
  <c r="BA375" i="1" s="1"/>
  <c r="BA376" i="1" s="1"/>
  <c r="BA377" i="1" s="1"/>
  <c r="BA378" i="1" s="1"/>
  <c r="BA379" i="1" s="1"/>
  <c r="BA380" i="1" s="1"/>
  <c r="BA381" i="1" s="1"/>
  <c r="BA382" i="1" s="1"/>
  <c r="BA383" i="1" s="1"/>
  <c r="BA384" i="1" s="1"/>
  <c r="BA385" i="1" s="1"/>
  <c r="BA386" i="1" s="1"/>
  <c r="BA387" i="1" s="1"/>
  <c r="BA388" i="1" s="1"/>
  <c r="BA389" i="1" s="1"/>
  <c r="BA390" i="1" s="1"/>
  <c r="BA391" i="1" s="1"/>
  <c r="BA392" i="1" s="1"/>
  <c r="BA393" i="1" s="1"/>
  <c r="BA394" i="1" s="1"/>
  <c r="BA395" i="1" s="1"/>
  <c r="BA396" i="1" s="1"/>
  <c r="BA14" i="1"/>
  <c r="BA256" i="1" s="1"/>
  <c r="BA199" i="1"/>
  <c r="BA201" i="1" s="1"/>
  <c r="BA203" i="1" s="1"/>
  <c r="BA206" i="1" s="1"/>
  <c r="BA209" i="1" s="1"/>
  <c r="BA212" i="1" s="1"/>
  <c r="BA215" i="1" s="1"/>
  <c r="BA218" i="1" s="1"/>
  <c r="BA221" i="1" s="1"/>
  <c r="BA224" i="1" s="1"/>
  <c r="BA227" i="1" s="1"/>
  <c r="BA230" i="1" s="1"/>
  <c r="BA233" i="1" s="1"/>
  <c r="BA236" i="1" s="1"/>
  <c r="BA239" i="1" s="1"/>
  <c r="BA242" i="1" s="1"/>
  <c r="BA245" i="1" s="1"/>
  <c r="BA248" i="1" s="1"/>
  <c r="BA251" i="1" s="1"/>
  <c r="BD371" i="1"/>
  <c r="BD372" i="1" s="1"/>
  <c r="BD373" i="1" s="1"/>
  <c r="BD374" i="1" s="1"/>
  <c r="BD375" i="1" s="1"/>
  <c r="BD376" i="1" s="1"/>
  <c r="BD377" i="1" s="1"/>
  <c r="BD378" i="1" s="1"/>
  <c r="BD379" i="1" s="1"/>
  <c r="BD380" i="1" s="1"/>
  <c r="BD381" i="1" s="1"/>
  <c r="BD382" i="1" s="1"/>
  <c r="BD383" i="1" s="1"/>
  <c r="BD384" i="1" s="1"/>
  <c r="BD385" i="1" s="1"/>
  <c r="BD386" i="1" s="1"/>
  <c r="BD387" i="1" s="1"/>
  <c r="BD388" i="1" s="1"/>
  <c r="BD389" i="1" s="1"/>
  <c r="BD390" i="1" s="1"/>
  <c r="BD391" i="1" s="1"/>
  <c r="BD392" i="1" s="1"/>
  <c r="BD393" i="1" s="1"/>
  <c r="BD394" i="1" s="1"/>
  <c r="BD395" i="1" s="1"/>
  <c r="BD396" i="1" s="1"/>
  <c r="BD14" i="1"/>
  <c r="BD341" i="1"/>
  <c r="BD342" i="1" s="1"/>
  <c r="BD32" i="1"/>
  <c r="BF305" i="1"/>
  <c r="BF288" i="1"/>
  <c r="BH95" i="1"/>
  <c r="BH96" i="1" s="1"/>
  <c r="BH97" i="1" s="1"/>
  <c r="BH98" i="1" s="1"/>
  <c r="BH99" i="1" s="1"/>
  <c r="BH100" i="1" s="1"/>
  <c r="BH101" i="1" s="1"/>
  <c r="BH102" i="1" s="1"/>
  <c r="BH103" i="1" s="1"/>
  <c r="BH104" i="1" s="1"/>
  <c r="BH105" i="1" s="1"/>
  <c r="BH106" i="1" s="1"/>
  <c r="BH107" i="1" s="1"/>
  <c r="BH108" i="1" s="1"/>
  <c r="BH109" i="1" s="1"/>
  <c r="BH110" i="1" s="1"/>
  <c r="BH111" i="1" s="1"/>
  <c r="BH112" i="1" s="1"/>
  <c r="BH113" i="1" s="1"/>
  <c r="BF301" i="1"/>
  <c r="BF298" i="1"/>
  <c r="BF297" i="1"/>
  <c r="BF9" i="1"/>
  <c r="BF10" i="1" s="1"/>
  <c r="BF11" i="1" s="1"/>
  <c r="BF23" i="1"/>
  <c r="BF265" i="1" s="1"/>
  <c r="BF302" i="1"/>
  <c r="BF291" i="1"/>
  <c r="BF202" i="1"/>
  <c r="BF306" i="1" s="1"/>
  <c r="BF116" i="1"/>
  <c r="BF199" i="1"/>
  <c r="BF303" i="1" s="1"/>
  <c r="BE202" i="1"/>
  <c r="BE203" i="1" s="1"/>
  <c r="BE116" i="1"/>
  <c r="BE199" i="1"/>
  <c r="BE303" i="1" s="1"/>
  <c r="BH371" i="1"/>
  <c r="BH372" i="1" s="1"/>
  <c r="BH373" i="1" s="1"/>
  <c r="BH374" i="1" s="1"/>
  <c r="BH375" i="1" s="1"/>
  <c r="BH376" i="1" s="1"/>
  <c r="BH377" i="1" s="1"/>
  <c r="BH378" i="1" s="1"/>
  <c r="BH379" i="1" s="1"/>
  <c r="BH380" i="1" s="1"/>
  <c r="BH381" i="1" s="1"/>
  <c r="BH382" i="1" s="1"/>
  <c r="BH383" i="1" s="1"/>
  <c r="BH384" i="1" s="1"/>
  <c r="BH385" i="1" s="1"/>
  <c r="BH386" i="1" s="1"/>
  <c r="BH387" i="1" s="1"/>
  <c r="BH388" i="1" s="1"/>
  <c r="BH389" i="1" s="1"/>
  <c r="BH390" i="1" s="1"/>
  <c r="BH391" i="1" s="1"/>
  <c r="BH392" i="1" s="1"/>
  <c r="BH393" i="1" s="1"/>
  <c r="BH394" i="1" s="1"/>
  <c r="BH395" i="1" s="1"/>
  <c r="BH396" i="1" s="1"/>
  <c r="BH341" i="1"/>
  <c r="BH342" i="1" s="1"/>
  <c r="BF299" i="1"/>
  <c r="BA32" i="1"/>
  <c r="BF304" i="1"/>
  <c r="BF292" i="1"/>
  <c r="BF290" i="1"/>
  <c r="BF300" i="1"/>
  <c r="BD202" i="1"/>
  <c r="BD203" i="1" s="1"/>
  <c r="BD204" i="1" s="1"/>
  <c r="BD116" i="1"/>
  <c r="BD199" i="1"/>
  <c r="BD303" i="1" s="1"/>
  <c r="BB23" i="1"/>
  <c r="BL23" i="1" s="1"/>
  <c r="BV23" i="1" s="1"/>
  <c r="CF23" i="1" s="1"/>
  <c r="AZ23" i="1"/>
  <c r="AZ265" i="1" s="1"/>
  <c r="AZ287" i="1"/>
  <c r="AZ297" i="1"/>
  <c r="BB298" i="1"/>
  <c r="BL298" i="1" s="1"/>
  <c r="BV298" i="1" s="1"/>
  <c r="CF298" i="1" s="1"/>
  <c r="BA289" i="1"/>
  <c r="AZ301" i="1"/>
  <c r="BB307" i="1"/>
  <c r="BL307" i="1" s="1"/>
  <c r="BV307" i="1" s="1"/>
  <c r="CF307" i="1" s="1"/>
  <c r="BB295" i="1"/>
  <c r="BL295" i="1" s="1"/>
  <c r="BV295" i="1" s="1"/>
  <c r="CF295" i="1" s="1"/>
  <c r="BF294" i="1"/>
  <c r="BE296" i="1"/>
  <c r="BE9" i="1"/>
  <c r="BE10" i="1" s="1"/>
  <c r="BE11" i="1" s="1"/>
  <c r="BE23" i="1"/>
  <c r="BD9" i="1"/>
  <c r="BD10" i="1" s="1"/>
  <c r="BD11" i="1" s="1"/>
  <c r="BA23" i="1"/>
  <c r="BA265" i="1" s="1"/>
  <c r="BB287" i="1"/>
  <c r="BL287" i="1" s="1"/>
  <c r="BV287" i="1" s="1"/>
  <c r="CF287" i="1" s="1"/>
  <c r="BA297" i="1"/>
  <c r="AZ299" i="1"/>
  <c r="BB289" i="1"/>
  <c r="BL289" i="1" s="1"/>
  <c r="BV289" i="1" s="1"/>
  <c r="CF289" i="1" s="1"/>
  <c r="BA301" i="1"/>
  <c r="AZ302" i="1"/>
  <c r="BB310" i="1"/>
  <c r="BL310" i="1" s="1"/>
  <c r="BV310" i="1" s="1"/>
  <c r="CF310" i="1" s="1"/>
  <c r="AZ313" i="1"/>
  <c r="BD288" i="1"/>
  <c r="BD299" i="1"/>
  <c r="BD289" i="1"/>
  <c r="BD293" i="1"/>
  <c r="BD23" i="1"/>
  <c r="BF296" i="1"/>
  <c r="BA287" i="1"/>
  <c r="BB297" i="1"/>
  <c r="BL297" i="1" s="1"/>
  <c r="BV297" i="1" s="1"/>
  <c r="CF297" i="1" s="1"/>
  <c r="BA299" i="1"/>
  <c r="AZ290" i="1"/>
  <c r="BA302" i="1"/>
  <c r="AZ304" i="1"/>
  <c r="AZ293" i="1"/>
  <c r="BE288" i="1"/>
  <c r="BE299" i="1"/>
  <c r="BE289" i="1"/>
  <c r="BD300" i="1"/>
  <c r="BD302" i="1"/>
  <c r="BD292" i="1"/>
  <c r="BE293" i="1"/>
  <c r="BH201" i="1"/>
  <c r="BH116" i="1"/>
  <c r="BD287" i="1"/>
  <c r="AZ288" i="1"/>
  <c r="BB299" i="1"/>
  <c r="BL299" i="1" s="1"/>
  <c r="BV299" i="1" s="1"/>
  <c r="CF299" i="1" s="1"/>
  <c r="BA290" i="1"/>
  <c r="BA304" i="1"/>
  <c r="BA293" i="1"/>
  <c r="BF289" i="1"/>
  <c r="BE300" i="1"/>
  <c r="BE302" i="1"/>
  <c r="BE292" i="1"/>
  <c r="BF293" i="1"/>
  <c r="BE287" i="1"/>
  <c r="BA288" i="1"/>
  <c r="BB290" i="1"/>
  <c r="BL290" i="1" s="1"/>
  <c r="BV290" i="1" s="1"/>
  <c r="CF290" i="1" s="1"/>
  <c r="AZ291" i="1"/>
  <c r="BB304" i="1"/>
  <c r="BL304" i="1" s="1"/>
  <c r="BV304" i="1" s="1"/>
  <c r="CF304" i="1" s="1"/>
  <c r="BB293" i="1"/>
  <c r="BL293" i="1" s="1"/>
  <c r="BV293" i="1" s="1"/>
  <c r="CF293" i="1" s="1"/>
  <c r="AZ296" i="1"/>
  <c r="BF287" i="1"/>
  <c r="BB288" i="1"/>
  <c r="BL288" i="1" s="1"/>
  <c r="BV288" i="1" s="1"/>
  <c r="CF288" i="1" s="1"/>
  <c r="AZ300" i="1"/>
  <c r="BA291" i="1"/>
  <c r="AZ292" i="1"/>
  <c r="AZ294" i="1"/>
  <c r="BA296" i="1"/>
  <c r="BD297" i="1"/>
  <c r="BD298" i="1"/>
  <c r="BD295" i="1"/>
  <c r="AZ298" i="1"/>
  <c r="BA300" i="1"/>
  <c r="BB291" i="1"/>
  <c r="BL291" i="1" s="1"/>
  <c r="BV291" i="1" s="1"/>
  <c r="CF291" i="1" s="1"/>
  <c r="BA292" i="1"/>
  <c r="AZ307" i="1"/>
  <c r="BA294" i="1"/>
  <c r="AZ295" i="1"/>
  <c r="BB296" i="1"/>
  <c r="BL296" i="1" s="1"/>
  <c r="BV296" i="1" s="1"/>
  <c r="CF296" i="1" s="1"/>
  <c r="BE297" i="1"/>
  <c r="BE298" i="1"/>
  <c r="BD290" i="1"/>
  <c r="BD301" i="1"/>
  <c r="BD291" i="1"/>
  <c r="BD304" i="1"/>
  <c r="BD305" i="1"/>
  <c r="BD294" i="1"/>
  <c r="BE295" i="1"/>
  <c r="BA298" i="1"/>
  <c r="AZ289" i="1"/>
  <c r="BB292" i="1"/>
  <c r="BL292" i="1" s="1"/>
  <c r="BV292" i="1" s="1"/>
  <c r="CF292" i="1" s="1"/>
  <c r="AZ310" i="1"/>
  <c r="BB294" i="1"/>
  <c r="BL294" i="1" s="1"/>
  <c r="BV294" i="1" s="1"/>
  <c r="CF294" i="1" s="1"/>
  <c r="BA295" i="1"/>
  <c r="BE290" i="1"/>
  <c r="BE301" i="1"/>
  <c r="BE291" i="1"/>
  <c r="BE304" i="1"/>
  <c r="BE305" i="1"/>
  <c r="BE294" i="1"/>
  <c r="BF295" i="1"/>
  <c r="BD296" i="1"/>
  <c r="BH195" i="1" l="1"/>
  <c r="BH298" i="1"/>
  <c r="AZ33" i="1"/>
  <c r="AZ275" i="1" s="1"/>
  <c r="BB372" i="1"/>
  <c r="BL371" i="1"/>
  <c r="BV371" i="1" s="1"/>
  <c r="CF371" i="1" s="1"/>
  <c r="BB274" i="1"/>
  <c r="BL274" i="1" s="1"/>
  <c r="BV274" i="1" s="1"/>
  <c r="CF274" i="1" s="1"/>
  <c r="BL32" i="1"/>
  <c r="BV32" i="1" s="1"/>
  <c r="CF32" i="1" s="1"/>
  <c r="BB342" i="1"/>
  <c r="BL342" i="1" s="1"/>
  <c r="BV342" i="1" s="1"/>
  <c r="CF342" i="1" s="1"/>
  <c r="BL341" i="1"/>
  <c r="BV341" i="1" s="1"/>
  <c r="CF341" i="1" s="1"/>
  <c r="BB256" i="1"/>
  <c r="BL256" i="1" s="1"/>
  <c r="BV256" i="1" s="1"/>
  <c r="CF256" i="1" s="1"/>
  <c r="BL14" i="1"/>
  <c r="BV14" i="1" s="1"/>
  <c r="CF14" i="1" s="1"/>
  <c r="BL196" i="1"/>
  <c r="BV196" i="1" s="1"/>
  <c r="CF196" i="1" s="1"/>
  <c r="BB197" i="1"/>
  <c r="BA305" i="1"/>
  <c r="BA307" i="1"/>
  <c r="BF24" i="1"/>
  <c r="BF25" i="1" s="1"/>
  <c r="BE306" i="1"/>
  <c r="BD307" i="1"/>
  <c r="BD306" i="1"/>
  <c r="BF203" i="1"/>
  <c r="BF307" i="1" s="1"/>
  <c r="BA24" i="1"/>
  <c r="AZ24" i="1"/>
  <c r="BB33" i="1"/>
  <c r="BL33" i="1" s="1"/>
  <c r="BV33" i="1" s="1"/>
  <c r="CF33" i="1" s="1"/>
  <c r="BB15" i="1"/>
  <c r="BD15" i="1"/>
  <c r="BD257" i="1" s="1"/>
  <c r="BD256" i="1"/>
  <c r="BB24" i="1"/>
  <c r="BL24" i="1" s="1"/>
  <c r="BV24" i="1" s="1"/>
  <c r="CF24" i="1" s="1"/>
  <c r="BB265" i="1"/>
  <c r="BL265" i="1" s="1"/>
  <c r="BV265" i="1" s="1"/>
  <c r="CF265" i="1" s="1"/>
  <c r="BA33" i="1"/>
  <c r="BA274" i="1"/>
  <c r="BA15" i="1"/>
  <c r="BA257" i="1" s="1"/>
  <c r="BE33" i="1"/>
  <c r="BD24" i="1"/>
  <c r="BD265" i="1"/>
  <c r="BF33" i="1"/>
  <c r="BF274" i="1"/>
  <c r="AZ15" i="1"/>
  <c r="AZ257" i="1" s="1"/>
  <c r="BD33" i="1"/>
  <c r="BD274" i="1"/>
  <c r="BE24" i="1"/>
  <c r="BE265" i="1"/>
  <c r="BE15" i="1"/>
  <c r="BE257" i="1" s="1"/>
  <c r="BE256" i="1"/>
  <c r="BF15" i="1"/>
  <c r="BF257" i="1" s="1"/>
  <c r="BA303" i="1"/>
  <c r="BA202" i="1"/>
  <c r="BA204" i="1"/>
  <c r="BA310" i="1"/>
  <c r="BA313" i="1"/>
  <c r="BH305" i="1"/>
  <c r="BH202" i="1"/>
  <c r="BD308" i="1"/>
  <c r="BD205" i="1"/>
  <c r="BE204" i="1"/>
  <c r="BE307" i="1"/>
  <c r="BH196" i="1" l="1"/>
  <c r="BH299" i="1"/>
  <c r="AZ34" i="1"/>
  <c r="AZ280" i="1" s="1"/>
  <c r="BB257" i="1"/>
  <c r="BL257" i="1" s="1"/>
  <c r="BV257" i="1" s="1"/>
  <c r="CF257" i="1" s="1"/>
  <c r="BL15" i="1"/>
  <c r="BV15" i="1" s="1"/>
  <c r="CF15" i="1" s="1"/>
  <c r="BB198" i="1"/>
  <c r="BL197" i="1"/>
  <c r="BV197" i="1" s="1"/>
  <c r="CF197" i="1" s="1"/>
  <c r="BB301" i="1"/>
  <c r="BL301" i="1" s="1"/>
  <c r="BV301" i="1" s="1"/>
  <c r="CF301" i="1" s="1"/>
  <c r="BB373" i="1"/>
  <c r="BL372" i="1"/>
  <c r="BV372" i="1" s="1"/>
  <c r="CF372" i="1" s="1"/>
  <c r="BF266" i="1"/>
  <c r="BF204" i="1"/>
  <c r="BF205" i="1" s="1"/>
  <c r="BD266" i="1"/>
  <c r="BD25" i="1"/>
  <c r="BB25" i="1"/>
  <c r="BL25" i="1" s="1"/>
  <c r="BV25" i="1" s="1"/>
  <c r="CF25" i="1" s="1"/>
  <c r="BB266" i="1"/>
  <c r="BL266" i="1" s="1"/>
  <c r="BV266" i="1" s="1"/>
  <c r="CF266" i="1" s="1"/>
  <c r="BE266" i="1"/>
  <c r="BE25" i="1"/>
  <c r="BE34" i="1"/>
  <c r="BE275" i="1"/>
  <c r="BD34" i="1"/>
  <c r="BD275" i="1"/>
  <c r="BF26" i="1"/>
  <c r="BF268" i="1" s="1"/>
  <c r="BF267" i="1"/>
  <c r="BB34" i="1"/>
  <c r="BL34" i="1" s="1"/>
  <c r="BV34" i="1" s="1"/>
  <c r="CF34" i="1" s="1"/>
  <c r="BB275" i="1"/>
  <c r="BL275" i="1" s="1"/>
  <c r="BV275" i="1" s="1"/>
  <c r="CF275" i="1" s="1"/>
  <c r="BF34" i="1"/>
  <c r="BF275" i="1"/>
  <c r="BA34" i="1"/>
  <c r="BA275" i="1"/>
  <c r="AZ266" i="1"/>
  <c r="AZ25" i="1"/>
  <c r="BA25" i="1"/>
  <c r="BA266" i="1"/>
  <c r="BA207" i="1"/>
  <c r="BA308" i="1"/>
  <c r="BA205" i="1"/>
  <c r="BA306" i="1"/>
  <c r="BE205" i="1"/>
  <c r="BE308" i="1"/>
  <c r="BD206" i="1"/>
  <c r="BD309" i="1"/>
  <c r="BH306" i="1"/>
  <c r="BH203" i="1"/>
  <c r="BH197" i="1" l="1"/>
  <c r="BH300" i="1"/>
  <c r="AZ276" i="1"/>
  <c r="AZ35" i="1"/>
  <c r="AZ277" i="1" s="1"/>
  <c r="BF308" i="1"/>
  <c r="BL198" i="1"/>
  <c r="BV198" i="1" s="1"/>
  <c r="CF198" i="1" s="1"/>
  <c r="BB302" i="1"/>
  <c r="BL302" i="1" s="1"/>
  <c r="BV302" i="1" s="1"/>
  <c r="CF302" i="1" s="1"/>
  <c r="BB374" i="1"/>
  <c r="BL373" i="1"/>
  <c r="BV373" i="1" s="1"/>
  <c r="CF373" i="1" s="1"/>
  <c r="BA26" i="1"/>
  <c r="BA268" i="1" s="1"/>
  <c r="BA267" i="1"/>
  <c r="BB35" i="1"/>
  <c r="BL35" i="1" s="1"/>
  <c r="BV35" i="1" s="1"/>
  <c r="CF35" i="1" s="1"/>
  <c r="BB276" i="1"/>
  <c r="BL276" i="1" s="1"/>
  <c r="BV276" i="1" s="1"/>
  <c r="CF276" i="1" s="1"/>
  <c r="BB280" i="1"/>
  <c r="BL280" i="1" s="1"/>
  <c r="BV280" i="1" s="1"/>
  <c r="CF280" i="1" s="1"/>
  <c r="BE35" i="1"/>
  <c r="BE276" i="1"/>
  <c r="BE280" i="1"/>
  <c r="AZ26" i="1"/>
  <c r="AZ268" i="1" s="1"/>
  <c r="AZ267" i="1"/>
  <c r="BE267" i="1"/>
  <c r="BE26" i="1"/>
  <c r="BE268" i="1" s="1"/>
  <c r="BA276" i="1"/>
  <c r="BA280" i="1"/>
  <c r="BA35" i="1"/>
  <c r="BB26" i="1"/>
  <c r="BB267" i="1"/>
  <c r="BL267" i="1" s="1"/>
  <c r="BV267" i="1" s="1"/>
  <c r="CF267" i="1" s="1"/>
  <c r="BD267" i="1"/>
  <c r="BD26" i="1"/>
  <c r="BD268" i="1" s="1"/>
  <c r="BF35" i="1"/>
  <c r="BF276" i="1"/>
  <c r="BF280" i="1"/>
  <c r="BD276" i="1"/>
  <c r="BD35" i="1"/>
  <c r="BD280" i="1"/>
  <c r="BA309" i="1"/>
  <c r="BA208" i="1"/>
  <c r="BA210" i="1"/>
  <c r="BA311" i="1"/>
  <c r="BD207" i="1"/>
  <c r="BD310" i="1"/>
  <c r="BF206" i="1"/>
  <c r="BF309" i="1"/>
  <c r="BE309" i="1"/>
  <c r="BE206" i="1"/>
  <c r="BH307" i="1"/>
  <c r="BH204" i="1"/>
  <c r="BH198" i="1" l="1"/>
  <c r="BH301" i="1"/>
  <c r="AZ281" i="1"/>
  <c r="AZ36" i="1"/>
  <c r="AZ37" i="1" s="1"/>
  <c r="BB268" i="1"/>
  <c r="BL268" i="1" s="1"/>
  <c r="BV268" i="1" s="1"/>
  <c r="CF268" i="1" s="1"/>
  <c r="BL26" i="1"/>
  <c r="BV26" i="1" s="1"/>
  <c r="CF26" i="1" s="1"/>
  <c r="BB375" i="1"/>
  <c r="BL374" i="1"/>
  <c r="BV374" i="1" s="1"/>
  <c r="CF374" i="1" s="1"/>
  <c r="BA277" i="1"/>
  <c r="BA281" i="1"/>
  <c r="BA36" i="1"/>
  <c r="BE36" i="1"/>
  <c r="BE277" i="1"/>
  <c r="BE281" i="1"/>
  <c r="BD277" i="1"/>
  <c r="BD36" i="1"/>
  <c r="BD281" i="1"/>
  <c r="BF36" i="1"/>
  <c r="BF277" i="1"/>
  <c r="BF281" i="1"/>
  <c r="BB36" i="1"/>
  <c r="BL36" i="1" s="1"/>
  <c r="BV36" i="1" s="1"/>
  <c r="CF36" i="1" s="1"/>
  <c r="BB277" i="1"/>
  <c r="BL277" i="1" s="1"/>
  <c r="BV277" i="1" s="1"/>
  <c r="CF277" i="1" s="1"/>
  <c r="BB281" i="1"/>
  <c r="BL281" i="1" s="1"/>
  <c r="BV281" i="1" s="1"/>
  <c r="CF281" i="1" s="1"/>
  <c r="BA213" i="1"/>
  <c r="BA216" i="1" s="1"/>
  <c r="BA219" i="1" s="1"/>
  <c r="BA222" i="1" s="1"/>
  <c r="BA225" i="1" s="1"/>
  <c r="BA228" i="1" s="1"/>
  <c r="BA231" i="1" s="1"/>
  <c r="BA314" i="1"/>
  <c r="BA312" i="1"/>
  <c r="BA211" i="1"/>
  <c r="BA214" i="1" s="1"/>
  <c r="BA217" i="1" s="1"/>
  <c r="BA220" i="1" s="1"/>
  <c r="BA223" i="1" s="1"/>
  <c r="BA226" i="1" s="1"/>
  <c r="BA229" i="1" s="1"/>
  <c r="BE310" i="1"/>
  <c r="BE207" i="1"/>
  <c r="BD311" i="1"/>
  <c r="BD208" i="1"/>
  <c r="BF207" i="1"/>
  <c r="BF310" i="1"/>
  <c r="BH308" i="1"/>
  <c r="BH205" i="1"/>
  <c r="BH302" i="1" l="1"/>
  <c r="BH199" i="1"/>
  <c r="BH303" i="1" s="1"/>
  <c r="AZ278" i="1"/>
  <c r="AZ282" i="1"/>
  <c r="AZ279" i="1"/>
  <c r="AZ38" i="1"/>
  <c r="AZ39" i="1" s="1"/>
  <c r="AZ40" i="1" s="1"/>
  <c r="AZ41" i="1" s="1"/>
  <c r="AZ42" i="1" s="1"/>
  <c r="AZ43" i="1" s="1"/>
  <c r="AZ44" i="1" s="1"/>
  <c r="AZ45" i="1" s="1"/>
  <c r="AZ46" i="1" s="1"/>
  <c r="AZ47" i="1" s="1"/>
  <c r="AZ48" i="1" s="1"/>
  <c r="AZ49" i="1" s="1"/>
  <c r="AZ50" i="1" s="1"/>
  <c r="AZ51" i="1" s="1"/>
  <c r="AZ52" i="1" s="1"/>
  <c r="AZ53" i="1" s="1"/>
  <c r="AZ54" i="1" s="1"/>
  <c r="AZ55" i="1" s="1"/>
  <c r="AZ56" i="1" s="1"/>
  <c r="AZ57" i="1" s="1"/>
  <c r="AZ58" i="1" s="1"/>
  <c r="AZ59" i="1" s="1"/>
  <c r="AZ60" i="1" s="1"/>
  <c r="AZ61" i="1" s="1"/>
  <c r="AZ62" i="1" s="1"/>
  <c r="AZ63" i="1" s="1"/>
  <c r="AZ64" i="1" s="1"/>
  <c r="AZ65" i="1" s="1"/>
  <c r="AZ66" i="1" s="1"/>
  <c r="AZ67" i="1" s="1"/>
  <c r="AZ68" i="1" s="1"/>
  <c r="AZ69" i="1" s="1"/>
  <c r="AZ70" i="1" s="1"/>
  <c r="AZ71" i="1" s="1"/>
  <c r="AZ72" i="1" s="1"/>
  <c r="AZ73" i="1" s="1"/>
  <c r="AZ74" i="1" s="1"/>
  <c r="AZ75" i="1" s="1"/>
  <c r="AZ76" i="1" s="1"/>
  <c r="AZ77" i="1" s="1"/>
  <c r="AZ78" i="1" s="1"/>
  <c r="AZ79" i="1" s="1"/>
  <c r="AZ80" i="1" s="1"/>
  <c r="AZ81" i="1" s="1"/>
  <c r="AZ82" i="1" s="1"/>
  <c r="AZ83" i="1" s="1"/>
  <c r="AZ84" i="1" s="1"/>
  <c r="AZ85" i="1" s="1"/>
  <c r="AZ86" i="1" s="1"/>
  <c r="AZ87" i="1" s="1"/>
  <c r="AZ88" i="1" s="1"/>
  <c r="AZ89" i="1" s="1"/>
  <c r="AZ90" i="1" s="1"/>
  <c r="AZ91" i="1" s="1"/>
  <c r="AZ92" i="1" s="1"/>
  <c r="AZ93" i="1" s="1"/>
  <c r="AZ94" i="1" s="1"/>
  <c r="AZ95" i="1" s="1"/>
  <c r="AZ96" i="1" s="1"/>
  <c r="AZ97" i="1" s="1"/>
  <c r="AZ98" i="1" s="1"/>
  <c r="AZ99" i="1" s="1"/>
  <c r="AZ100" i="1" s="1"/>
  <c r="AZ101" i="1" s="1"/>
  <c r="AZ102" i="1" s="1"/>
  <c r="AZ103" i="1" s="1"/>
  <c r="AZ104" i="1" s="1"/>
  <c r="AZ105" i="1" s="1"/>
  <c r="AZ106" i="1" s="1"/>
  <c r="AZ107" i="1" s="1"/>
  <c r="AZ108" i="1" s="1"/>
  <c r="AZ109" i="1" s="1"/>
  <c r="AZ110" i="1" s="1"/>
  <c r="AZ111" i="1" s="1"/>
  <c r="AZ112" i="1" s="1"/>
  <c r="AZ113" i="1" s="1"/>
  <c r="BB376" i="1"/>
  <c r="BL375" i="1"/>
  <c r="BV375" i="1" s="1"/>
  <c r="CF375" i="1" s="1"/>
  <c r="BB37" i="1"/>
  <c r="BL37" i="1" s="1"/>
  <c r="BV37" i="1" s="1"/>
  <c r="CF37" i="1" s="1"/>
  <c r="BB278" i="1"/>
  <c r="BL278" i="1" s="1"/>
  <c r="BV278" i="1" s="1"/>
  <c r="CF278" i="1" s="1"/>
  <c r="BB282" i="1"/>
  <c r="BL282" i="1" s="1"/>
  <c r="BV282" i="1" s="1"/>
  <c r="CF282" i="1" s="1"/>
  <c r="BD278" i="1"/>
  <c r="BD37" i="1"/>
  <c r="BD282" i="1"/>
  <c r="BE37" i="1"/>
  <c r="BE278" i="1"/>
  <c r="BE282" i="1"/>
  <c r="BA278" i="1"/>
  <c r="BA282" i="1"/>
  <c r="BA37" i="1"/>
  <c r="BF37" i="1"/>
  <c r="BF278" i="1"/>
  <c r="BF282" i="1"/>
  <c r="BA234" i="1"/>
  <c r="BA237" i="1" s="1"/>
  <c r="BA240" i="1" s="1"/>
  <c r="BA243" i="1" s="1"/>
  <c r="BA246" i="1" s="1"/>
  <c r="BA249" i="1" s="1"/>
  <c r="BA252" i="1" s="1"/>
  <c r="BA232" i="1"/>
  <c r="BA235" i="1" s="1"/>
  <c r="BA238" i="1" s="1"/>
  <c r="BA241" i="1" s="1"/>
  <c r="BA244" i="1" s="1"/>
  <c r="BA247" i="1" s="1"/>
  <c r="BA250" i="1" s="1"/>
  <c r="BA253" i="1" s="1"/>
  <c r="BH309" i="1"/>
  <c r="BH206" i="1"/>
  <c r="BD209" i="1"/>
  <c r="BD312" i="1"/>
  <c r="BE208" i="1"/>
  <c r="BE311" i="1"/>
  <c r="BF311" i="1"/>
  <c r="BF208" i="1"/>
  <c r="BB377" i="1" l="1"/>
  <c r="BL376" i="1"/>
  <c r="BV376" i="1" s="1"/>
  <c r="CF376" i="1" s="1"/>
  <c r="BE38" i="1"/>
  <c r="BE39" i="1" s="1"/>
  <c r="BE40" i="1" s="1"/>
  <c r="BE41" i="1" s="1"/>
  <c r="BE42" i="1" s="1"/>
  <c r="BE43" i="1" s="1"/>
  <c r="BE44" i="1" s="1"/>
  <c r="BE45" i="1" s="1"/>
  <c r="BE46" i="1" s="1"/>
  <c r="BE47" i="1" s="1"/>
  <c r="BE48" i="1" s="1"/>
  <c r="BE49" i="1" s="1"/>
  <c r="BE50" i="1" s="1"/>
  <c r="BE51" i="1" s="1"/>
  <c r="BE52" i="1" s="1"/>
  <c r="BE53" i="1" s="1"/>
  <c r="BE54" i="1" s="1"/>
  <c r="BE55" i="1" s="1"/>
  <c r="BE56" i="1" s="1"/>
  <c r="BE57" i="1" s="1"/>
  <c r="BE58" i="1" s="1"/>
  <c r="BE59" i="1" s="1"/>
  <c r="BE60" i="1" s="1"/>
  <c r="BE61" i="1" s="1"/>
  <c r="BE62" i="1" s="1"/>
  <c r="BE63" i="1" s="1"/>
  <c r="BE64" i="1" s="1"/>
  <c r="BE65" i="1" s="1"/>
  <c r="BE66" i="1" s="1"/>
  <c r="BE67" i="1" s="1"/>
  <c r="BE68" i="1" s="1"/>
  <c r="BE69" i="1" s="1"/>
  <c r="BE70" i="1" s="1"/>
  <c r="BE71" i="1" s="1"/>
  <c r="BE72" i="1" s="1"/>
  <c r="BE73" i="1" s="1"/>
  <c r="BE74" i="1" s="1"/>
  <c r="BE75" i="1" s="1"/>
  <c r="BE76" i="1" s="1"/>
  <c r="BE77" i="1" s="1"/>
  <c r="BE78" i="1" s="1"/>
  <c r="BE79" i="1" s="1"/>
  <c r="BE80" i="1" s="1"/>
  <c r="BE81" i="1" s="1"/>
  <c r="BE82" i="1" s="1"/>
  <c r="BE83" i="1" s="1"/>
  <c r="BE84" i="1" s="1"/>
  <c r="BE85" i="1" s="1"/>
  <c r="BE86" i="1" s="1"/>
  <c r="BE87" i="1" s="1"/>
  <c r="BE88" i="1" s="1"/>
  <c r="BE89" i="1" s="1"/>
  <c r="BE90" i="1" s="1"/>
  <c r="BE91" i="1" s="1"/>
  <c r="BE92" i="1" s="1"/>
  <c r="BE93" i="1" s="1"/>
  <c r="BE94" i="1" s="1"/>
  <c r="BE95" i="1" s="1"/>
  <c r="BE96" i="1" s="1"/>
  <c r="BE97" i="1" s="1"/>
  <c r="BE98" i="1" s="1"/>
  <c r="BE99" i="1" s="1"/>
  <c r="BE100" i="1" s="1"/>
  <c r="BE101" i="1" s="1"/>
  <c r="BE102" i="1" s="1"/>
  <c r="BE103" i="1" s="1"/>
  <c r="BE104" i="1" s="1"/>
  <c r="BE105" i="1" s="1"/>
  <c r="BE106" i="1" s="1"/>
  <c r="BE107" i="1" s="1"/>
  <c r="BE108" i="1" s="1"/>
  <c r="BE109" i="1" s="1"/>
  <c r="BE110" i="1" s="1"/>
  <c r="BE111" i="1" s="1"/>
  <c r="BE112" i="1" s="1"/>
  <c r="BE113" i="1" s="1"/>
  <c r="BE279" i="1"/>
  <c r="BF38" i="1"/>
  <c r="BF39" i="1" s="1"/>
  <c r="BF40" i="1" s="1"/>
  <c r="BF41" i="1" s="1"/>
  <c r="BF42" i="1" s="1"/>
  <c r="BF43" i="1" s="1"/>
  <c r="BF44" i="1" s="1"/>
  <c r="BF45" i="1" s="1"/>
  <c r="BF46" i="1" s="1"/>
  <c r="BF47" i="1" s="1"/>
  <c r="BF48" i="1" s="1"/>
  <c r="BF49" i="1" s="1"/>
  <c r="BF50" i="1" s="1"/>
  <c r="BF51" i="1" s="1"/>
  <c r="BF52" i="1" s="1"/>
  <c r="BF53" i="1" s="1"/>
  <c r="BF54" i="1" s="1"/>
  <c r="BF55" i="1" s="1"/>
  <c r="BF56" i="1" s="1"/>
  <c r="BF57" i="1" s="1"/>
  <c r="BF58" i="1" s="1"/>
  <c r="BF59" i="1" s="1"/>
  <c r="BF60" i="1" s="1"/>
  <c r="BF61" i="1" s="1"/>
  <c r="BF62" i="1" s="1"/>
  <c r="BF63" i="1" s="1"/>
  <c r="BF64" i="1" s="1"/>
  <c r="BF65" i="1" s="1"/>
  <c r="BF66" i="1" s="1"/>
  <c r="BF67" i="1" s="1"/>
  <c r="BF68" i="1" s="1"/>
  <c r="BF69" i="1" s="1"/>
  <c r="BF70" i="1" s="1"/>
  <c r="BF71" i="1" s="1"/>
  <c r="BF72" i="1" s="1"/>
  <c r="BF73" i="1" s="1"/>
  <c r="BF74" i="1" s="1"/>
  <c r="BF75" i="1" s="1"/>
  <c r="BF76" i="1" s="1"/>
  <c r="BF77" i="1" s="1"/>
  <c r="BF78" i="1" s="1"/>
  <c r="BF79" i="1" s="1"/>
  <c r="BF80" i="1" s="1"/>
  <c r="BF81" i="1" s="1"/>
  <c r="BF82" i="1" s="1"/>
  <c r="BF83" i="1" s="1"/>
  <c r="BF84" i="1" s="1"/>
  <c r="BF85" i="1" s="1"/>
  <c r="BF86" i="1" s="1"/>
  <c r="BF87" i="1" s="1"/>
  <c r="BF88" i="1" s="1"/>
  <c r="BF89" i="1" s="1"/>
  <c r="BF90" i="1" s="1"/>
  <c r="BF91" i="1" s="1"/>
  <c r="BF92" i="1" s="1"/>
  <c r="BF93" i="1" s="1"/>
  <c r="BF94" i="1" s="1"/>
  <c r="BF95" i="1" s="1"/>
  <c r="BF96" i="1" s="1"/>
  <c r="BF97" i="1" s="1"/>
  <c r="BF98" i="1" s="1"/>
  <c r="BF99" i="1" s="1"/>
  <c r="BF100" i="1" s="1"/>
  <c r="BF101" i="1" s="1"/>
  <c r="BF102" i="1" s="1"/>
  <c r="BF103" i="1" s="1"/>
  <c r="BF104" i="1" s="1"/>
  <c r="BF105" i="1" s="1"/>
  <c r="BF106" i="1" s="1"/>
  <c r="BF107" i="1" s="1"/>
  <c r="BF108" i="1" s="1"/>
  <c r="BF109" i="1" s="1"/>
  <c r="BF110" i="1" s="1"/>
  <c r="BF111" i="1" s="1"/>
  <c r="BF112" i="1" s="1"/>
  <c r="BF113" i="1" s="1"/>
  <c r="BF279" i="1"/>
  <c r="BD38" i="1"/>
  <c r="BD39" i="1" s="1"/>
  <c r="BD40" i="1" s="1"/>
  <c r="BD41" i="1" s="1"/>
  <c r="BD42" i="1" s="1"/>
  <c r="BD43" i="1" s="1"/>
  <c r="BD44" i="1" s="1"/>
  <c r="BD45" i="1" s="1"/>
  <c r="BD46" i="1" s="1"/>
  <c r="BD47" i="1" s="1"/>
  <c r="BD48" i="1" s="1"/>
  <c r="BD49" i="1" s="1"/>
  <c r="BD50" i="1" s="1"/>
  <c r="BD51" i="1" s="1"/>
  <c r="BD52" i="1" s="1"/>
  <c r="BD53" i="1" s="1"/>
  <c r="BD54" i="1" s="1"/>
  <c r="BD55" i="1" s="1"/>
  <c r="BD56" i="1" s="1"/>
  <c r="BD57" i="1" s="1"/>
  <c r="BD58" i="1" s="1"/>
  <c r="BD59" i="1" s="1"/>
  <c r="BD60" i="1" s="1"/>
  <c r="BD61" i="1" s="1"/>
  <c r="BD62" i="1" s="1"/>
  <c r="BD63" i="1" s="1"/>
  <c r="BD64" i="1" s="1"/>
  <c r="BD65" i="1" s="1"/>
  <c r="BD66" i="1" s="1"/>
  <c r="BD67" i="1" s="1"/>
  <c r="BD68" i="1" s="1"/>
  <c r="BD69" i="1" s="1"/>
  <c r="BD70" i="1" s="1"/>
  <c r="BD71" i="1" s="1"/>
  <c r="BD72" i="1" s="1"/>
  <c r="BD73" i="1" s="1"/>
  <c r="BD74" i="1" s="1"/>
  <c r="BD75" i="1" s="1"/>
  <c r="BD76" i="1" s="1"/>
  <c r="BD77" i="1" s="1"/>
  <c r="BD78" i="1" s="1"/>
  <c r="BD79" i="1" s="1"/>
  <c r="BD80" i="1" s="1"/>
  <c r="BD81" i="1" s="1"/>
  <c r="BD82" i="1" s="1"/>
  <c r="BD83" i="1" s="1"/>
  <c r="BD84" i="1" s="1"/>
  <c r="BD85" i="1" s="1"/>
  <c r="BD86" i="1" s="1"/>
  <c r="BD87" i="1" s="1"/>
  <c r="BD88" i="1" s="1"/>
  <c r="BD89" i="1" s="1"/>
  <c r="BD90" i="1" s="1"/>
  <c r="BD91" i="1" s="1"/>
  <c r="BD92" i="1" s="1"/>
  <c r="BD93" i="1" s="1"/>
  <c r="BD94" i="1" s="1"/>
  <c r="BD95" i="1" s="1"/>
  <c r="BD96" i="1" s="1"/>
  <c r="BD97" i="1" s="1"/>
  <c r="BD98" i="1" s="1"/>
  <c r="BD99" i="1" s="1"/>
  <c r="BD100" i="1" s="1"/>
  <c r="BD101" i="1" s="1"/>
  <c r="BD102" i="1" s="1"/>
  <c r="BD103" i="1" s="1"/>
  <c r="BD104" i="1" s="1"/>
  <c r="BD105" i="1" s="1"/>
  <c r="BD106" i="1" s="1"/>
  <c r="BD107" i="1" s="1"/>
  <c r="BD108" i="1" s="1"/>
  <c r="BD109" i="1" s="1"/>
  <c r="BD110" i="1" s="1"/>
  <c r="BD111" i="1" s="1"/>
  <c r="BD112" i="1" s="1"/>
  <c r="BD113" i="1" s="1"/>
  <c r="BD279" i="1"/>
  <c r="BA38" i="1"/>
  <c r="BA39" i="1" s="1"/>
  <c r="BA40" i="1" s="1"/>
  <c r="BA41" i="1" s="1"/>
  <c r="BA42" i="1" s="1"/>
  <c r="BA43" i="1" s="1"/>
  <c r="BA44" i="1" s="1"/>
  <c r="BA45" i="1" s="1"/>
  <c r="BA46" i="1" s="1"/>
  <c r="BA47" i="1" s="1"/>
  <c r="BA48" i="1" s="1"/>
  <c r="BA49" i="1" s="1"/>
  <c r="BA50" i="1" s="1"/>
  <c r="BA51" i="1" s="1"/>
  <c r="BA52" i="1" s="1"/>
  <c r="BA53" i="1" s="1"/>
  <c r="BA54" i="1" s="1"/>
  <c r="BA55" i="1" s="1"/>
  <c r="BA56" i="1" s="1"/>
  <c r="BA57" i="1" s="1"/>
  <c r="BA58" i="1" s="1"/>
  <c r="BA59" i="1" s="1"/>
  <c r="BA60" i="1" s="1"/>
  <c r="BA61" i="1" s="1"/>
  <c r="BA62" i="1" s="1"/>
  <c r="BA63" i="1" s="1"/>
  <c r="BA64" i="1" s="1"/>
  <c r="BA65" i="1" s="1"/>
  <c r="BA66" i="1" s="1"/>
  <c r="BA67" i="1" s="1"/>
  <c r="BA68" i="1" s="1"/>
  <c r="BA69" i="1" s="1"/>
  <c r="BA70" i="1" s="1"/>
  <c r="BA71" i="1" s="1"/>
  <c r="BA72" i="1" s="1"/>
  <c r="BA73" i="1" s="1"/>
  <c r="BA74" i="1" s="1"/>
  <c r="BA75" i="1" s="1"/>
  <c r="BA76" i="1" s="1"/>
  <c r="BA77" i="1" s="1"/>
  <c r="BA78" i="1" s="1"/>
  <c r="BA79" i="1" s="1"/>
  <c r="BA80" i="1" s="1"/>
  <c r="BA81" i="1" s="1"/>
  <c r="BA82" i="1" s="1"/>
  <c r="BA83" i="1" s="1"/>
  <c r="BA84" i="1" s="1"/>
  <c r="BA85" i="1" s="1"/>
  <c r="BA86" i="1" s="1"/>
  <c r="BA87" i="1" s="1"/>
  <c r="BA88" i="1" s="1"/>
  <c r="BA89" i="1" s="1"/>
  <c r="BA90" i="1" s="1"/>
  <c r="BA91" i="1" s="1"/>
  <c r="BA92" i="1" s="1"/>
  <c r="BA93" i="1" s="1"/>
  <c r="BA94" i="1" s="1"/>
  <c r="BA95" i="1" s="1"/>
  <c r="BA96" i="1" s="1"/>
  <c r="BA97" i="1" s="1"/>
  <c r="BA98" i="1" s="1"/>
  <c r="BA99" i="1" s="1"/>
  <c r="BA100" i="1" s="1"/>
  <c r="BA101" i="1" s="1"/>
  <c r="BA102" i="1" s="1"/>
  <c r="BA103" i="1" s="1"/>
  <c r="BA104" i="1" s="1"/>
  <c r="BA105" i="1" s="1"/>
  <c r="BA106" i="1" s="1"/>
  <c r="BA107" i="1" s="1"/>
  <c r="BA108" i="1" s="1"/>
  <c r="BA109" i="1" s="1"/>
  <c r="BA110" i="1" s="1"/>
  <c r="BA111" i="1" s="1"/>
  <c r="BA112" i="1" s="1"/>
  <c r="BA113" i="1" s="1"/>
  <c r="BA279" i="1"/>
  <c r="BB38" i="1"/>
  <c r="BB279" i="1"/>
  <c r="BL279" i="1" s="1"/>
  <c r="BV279" i="1" s="1"/>
  <c r="CF279" i="1" s="1"/>
  <c r="BD313" i="1"/>
  <c r="BD210" i="1"/>
  <c r="BF209" i="1"/>
  <c r="BF312" i="1"/>
  <c r="BE209" i="1"/>
  <c r="BE312" i="1"/>
  <c r="BH207" i="1"/>
  <c r="BH310" i="1"/>
  <c r="BB39" i="1" l="1"/>
  <c r="BL38" i="1"/>
  <c r="BV38" i="1" s="1"/>
  <c r="CF38" i="1" s="1"/>
  <c r="BB378" i="1"/>
  <c r="BL377" i="1"/>
  <c r="BV377" i="1" s="1"/>
  <c r="CF377" i="1" s="1"/>
  <c r="BE313" i="1"/>
  <c r="BE210" i="1"/>
  <c r="BD211" i="1"/>
  <c r="BD212" i="1" s="1"/>
  <c r="BD213" i="1" s="1"/>
  <c r="BD214" i="1" s="1"/>
  <c r="BD215" i="1" s="1"/>
  <c r="BD216" i="1" s="1"/>
  <c r="BD217" i="1" s="1"/>
  <c r="BD218" i="1" s="1"/>
  <c r="BD219" i="1" s="1"/>
  <c r="BD220" i="1" s="1"/>
  <c r="BD221" i="1" s="1"/>
  <c r="BD222" i="1" s="1"/>
  <c r="BD223" i="1" s="1"/>
  <c r="BD224" i="1" s="1"/>
  <c r="BD225" i="1" s="1"/>
  <c r="BD226" i="1" s="1"/>
  <c r="BD227" i="1" s="1"/>
  <c r="BD228" i="1" s="1"/>
  <c r="BD229" i="1" s="1"/>
  <c r="BD230" i="1" s="1"/>
  <c r="BD231" i="1" s="1"/>
  <c r="BD232" i="1" s="1"/>
  <c r="BD233" i="1" s="1"/>
  <c r="BD234" i="1" s="1"/>
  <c r="BD235" i="1" s="1"/>
  <c r="BD236" i="1" s="1"/>
  <c r="BD237" i="1" s="1"/>
  <c r="BD238" i="1" s="1"/>
  <c r="BD239" i="1" s="1"/>
  <c r="BD240" i="1" s="1"/>
  <c r="BD241" i="1" s="1"/>
  <c r="BD242" i="1" s="1"/>
  <c r="BD243" i="1" s="1"/>
  <c r="BD244" i="1" s="1"/>
  <c r="BD245" i="1" s="1"/>
  <c r="BD246" i="1" s="1"/>
  <c r="BD247" i="1" s="1"/>
  <c r="BD248" i="1" s="1"/>
  <c r="BD249" i="1" s="1"/>
  <c r="BD250" i="1" s="1"/>
  <c r="BD251" i="1" s="1"/>
  <c r="BD252" i="1" s="1"/>
  <c r="BD253" i="1" s="1"/>
  <c r="BD314" i="1"/>
  <c r="BH208" i="1"/>
  <c r="BH311" i="1"/>
  <c r="BF210" i="1"/>
  <c r="BF313" i="1"/>
  <c r="BB379" i="1" l="1"/>
  <c r="BL378" i="1"/>
  <c r="BV378" i="1" s="1"/>
  <c r="CF378" i="1" s="1"/>
  <c r="BB40" i="1"/>
  <c r="BL39" i="1"/>
  <c r="BV39" i="1" s="1"/>
  <c r="CF39" i="1" s="1"/>
  <c r="BF314" i="1"/>
  <c r="BF211" i="1"/>
  <c r="BF212" i="1" s="1"/>
  <c r="BF213" i="1" s="1"/>
  <c r="BF214" i="1" s="1"/>
  <c r="BF215" i="1" s="1"/>
  <c r="BF216" i="1" s="1"/>
  <c r="BF217" i="1" s="1"/>
  <c r="BF218" i="1" s="1"/>
  <c r="BF219" i="1" s="1"/>
  <c r="BF220" i="1" s="1"/>
  <c r="BF221" i="1" s="1"/>
  <c r="BF222" i="1" s="1"/>
  <c r="BF223" i="1" s="1"/>
  <c r="BF224" i="1" s="1"/>
  <c r="BF225" i="1" s="1"/>
  <c r="BF226" i="1" s="1"/>
  <c r="BF227" i="1" s="1"/>
  <c r="BF228" i="1" s="1"/>
  <c r="BF229" i="1" s="1"/>
  <c r="BF230" i="1" s="1"/>
  <c r="BF231" i="1" s="1"/>
  <c r="BF232" i="1" s="1"/>
  <c r="BF233" i="1" s="1"/>
  <c r="BF234" i="1" s="1"/>
  <c r="BF235" i="1" s="1"/>
  <c r="BF236" i="1" s="1"/>
  <c r="BF237" i="1" s="1"/>
  <c r="BF238" i="1" s="1"/>
  <c r="BF239" i="1" s="1"/>
  <c r="BF240" i="1" s="1"/>
  <c r="BF241" i="1" s="1"/>
  <c r="BF242" i="1" s="1"/>
  <c r="BF243" i="1" s="1"/>
  <c r="BF244" i="1" s="1"/>
  <c r="BF245" i="1" s="1"/>
  <c r="BF246" i="1" s="1"/>
  <c r="BF247" i="1" s="1"/>
  <c r="BF248" i="1" s="1"/>
  <c r="BF249" i="1" s="1"/>
  <c r="BF250" i="1" s="1"/>
  <c r="BF251" i="1" s="1"/>
  <c r="BF252" i="1" s="1"/>
  <c r="BF253" i="1" s="1"/>
  <c r="BH209" i="1"/>
  <c r="BH312" i="1"/>
  <c r="BE211" i="1"/>
  <c r="BE212" i="1" s="1"/>
  <c r="BE213" i="1" s="1"/>
  <c r="BE214" i="1" s="1"/>
  <c r="BE215" i="1" s="1"/>
  <c r="BE216" i="1" s="1"/>
  <c r="BE217" i="1" s="1"/>
  <c r="BE218" i="1" s="1"/>
  <c r="BE219" i="1" s="1"/>
  <c r="BE220" i="1" s="1"/>
  <c r="BE221" i="1" s="1"/>
  <c r="BE222" i="1" s="1"/>
  <c r="BE223" i="1" s="1"/>
  <c r="BE224" i="1" s="1"/>
  <c r="BE225" i="1" s="1"/>
  <c r="BE226" i="1" s="1"/>
  <c r="BE227" i="1" s="1"/>
  <c r="BE228" i="1" s="1"/>
  <c r="BE229" i="1" s="1"/>
  <c r="BE230" i="1" s="1"/>
  <c r="BE231" i="1" s="1"/>
  <c r="BE232" i="1" s="1"/>
  <c r="BE233" i="1" s="1"/>
  <c r="BE234" i="1" s="1"/>
  <c r="BE235" i="1" s="1"/>
  <c r="BE236" i="1" s="1"/>
  <c r="BE237" i="1" s="1"/>
  <c r="BE238" i="1" s="1"/>
  <c r="BE239" i="1" s="1"/>
  <c r="BE240" i="1" s="1"/>
  <c r="BE241" i="1" s="1"/>
  <c r="BE242" i="1" s="1"/>
  <c r="BE243" i="1" s="1"/>
  <c r="BE244" i="1" s="1"/>
  <c r="BE245" i="1" s="1"/>
  <c r="BE246" i="1" s="1"/>
  <c r="BE247" i="1" s="1"/>
  <c r="BE248" i="1" s="1"/>
  <c r="BE249" i="1" s="1"/>
  <c r="BE250" i="1" s="1"/>
  <c r="BE251" i="1" s="1"/>
  <c r="BE252" i="1" s="1"/>
  <c r="BE253" i="1" s="1"/>
  <c r="BE314" i="1"/>
  <c r="BB41" i="1" l="1"/>
  <c r="BL40" i="1"/>
  <c r="BV40" i="1" s="1"/>
  <c r="CF40" i="1" s="1"/>
  <c r="BB380" i="1"/>
  <c r="BL379" i="1"/>
  <c r="BV379" i="1" s="1"/>
  <c r="CF379" i="1" s="1"/>
  <c r="BH313" i="1"/>
  <c r="BH210" i="1"/>
  <c r="BB381" i="1" l="1"/>
  <c r="BL380" i="1"/>
  <c r="BV380" i="1" s="1"/>
  <c r="CF380" i="1" s="1"/>
  <c r="BB42" i="1"/>
  <c r="BL41" i="1"/>
  <c r="BV41" i="1" s="1"/>
  <c r="CF41" i="1" s="1"/>
  <c r="BH211" i="1"/>
  <c r="BH212" i="1" s="1"/>
  <c r="BH213" i="1" s="1"/>
  <c r="BH214" i="1" s="1"/>
  <c r="BH215" i="1" s="1"/>
  <c r="BH216" i="1" s="1"/>
  <c r="BH217" i="1" s="1"/>
  <c r="BH218" i="1" s="1"/>
  <c r="BH219" i="1" s="1"/>
  <c r="BH220" i="1" s="1"/>
  <c r="BH221" i="1" s="1"/>
  <c r="BH222" i="1" s="1"/>
  <c r="BH223" i="1" s="1"/>
  <c r="BH224" i="1" s="1"/>
  <c r="BH225" i="1" s="1"/>
  <c r="BH226" i="1" s="1"/>
  <c r="BH227" i="1" s="1"/>
  <c r="BH228" i="1" s="1"/>
  <c r="BH229" i="1" s="1"/>
  <c r="BH230" i="1" s="1"/>
  <c r="BH231" i="1" s="1"/>
  <c r="BH232" i="1" s="1"/>
  <c r="BH233" i="1" s="1"/>
  <c r="BH234" i="1" s="1"/>
  <c r="BH235" i="1" s="1"/>
  <c r="BH236" i="1" s="1"/>
  <c r="BH237" i="1" s="1"/>
  <c r="BH238" i="1" s="1"/>
  <c r="BH239" i="1" s="1"/>
  <c r="BH240" i="1" s="1"/>
  <c r="BH241" i="1" s="1"/>
  <c r="BH242" i="1" s="1"/>
  <c r="BH243" i="1" s="1"/>
  <c r="BH244" i="1" s="1"/>
  <c r="BH245" i="1" s="1"/>
  <c r="BH246" i="1" s="1"/>
  <c r="BH247" i="1" s="1"/>
  <c r="BH248" i="1" s="1"/>
  <c r="BH249" i="1" s="1"/>
  <c r="BH250" i="1" s="1"/>
  <c r="BH251" i="1" s="1"/>
  <c r="BH252" i="1" s="1"/>
  <c r="BH253" i="1" s="1"/>
  <c r="BH314" i="1"/>
  <c r="AZ199" i="1"/>
  <c r="AZ303" i="1" s="1"/>
  <c r="BB199" i="1"/>
  <c r="BB209" i="1"/>
  <c r="BB201" i="1" l="1"/>
  <c r="BL201" i="1" s="1"/>
  <c r="BV201" i="1" s="1"/>
  <c r="CF201" i="1" s="1"/>
  <c r="BL199" i="1"/>
  <c r="BV199" i="1" s="1"/>
  <c r="CF199" i="1" s="1"/>
  <c r="AZ201" i="1"/>
  <c r="AZ305" i="1" s="1"/>
  <c r="BB43" i="1"/>
  <c r="BL42" i="1"/>
  <c r="BV42" i="1" s="1"/>
  <c r="CF42" i="1" s="1"/>
  <c r="BB313" i="1"/>
  <c r="BL313" i="1" s="1"/>
  <c r="BV313" i="1" s="1"/>
  <c r="CF313" i="1" s="1"/>
  <c r="BL209" i="1"/>
  <c r="BV209" i="1" s="1"/>
  <c r="CF209" i="1" s="1"/>
  <c r="BB382" i="1"/>
  <c r="BL381" i="1"/>
  <c r="BV381" i="1" s="1"/>
  <c r="CF381" i="1" s="1"/>
  <c r="AZ202" i="1"/>
  <c r="AZ306" i="1" s="1"/>
  <c r="BB212" i="1"/>
  <c r="BB303" i="1"/>
  <c r="BL303" i="1" s="1"/>
  <c r="BV303" i="1" s="1"/>
  <c r="CF303" i="1" s="1"/>
  <c r="BB202" i="1"/>
  <c r="BL202" i="1" s="1"/>
  <c r="BV202" i="1" s="1"/>
  <c r="CF202" i="1" s="1"/>
  <c r="BB204" i="1" l="1"/>
  <c r="BL204" i="1" s="1"/>
  <c r="BV204" i="1" s="1"/>
  <c r="CF204" i="1" s="1"/>
  <c r="BB305" i="1"/>
  <c r="BL305" i="1" s="1"/>
  <c r="BV305" i="1" s="1"/>
  <c r="CF305" i="1" s="1"/>
  <c r="AZ205" i="1"/>
  <c r="AZ309" i="1" s="1"/>
  <c r="AZ204" i="1"/>
  <c r="AZ207" i="1" s="1"/>
  <c r="BB383" i="1"/>
  <c r="BL382" i="1"/>
  <c r="BV382" i="1" s="1"/>
  <c r="CF382" i="1" s="1"/>
  <c r="BB215" i="1"/>
  <c r="BL212" i="1"/>
  <c r="BV212" i="1" s="1"/>
  <c r="CF212" i="1" s="1"/>
  <c r="BB44" i="1"/>
  <c r="BL43" i="1"/>
  <c r="BV43" i="1" s="1"/>
  <c r="CF43" i="1" s="1"/>
  <c r="BB306" i="1"/>
  <c r="BL306" i="1" s="1"/>
  <c r="BV306" i="1" s="1"/>
  <c r="CF306" i="1" s="1"/>
  <c r="BB205" i="1"/>
  <c r="BL205" i="1" s="1"/>
  <c r="BV205" i="1" s="1"/>
  <c r="CF205" i="1" s="1"/>
  <c r="BB207" i="1" l="1"/>
  <c r="BL207" i="1" s="1"/>
  <c r="BV207" i="1" s="1"/>
  <c r="CF207" i="1" s="1"/>
  <c r="BB308" i="1"/>
  <c r="BL308" i="1" s="1"/>
  <c r="BV308" i="1" s="1"/>
  <c r="CF308" i="1" s="1"/>
  <c r="AZ208" i="1"/>
  <c r="AZ211" i="1" s="1"/>
  <c r="AZ214" i="1" s="1"/>
  <c r="AZ217" i="1" s="1"/>
  <c r="AZ220" i="1" s="1"/>
  <c r="AZ223" i="1" s="1"/>
  <c r="AZ226" i="1" s="1"/>
  <c r="AZ229" i="1" s="1"/>
  <c r="AZ308" i="1"/>
  <c r="BB45" i="1"/>
  <c r="BL44" i="1"/>
  <c r="BV44" i="1" s="1"/>
  <c r="CF44" i="1" s="1"/>
  <c r="BB218" i="1"/>
  <c r="BL215" i="1"/>
  <c r="BV215" i="1" s="1"/>
  <c r="CF215" i="1" s="1"/>
  <c r="BB384" i="1"/>
  <c r="BL383" i="1"/>
  <c r="BV383" i="1" s="1"/>
  <c r="CF383" i="1" s="1"/>
  <c r="AZ210" i="1"/>
  <c r="AZ311" i="1"/>
  <c r="BB208" i="1"/>
  <c r="BL208" i="1" s="1"/>
  <c r="BV208" i="1" s="1"/>
  <c r="CF208" i="1" s="1"/>
  <c r="BB309" i="1"/>
  <c r="BL309" i="1" s="1"/>
  <c r="BV309" i="1" s="1"/>
  <c r="CF309" i="1" s="1"/>
  <c r="BB311" i="1" l="1"/>
  <c r="BL311" i="1" s="1"/>
  <c r="BV311" i="1" s="1"/>
  <c r="CF311" i="1" s="1"/>
  <c r="BB210" i="1"/>
  <c r="BL210" i="1" s="1"/>
  <c r="BV210" i="1" s="1"/>
  <c r="CF210" i="1" s="1"/>
  <c r="AZ312" i="1"/>
  <c r="BB385" i="1"/>
  <c r="BL384" i="1"/>
  <c r="BV384" i="1" s="1"/>
  <c r="CF384" i="1" s="1"/>
  <c r="BB221" i="1"/>
  <c r="BL218" i="1"/>
  <c r="BV218" i="1" s="1"/>
  <c r="CF218" i="1" s="1"/>
  <c r="BB46" i="1"/>
  <c r="BL45" i="1"/>
  <c r="BV45" i="1" s="1"/>
  <c r="CF45" i="1" s="1"/>
  <c r="AZ314" i="1"/>
  <c r="AZ213" i="1"/>
  <c r="AZ216" i="1" s="1"/>
  <c r="AZ219" i="1" s="1"/>
  <c r="AZ222" i="1" s="1"/>
  <c r="AZ225" i="1" s="1"/>
  <c r="AZ228" i="1" s="1"/>
  <c r="AZ231" i="1" s="1"/>
  <c r="BB314" i="1"/>
  <c r="BL314" i="1" s="1"/>
  <c r="BV314" i="1" s="1"/>
  <c r="CF314" i="1" s="1"/>
  <c r="BB213" i="1"/>
  <c r="BB211" i="1"/>
  <c r="BB312" i="1"/>
  <c r="BL312" i="1" s="1"/>
  <c r="BV312" i="1" s="1"/>
  <c r="CF312" i="1" s="1"/>
  <c r="BB224" i="1" l="1"/>
  <c r="BL221" i="1"/>
  <c r="BV221" i="1" s="1"/>
  <c r="CF221" i="1" s="1"/>
  <c r="BB47" i="1"/>
  <c r="BL46" i="1"/>
  <c r="BV46" i="1" s="1"/>
  <c r="CF46" i="1" s="1"/>
  <c r="BB216" i="1"/>
  <c r="BL213" i="1"/>
  <c r="BV213" i="1" s="1"/>
  <c r="CF213" i="1" s="1"/>
  <c r="BB214" i="1"/>
  <c r="BL211" i="1"/>
  <c r="BV211" i="1" s="1"/>
  <c r="CF211" i="1" s="1"/>
  <c r="BB386" i="1"/>
  <c r="BL385" i="1"/>
  <c r="BV385" i="1" s="1"/>
  <c r="CF385" i="1" s="1"/>
  <c r="AZ232" i="1"/>
  <c r="AZ235" i="1" s="1"/>
  <c r="AZ238" i="1" s="1"/>
  <c r="AZ241" i="1" s="1"/>
  <c r="AZ244" i="1" s="1"/>
  <c r="AZ247" i="1" s="1"/>
  <c r="AZ250" i="1" s="1"/>
  <c r="AZ253" i="1" s="1"/>
  <c r="AZ234" i="1"/>
  <c r="AZ237" i="1" s="1"/>
  <c r="AZ240" i="1" s="1"/>
  <c r="AZ243" i="1" s="1"/>
  <c r="AZ246" i="1" s="1"/>
  <c r="AZ249" i="1" s="1"/>
  <c r="AZ252" i="1" s="1"/>
  <c r="BB217" i="1" l="1"/>
  <c r="BL214" i="1"/>
  <c r="BV214" i="1" s="1"/>
  <c r="CF214" i="1" s="1"/>
  <c r="BB219" i="1"/>
  <c r="BL216" i="1"/>
  <c r="BV216" i="1" s="1"/>
  <c r="CF216" i="1" s="1"/>
  <c r="BB48" i="1"/>
  <c r="BL47" i="1"/>
  <c r="BV47" i="1" s="1"/>
  <c r="CF47" i="1" s="1"/>
  <c r="BB387" i="1"/>
  <c r="BL386" i="1"/>
  <c r="BV386" i="1" s="1"/>
  <c r="CF386" i="1" s="1"/>
  <c r="BB227" i="1"/>
  <c r="BL224" i="1"/>
  <c r="BV224" i="1" s="1"/>
  <c r="CF224" i="1" s="1"/>
  <c r="BB388" i="1" l="1"/>
  <c r="BL387" i="1"/>
  <c r="BV387" i="1" s="1"/>
  <c r="CF387" i="1" s="1"/>
  <c r="BB222" i="1"/>
  <c r="BL219" i="1"/>
  <c r="BV219" i="1" s="1"/>
  <c r="CF219" i="1" s="1"/>
  <c r="BB49" i="1"/>
  <c r="BL48" i="1"/>
  <c r="BV48" i="1" s="1"/>
  <c r="CF48" i="1" s="1"/>
  <c r="BB230" i="1"/>
  <c r="BL227" i="1"/>
  <c r="BV227" i="1" s="1"/>
  <c r="CF227" i="1" s="1"/>
  <c r="BB220" i="1"/>
  <c r="BL217" i="1"/>
  <c r="BV217" i="1" s="1"/>
  <c r="CF217" i="1" s="1"/>
  <c r="BB233" i="1" l="1"/>
  <c r="BL230" i="1"/>
  <c r="BV230" i="1" s="1"/>
  <c r="CF230" i="1" s="1"/>
  <c r="BB50" i="1"/>
  <c r="BL49" i="1"/>
  <c r="BV49" i="1" s="1"/>
  <c r="CF49" i="1" s="1"/>
  <c r="BB225" i="1"/>
  <c r="BL222" i="1"/>
  <c r="BV222" i="1" s="1"/>
  <c r="CF222" i="1" s="1"/>
  <c r="BB223" i="1"/>
  <c r="BL220" i="1"/>
  <c r="BV220" i="1" s="1"/>
  <c r="CF220" i="1" s="1"/>
  <c r="BB389" i="1"/>
  <c r="BL388" i="1"/>
  <c r="BV388" i="1" s="1"/>
  <c r="CF388" i="1" s="1"/>
  <c r="BB51" i="1" l="1"/>
  <c r="BL50" i="1"/>
  <c r="BV50" i="1" s="1"/>
  <c r="CF50" i="1" s="1"/>
  <c r="BB228" i="1"/>
  <c r="BL225" i="1"/>
  <c r="BV225" i="1" s="1"/>
  <c r="CF225" i="1" s="1"/>
  <c r="BB226" i="1"/>
  <c r="BL223" i="1"/>
  <c r="BV223" i="1" s="1"/>
  <c r="CF223" i="1" s="1"/>
  <c r="BB390" i="1"/>
  <c r="BL389" i="1"/>
  <c r="BV389" i="1" s="1"/>
  <c r="CF389" i="1" s="1"/>
  <c r="BB236" i="1"/>
  <c r="BL233" i="1"/>
  <c r="BV233" i="1" s="1"/>
  <c r="CF233" i="1" s="1"/>
  <c r="BB391" i="1" l="1"/>
  <c r="BL390" i="1"/>
  <c r="BV390" i="1" s="1"/>
  <c r="CF390" i="1" s="1"/>
  <c r="BB231" i="1"/>
  <c r="BL228" i="1"/>
  <c r="BV228" i="1" s="1"/>
  <c r="CF228" i="1" s="1"/>
  <c r="BB229" i="1"/>
  <c r="BL229" i="1" s="1"/>
  <c r="BV229" i="1" s="1"/>
  <c r="CF229" i="1" s="1"/>
  <c r="BL226" i="1"/>
  <c r="BV226" i="1" s="1"/>
  <c r="CF226" i="1" s="1"/>
  <c r="BB239" i="1"/>
  <c r="BL236" i="1"/>
  <c r="BV236" i="1" s="1"/>
  <c r="CF236" i="1" s="1"/>
  <c r="BB52" i="1"/>
  <c r="BL51" i="1"/>
  <c r="BV51" i="1" s="1"/>
  <c r="CF51" i="1" s="1"/>
  <c r="BB242" i="1" l="1"/>
  <c r="BL239" i="1"/>
  <c r="BV239" i="1" s="1"/>
  <c r="CF239" i="1" s="1"/>
  <c r="BL231" i="1"/>
  <c r="BV231" i="1" s="1"/>
  <c r="CF231" i="1" s="1"/>
  <c r="BB234" i="1"/>
  <c r="BB232" i="1"/>
  <c r="BB53" i="1"/>
  <c r="BL52" i="1"/>
  <c r="BV52" i="1" s="1"/>
  <c r="CF52" i="1" s="1"/>
  <c r="BB392" i="1"/>
  <c r="BL391" i="1"/>
  <c r="BV391" i="1" s="1"/>
  <c r="CF391" i="1" s="1"/>
  <c r="BB393" i="1" l="1"/>
  <c r="BL392" i="1"/>
  <c r="BV392" i="1" s="1"/>
  <c r="CF392" i="1" s="1"/>
  <c r="BB235" i="1"/>
  <c r="BL232" i="1"/>
  <c r="BV232" i="1" s="1"/>
  <c r="CF232" i="1" s="1"/>
  <c r="BB54" i="1"/>
  <c r="BL53" i="1"/>
  <c r="BV53" i="1" s="1"/>
  <c r="CF53" i="1" s="1"/>
  <c r="BB237" i="1"/>
  <c r="BL234" i="1"/>
  <c r="BV234" i="1" s="1"/>
  <c r="CF234" i="1" s="1"/>
  <c r="BB245" i="1"/>
  <c r="BL242" i="1"/>
  <c r="BV242" i="1" s="1"/>
  <c r="CF242" i="1" s="1"/>
  <c r="BB240" i="1" l="1"/>
  <c r="BL237" i="1"/>
  <c r="BV237" i="1" s="1"/>
  <c r="CF237" i="1" s="1"/>
  <c r="BB55" i="1"/>
  <c r="BL54" i="1"/>
  <c r="BV54" i="1" s="1"/>
  <c r="CF54" i="1" s="1"/>
  <c r="BB238" i="1"/>
  <c r="BL235" i="1"/>
  <c r="BV235" i="1" s="1"/>
  <c r="CF235" i="1" s="1"/>
  <c r="BB248" i="1"/>
  <c r="BL245" i="1"/>
  <c r="BV245" i="1" s="1"/>
  <c r="CF245" i="1" s="1"/>
  <c r="BB394" i="1"/>
  <c r="BL393" i="1"/>
  <c r="BV393" i="1" s="1"/>
  <c r="CF393" i="1" s="1"/>
  <c r="BB251" i="1" l="1"/>
  <c r="BL251" i="1" s="1"/>
  <c r="BV251" i="1" s="1"/>
  <c r="CF251" i="1" s="1"/>
  <c r="BL248" i="1"/>
  <c r="BV248" i="1" s="1"/>
  <c r="CF248" i="1" s="1"/>
  <c r="BB241" i="1"/>
  <c r="BL238" i="1"/>
  <c r="BV238" i="1" s="1"/>
  <c r="CF238" i="1" s="1"/>
  <c r="BB56" i="1"/>
  <c r="BL55" i="1"/>
  <c r="BV55" i="1" s="1"/>
  <c r="CF55" i="1" s="1"/>
  <c r="BB395" i="1"/>
  <c r="BL394" i="1"/>
  <c r="BV394" i="1" s="1"/>
  <c r="CF394" i="1" s="1"/>
  <c r="BB243" i="1"/>
  <c r="BL240" i="1"/>
  <c r="BV240" i="1" s="1"/>
  <c r="CF240" i="1" s="1"/>
  <c r="BB396" i="1" l="1"/>
  <c r="BL396" i="1" s="1"/>
  <c r="BV396" i="1" s="1"/>
  <c r="CF396" i="1" s="1"/>
  <c r="BL395" i="1"/>
  <c r="BV395" i="1" s="1"/>
  <c r="CF395" i="1" s="1"/>
  <c r="BB57" i="1"/>
  <c r="BL56" i="1"/>
  <c r="BV56" i="1" s="1"/>
  <c r="CF56" i="1" s="1"/>
  <c r="BB244" i="1"/>
  <c r="BL241" i="1"/>
  <c r="BV241" i="1" s="1"/>
  <c r="CF241" i="1" s="1"/>
  <c r="BB246" i="1"/>
  <c r="BL243" i="1"/>
  <c r="BV243" i="1" s="1"/>
  <c r="CF243" i="1" s="1"/>
  <c r="BB249" i="1" l="1"/>
  <c r="BL246" i="1"/>
  <c r="BV246" i="1" s="1"/>
  <c r="CF246" i="1" s="1"/>
  <c r="BB247" i="1"/>
  <c r="BL244" i="1"/>
  <c r="BV244" i="1" s="1"/>
  <c r="CF244" i="1" s="1"/>
  <c r="BB58" i="1"/>
  <c r="BL57" i="1"/>
  <c r="BV57" i="1" s="1"/>
  <c r="CF57" i="1" s="1"/>
  <c r="BB59" i="1" l="1"/>
  <c r="BL58" i="1"/>
  <c r="BV58" i="1" s="1"/>
  <c r="CF58" i="1" s="1"/>
  <c r="BB250" i="1"/>
  <c r="BL247" i="1"/>
  <c r="BV247" i="1" s="1"/>
  <c r="CF247" i="1" s="1"/>
  <c r="BB252" i="1"/>
  <c r="BL252" i="1" s="1"/>
  <c r="BV252" i="1" s="1"/>
  <c r="CF252" i="1" s="1"/>
  <c r="BL249" i="1"/>
  <c r="BV249" i="1" s="1"/>
  <c r="CF249" i="1" s="1"/>
  <c r="BB253" i="1" l="1"/>
  <c r="BL253" i="1" s="1"/>
  <c r="BV253" i="1" s="1"/>
  <c r="CF253" i="1" s="1"/>
  <c r="BL250" i="1"/>
  <c r="BV250" i="1" s="1"/>
  <c r="CF250" i="1" s="1"/>
  <c r="BB60" i="1"/>
  <c r="BL59" i="1"/>
  <c r="BV59" i="1" s="1"/>
  <c r="CF59" i="1" s="1"/>
  <c r="BB61" i="1" l="1"/>
  <c r="BL60" i="1"/>
  <c r="BV60" i="1" s="1"/>
  <c r="CF60" i="1" s="1"/>
  <c r="BB62" i="1" l="1"/>
  <c r="BL61" i="1"/>
  <c r="BV61" i="1" s="1"/>
  <c r="CF61" i="1" s="1"/>
  <c r="BB63" i="1" l="1"/>
  <c r="BL62" i="1"/>
  <c r="BV62" i="1" s="1"/>
  <c r="CF62" i="1" s="1"/>
  <c r="BB64" i="1" l="1"/>
  <c r="BL63" i="1"/>
  <c r="BV63" i="1" s="1"/>
  <c r="CF63" i="1" s="1"/>
  <c r="BB65" i="1" l="1"/>
  <c r="BL64" i="1"/>
  <c r="BV64" i="1" s="1"/>
  <c r="CF64" i="1" s="1"/>
  <c r="BB66" i="1" l="1"/>
  <c r="BL65" i="1"/>
  <c r="BV65" i="1" s="1"/>
  <c r="CF65" i="1" s="1"/>
  <c r="BB67" i="1" l="1"/>
  <c r="BL66" i="1"/>
  <c r="BV66" i="1" s="1"/>
  <c r="CF66" i="1" s="1"/>
  <c r="BB68" i="1" l="1"/>
  <c r="BL67" i="1"/>
  <c r="BV67" i="1" s="1"/>
  <c r="CF67" i="1" s="1"/>
  <c r="BB69" i="1" l="1"/>
  <c r="BL68" i="1"/>
  <c r="BV68" i="1" s="1"/>
  <c r="CF68" i="1" s="1"/>
  <c r="BB70" i="1" l="1"/>
  <c r="BL69" i="1"/>
  <c r="BV69" i="1" s="1"/>
  <c r="CF69" i="1" s="1"/>
  <c r="BB71" i="1" l="1"/>
  <c r="BL70" i="1"/>
  <c r="BV70" i="1" s="1"/>
  <c r="CF70" i="1" s="1"/>
  <c r="BB72" i="1" l="1"/>
  <c r="BL71" i="1"/>
  <c r="BV71" i="1" s="1"/>
  <c r="CF71" i="1" s="1"/>
  <c r="BB73" i="1" l="1"/>
  <c r="BL72" i="1"/>
  <c r="BV72" i="1" s="1"/>
  <c r="CF72" i="1" s="1"/>
  <c r="BB74" i="1" l="1"/>
  <c r="BL73" i="1"/>
  <c r="BV73" i="1" s="1"/>
  <c r="CF73" i="1" s="1"/>
  <c r="BB75" i="1" l="1"/>
  <c r="BL74" i="1"/>
  <c r="BV74" i="1" s="1"/>
  <c r="CF74" i="1" s="1"/>
  <c r="BB76" i="1" l="1"/>
  <c r="BL75" i="1"/>
  <c r="BV75" i="1" s="1"/>
  <c r="CF75" i="1" s="1"/>
  <c r="BB77" i="1" l="1"/>
  <c r="BL76" i="1"/>
  <c r="BV76" i="1" s="1"/>
  <c r="CF76" i="1" s="1"/>
  <c r="BB78" i="1" l="1"/>
  <c r="BL77" i="1"/>
  <c r="BV77" i="1" s="1"/>
  <c r="CF77" i="1" s="1"/>
  <c r="BB79" i="1" l="1"/>
  <c r="BL78" i="1"/>
  <c r="BV78" i="1" s="1"/>
  <c r="CF78" i="1" s="1"/>
  <c r="BB80" i="1" l="1"/>
  <c r="BL79" i="1"/>
  <c r="BV79" i="1" s="1"/>
  <c r="CF79" i="1" s="1"/>
  <c r="BB81" i="1" l="1"/>
  <c r="BL80" i="1"/>
  <c r="BV80" i="1" s="1"/>
  <c r="CF80" i="1" s="1"/>
  <c r="BB82" i="1" l="1"/>
  <c r="BL81" i="1"/>
  <c r="BV81" i="1" s="1"/>
  <c r="CF81" i="1" s="1"/>
  <c r="BB83" i="1" l="1"/>
  <c r="BL82" i="1"/>
  <c r="BV82" i="1" s="1"/>
  <c r="CF82" i="1" s="1"/>
  <c r="BB84" i="1" l="1"/>
  <c r="BL83" i="1"/>
  <c r="BV83" i="1" s="1"/>
  <c r="CF83" i="1" s="1"/>
  <c r="BB85" i="1" l="1"/>
  <c r="BL84" i="1"/>
  <c r="BV84" i="1" s="1"/>
  <c r="CF84" i="1" s="1"/>
  <c r="BB86" i="1" l="1"/>
  <c r="BL85" i="1"/>
  <c r="BV85" i="1" s="1"/>
  <c r="CF85" i="1" s="1"/>
  <c r="BB87" i="1" l="1"/>
  <c r="BL86" i="1"/>
  <c r="BV86" i="1" s="1"/>
  <c r="CF86" i="1" s="1"/>
  <c r="BB88" i="1" l="1"/>
  <c r="BL87" i="1"/>
  <c r="BV87" i="1" s="1"/>
  <c r="CF87" i="1" s="1"/>
  <c r="BB89" i="1" l="1"/>
  <c r="BL88" i="1"/>
  <c r="BV88" i="1" s="1"/>
  <c r="CF88" i="1" s="1"/>
  <c r="BB90" i="1" l="1"/>
  <c r="BL89" i="1"/>
  <c r="BV89" i="1" s="1"/>
  <c r="CF89" i="1" s="1"/>
  <c r="BB91" i="1" l="1"/>
  <c r="BL90" i="1"/>
  <c r="BV90" i="1" s="1"/>
  <c r="CF90" i="1" s="1"/>
  <c r="BB92" i="1" l="1"/>
  <c r="BL91" i="1"/>
  <c r="BV91" i="1" s="1"/>
  <c r="CF91" i="1" s="1"/>
  <c r="BB93" i="1" l="1"/>
  <c r="BL92" i="1"/>
  <c r="BV92" i="1" s="1"/>
  <c r="CF92" i="1" s="1"/>
  <c r="BB94" i="1" l="1"/>
  <c r="BL93" i="1"/>
  <c r="BV93" i="1" s="1"/>
  <c r="CF93" i="1" s="1"/>
  <c r="BB95" i="1" l="1"/>
  <c r="BL94" i="1"/>
  <c r="BV94" i="1" s="1"/>
  <c r="CF94" i="1" s="1"/>
  <c r="BB96" i="1" l="1"/>
  <c r="BL95" i="1"/>
  <c r="BV95" i="1" s="1"/>
  <c r="CF95" i="1" s="1"/>
  <c r="BB97" i="1" l="1"/>
  <c r="BL96" i="1"/>
  <c r="BV96" i="1" s="1"/>
  <c r="CF96" i="1" s="1"/>
  <c r="BB98" i="1" l="1"/>
  <c r="BL97" i="1"/>
  <c r="BV97" i="1" s="1"/>
  <c r="CF97" i="1" s="1"/>
  <c r="BB99" i="1" l="1"/>
  <c r="BL98" i="1"/>
  <c r="BV98" i="1" s="1"/>
  <c r="CF98" i="1" s="1"/>
  <c r="BB100" i="1" l="1"/>
  <c r="BL99" i="1"/>
  <c r="BV99" i="1" s="1"/>
  <c r="CF99" i="1" s="1"/>
  <c r="BB101" i="1" l="1"/>
  <c r="BL100" i="1"/>
  <c r="BV100" i="1" s="1"/>
  <c r="CF100" i="1" s="1"/>
  <c r="BB102" i="1" l="1"/>
  <c r="BL101" i="1"/>
  <c r="BV101" i="1" s="1"/>
  <c r="CF101" i="1" s="1"/>
  <c r="BB103" i="1" l="1"/>
  <c r="BL102" i="1"/>
  <c r="BV102" i="1" s="1"/>
  <c r="CF102" i="1" s="1"/>
  <c r="BB104" i="1" l="1"/>
  <c r="BL103" i="1"/>
  <c r="BV103" i="1" s="1"/>
  <c r="CF103" i="1" s="1"/>
  <c r="BB105" i="1" l="1"/>
  <c r="BL104" i="1"/>
  <c r="BV104" i="1" s="1"/>
  <c r="CF104" i="1" s="1"/>
  <c r="BB106" i="1" l="1"/>
  <c r="BL105" i="1"/>
  <c r="BV105" i="1" s="1"/>
  <c r="CF105" i="1" s="1"/>
  <c r="BB107" i="1" l="1"/>
  <c r="BL106" i="1"/>
  <c r="BV106" i="1" s="1"/>
  <c r="CF106" i="1" s="1"/>
  <c r="BB108" i="1" l="1"/>
  <c r="BL107" i="1"/>
  <c r="BV107" i="1" s="1"/>
  <c r="CF107" i="1" s="1"/>
  <c r="BB109" i="1" l="1"/>
  <c r="BL108" i="1"/>
  <c r="BV108" i="1" s="1"/>
  <c r="CF108" i="1" s="1"/>
  <c r="BB110" i="1" l="1"/>
  <c r="BL109" i="1"/>
  <c r="BV109" i="1" s="1"/>
  <c r="CF109" i="1" s="1"/>
  <c r="BB111" i="1" l="1"/>
  <c r="BL110" i="1"/>
  <c r="BV110" i="1" s="1"/>
  <c r="CF110" i="1" s="1"/>
  <c r="BB112" i="1" l="1"/>
  <c r="BL111" i="1"/>
  <c r="BV111" i="1" s="1"/>
  <c r="CF111" i="1" s="1"/>
  <c r="BB113" i="1" l="1"/>
  <c r="BL113" i="1" s="1"/>
  <c r="BV113" i="1" s="1"/>
  <c r="CF113" i="1" s="1"/>
  <c r="BL112" i="1"/>
  <c r="BV112" i="1" s="1"/>
  <c r="CF112" i="1" s="1"/>
  <c r="BP11" i="1"/>
  <c r="BP9" i="1"/>
  <c r="BP12" i="1"/>
  <c r="BP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B6" authorId="0" shapeId="0" xr:uid="{00000000-0006-0000-0000-000002000000}">
      <text>
        <r>
          <rPr>
            <sz val="9"/>
            <color indexed="81"/>
            <rFont val="Tahoma"/>
            <family val="2"/>
          </rPr>
          <t xml:space="preserve">Identificar si el riesgo a describir es para: 
Un proceso, Un proyecto de Inversión o un Sistema de Gestión. </t>
        </r>
      </text>
    </comment>
    <comment ref="C6" authorId="0" shapeId="0" xr:uid="{00000000-0006-0000-0000-000003000000}">
      <text>
        <r>
          <rPr>
            <sz val="9"/>
            <color indexed="81"/>
            <rFont val="Tahoma"/>
            <family val="2"/>
          </rPr>
          <t>Relacionar el nombre del Proceso, Sistema de Gestión o Proyecto de Inversión, según aplique. Ej: Gestión del Talento Humano</t>
        </r>
      </text>
    </comment>
    <comment ref="P6" authorId="1" shapeId="0" xr:uid="{00000000-0006-0000-0000-000004000000}">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Q6" authorId="0" shapeId="0" xr:uid="{00000000-0006-0000-0000-000005000000}">
      <text>
        <r>
          <rPr>
            <b/>
            <sz val="9"/>
            <color indexed="81"/>
            <rFont val="Tahoma"/>
            <family val="2"/>
          </rPr>
          <t>Seleccionar según corresponda</t>
        </r>
      </text>
    </comment>
    <comment ref="R6" authorId="1" shapeId="0" xr:uid="{00000000-0006-0000-0000-000006000000}">
      <text>
        <r>
          <rPr>
            <sz val="9"/>
            <color indexed="81"/>
            <rFont val="Tahoma"/>
            <family val="2"/>
          </rPr>
          <t>Seleccione según corresponda</t>
        </r>
      </text>
    </comment>
    <comment ref="T6" authorId="1" shapeId="0" xr:uid="{00000000-0006-0000-0000-000008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U6" authorId="2" shapeId="0" xr:uid="{00000000-0006-0000-0000-000009000000}">
      <text>
        <r>
          <rPr>
            <sz val="9"/>
            <color indexed="81"/>
            <rFont val="Tahoma"/>
            <family val="2"/>
          </rPr>
          <t>La fuente que origina la causa es interna (del Ministerio) o externa (fuera del Ministerio)</t>
        </r>
      </text>
    </comment>
    <comment ref="V6" authorId="2" shapeId="0" xr:uid="{00000000-0006-0000-0000-00000A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W6" authorId="2" shapeId="0" xr:uid="{00000000-0006-0000-0000-00000B000000}">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Y6" authorId="2" shapeId="0" xr:uid="{00000000-0006-0000-0000-00000C000000}">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AA6" authorId="2" shapeId="0" xr:uid="{00000000-0006-0000-0000-00000D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C6" authorId="1" shapeId="0" xr:uid="{00000000-0006-0000-0000-00000E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N6" authorId="3" shapeId="0" xr:uid="{00000000-0006-0000-0000-00000F000000}">
      <text>
        <r>
          <rPr>
            <sz val="9"/>
            <color indexed="81"/>
            <rFont val="Tahoma"/>
            <family val="2"/>
          </rPr>
          <t xml:space="preserve">Considerar la documentación con la cual se soporte la efectividad del Control. 
Ej: Listas de Chequeo, registros, actas etc. </t>
        </r>
      </text>
    </comment>
    <comment ref="AQ6" authorId="2" shapeId="0" xr:uid="{00000000-0006-0000-0000-000010000000}">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S6" authorId="2" shapeId="0" xr:uid="{00000000-0006-0000-0000-000011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U6" authorId="1" shapeId="0" xr:uid="{00000000-0006-0000-0000-000012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V6" authorId="0" shapeId="0" xr:uid="{00000000-0006-0000-0000-000013000000}">
      <text>
        <r>
          <rPr>
            <b/>
            <sz val="9"/>
            <color indexed="81"/>
            <rFont val="Tahoma"/>
            <family val="2"/>
          </rPr>
          <t>Seleccione según corresponda</t>
        </r>
      </text>
    </comment>
    <comment ref="AF7" authorId="0" shapeId="0" xr:uid="{00000000-0006-0000-0000-000014000000}">
      <text>
        <r>
          <rPr>
            <sz val="9"/>
            <color indexed="81"/>
            <rFont val="Tahoma"/>
            <family val="2"/>
          </rPr>
          <t xml:space="preserve">Hace referencia a cada cuanto se ejecuta el control en terminos de tiempo. </t>
        </r>
      </text>
    </comment>
    <comment ref="AG7" authorId="0" shapeId="0" xr:uid="{00000000-0006-0000-0000-000015000000}">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AH7" authorId="1" shapeId="0" xr:uid="{00000000-0006-0000-0000-000016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AJ7" authorId="0" shapeId="0" xr:uid="{00000000-0006-0000-0000-000017000000}">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L7" authorId="0" shapeId="0" xr:uid="{00000000-0006-0000-0000-000018000000}">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<sst xmlns="http://schemas.openxmlformats.org/spreadsheetml/2006/main" count="19721" uniqueCount="1523">
  <si>
    <t>Código: GTI-FM-024
Versión: 00
Fecha de Vigencia: 09/may./2024</t>
  </si>
  <si>
    <t>FECHA DE ACTUALIZACIÓN DEL CONTENIDO:</t>
  </si>
  <si>
    <t>VERSIÓN DEL CONTENIDO:</t>
  </si>
  <si>
    <t>IDENTIFICACIÓN</t>
  </si>
  <si>
    <t>ANÁLISIS Y VALORACIÓN DEL RIESGO INHERENTE 
(Antes de controles)</t>
  </si>
  <si>
    <t>Código del Control</t>
  </si>
  <si>
    <t>DETERMINACIÓN DE CONTROLES</t>
  </si>
  <si>
    <t>VALORACIÓN DEL RIESGO RESIDUAL 
(después de controles)</t>
  </si>
  <si>
    <t xml:space="preserve">  </t>
  </si>
  <si>
    <t>TRATAMIENTO</t>
  </si>
  <si>
    <t>SEGUIMIENTO</t>
  </si>
  <si>
    <t>Tipo</t>
  </si>
  <si>
    <t>Nombre Activo</t>
  </si>
  <si>
    <t>Descripción
(Funcionalidad del Activo de Información, para qué se usa?)</t>
  </si>
  <si>
    <t>Tipo de Activo</t>
  </si>
  <si>
    <t>Estado</t>
  </si>
  <si>
    <t>Activo Asociado</t>
  </si>
  <si>
    <t>Valoración de la Criticidad</t>
  </si>
  <si>
    <t>Esceneraio de Riesgo</t>
  </si>
  <si>
    <t>Proceso</t>
  </si>
  <si>
    <t>Código del Riesgo</t>
  </si>
  <si>
    <t>Tipo de Riesgo</t>
  </si>
  <si>
    <t>Clasificación del Riesgo</t>
  </si>
  <si>
    <t>Descripción del Riesgo
(Qué, Cómo y por Qué?</t>
  </si>
  <si>
    <t>Causa(S)
(escribir una causa por fila)</t>
  </si>
  <si>
    <t>Tipo de Causa
(Externa ó
Interna)</t>
  </si>
  <si>
    <t>Consecuencias Potenciales del Riesgo</t>
  </si>
  <si>
    <t>PROBABILIDAD</t>
  </si>
  <si>
    <t>Valor númerico de la PROBABILIDAD</t>
  </si>
  <si>
    <t>IMPACTO</t>
  </si>
  <si>
    <t>Valor númerico del IMPACTO</t>
  </si>
  <si>
    <t>DESCRIPCIÓN DEL CONTROL
(Un control por cada causa, si no hay control se escribe "No existe control")</t>
  </si>
  <si>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</si>
  <si>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</si>
  <si>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</si>
  <si>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</si>
  <si>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</si>
  <si>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</si>
  <si>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</si>
  <si>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</si>
  <si>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t>Acción de Tratamiento</t>
  </si>
  <si>
    <t>FECHA DEL REPORTE</t>
  </si>
  <si>
    <t>ACCIONES ADELANTADAS</t>
  </si>
  <si>
    <t>RESPONSABLE</t>
  </si>
  <si>
    <t>EVIDENCIA DE LAS ACCIONES ADELANTADAS</t>
  </si>
  <si>
    <t>ESTADO</t>
  </si>
  <si>
    <t>OBSERVACIONES Y COMENTARIOS</t>
  </si>
  <si>
    <t>Disponibiliad</t>
  </si>
  <si>
    <t>Confidencialidad</t>
  </si>
  <si>
    <t>Integridad</t>
  </si>
  <si>
    <t>Criticidad</t>
  </si>
  <si>
    <t>Amenaza</t>
  </si>
  <si>
    <t>Vulnerabilidad o Debilidad</t>
  </si>
  <si>
    <t>Riesgo Percibido</t>
  </si>
  <si>
    <t>¿El control tiene asignado un responsable?</t>
  </si>
  <si>
    <t>Cargo Ejecutor del Control</t>
  </si>
  <si>
    <t>Periodicidad
(Semanal, quincenal, mensual etc)</t>
  </si>
  <si>
    <t>Continua ó Aleatoria</t>
  </si>
  <si>
    <t>(Prevenir, Detectar o Corregir)</t>
  </si>
  <si>
    <t>Manual o Automatica</t>
  </si>
  <si>
    <t>Documentado o Sin Documentar</t>
  </si>
  <si>
    <t>Nombre del documento en el cual se encuentra formalizado el control</t>
  </si>
  <si>
    <t>Con Registro o Sin Registro</t>
  </si>
  <si>
    <t>Documento o medio de la evidencia</t>
  </si>
  <si>
    <t>SI</t>
  </si>
  <si>
    <t>NO</t>
  </si>
  <si>
    <t>¿POR QUÉ?</t>
  </si>
  <si>
    <t>FECHA</t>
  </si>
  <si>
    <t>Seguridad y Privacidad de la Información</t>
  </si>
  <si>
    <t>Almacenamiento PC / Portátil</t>
  </si>
  <si>
    <t>Información</t>
  </si>
  <si>
    <t>Vigente</t>
  </si>
  <si>
    <t>Muy Alta</t>
  </si>
  <si>
    <t>Acceso no autorizado para consultar las licencias</t>
  </si>
  <si>
    <t>Deficiencias en el control de acceso para consultar las licencias</t>
  </si>
  <si>
    <t>Indisponibilidad por péerdida o mala utilizacion del activo de información</t>
  </si>
  <si>
    <t>Estrategico GTI-CP-001 Gestión Tecnologías de la Información TI</t>
  </si>
  <si>
    <t>Riesgo de seguridad y Privacidad de la información</t>
  </si>
  <si>
    <t>RSPI - Disponibilidad, Confidencialidad y/o Integridad</t>
  </si>
  <si>
    <t>RIESGO DE GESTIÓN  
CUANTITATIVA - ECONOMICA
Pérdida de cobertura en la prestación de los servicios de la entidad ≥50%
CUALITATIVA REPUTACIONAL
Interrupción de las operaciones de la entidad por más de cinco (5) días.
RIESGO DE SEGURIDAD DE LA INFORMACIÓN - 
CUANTITATIVA - ECONOMICA
Afectación mayor o igual al 50% del presupuesto anual de seguridad digital.
CUALITATIVA REPUTACIONAL  
Afectación muy grave de la disponibilidad, confidencialidad e integridad  de la información debido al interés particular de los empleados y terceros.</t>
  </si>
  <si>
    <t>Inadecuada custodia o respaldo de la información en almacenamientos institucionales</t>
  </si>
  <si>
    <t>Interno</t>
  </si>
  <si>
    <t>Afectación de la disponibilidad de la información.</t>
  </si>
  <si>
    <t>BAJA</t>
  </si>
  <si>
    <t>MAYOR</t>
  </si>
  <si>
    <t>ALTO</t>
  </si>
  <si>
    <t>Tecnológicos-A 8.1. Dispositivos de punto final de usuario:Se debe proteger la información almacenada, procesada o accesible a través de los dispositivos de punto final del usuario..</t>
  </si>
  <si>
    <t>Responsable: Coordinador Grupo Ingeniería y Soporte Técnico, Personal tercerizado
Acción: 3 Recibir solicitud de Mantenimiento Correctivo
Complemento:Se realiza el registro en la herramienta de mesa de ayuda</t>
  </si>
  <si>
    <t>Asignado</t>
  </si>
  <si>
    <t>Adecuado</t>
  </si>
  <si>
    <t>Cuando se requiera</t>
  </si>
  <si>
    <t>Continua</t>
  </si>
  <si>
    <t>Corregir</t>
  </si>
  <si>
    <t>Manual</t>
  </si>
  <si>
    <t>Documentado</t>
  </si>
  <si>
    <t>GTI-PR-002 Gestión Operativa TI</t>
  </si>
  <si>
    <t>Con Registro</t>
  </si>
  <si>
    <t>Registro en la herramienta de mesa de ayuda</t>
  </si>
  <si>
    <t>EVITAR EL RIESGO</t>
  </si>
  <si>
    <t xml:space="preserve">Ejecutar el Mantenimiento Preventivo a Equipos Institucionales de Usuario Final </t>
  </si>
  <si>
    <t>Tratamiento RSPI 2024 - 2025</t>
  </si>
  <si>
    <t>Funcionario</t>
  </si>
  <si>
    <t>Personas</t>
  </si>
  <si>
    <t>No identificada</t>
  </si>
  <si>
    <t>No se cuenta con una persona que atienda las actividades cuando no se encuentre el ingeniero.</t>
  </si>
  <si>
    <t>Afectacion de la disponibildad del personal para el desarrollo de las actividades.</t>
  </si>
  <si>
    <t xml:space="preserve">Limitaciones en la transferencia de información institucional y conocimiento sobre la gestión </t>
  </si>
  <si>
    <t>Pérdida de la memoria institucional.</t>
  </si>
  <si>
    <t>Organizacional-A 5.16. Gestión de Identidades :Se debe gestionar el ciclo de vida completo de las identidades..</t>
  </si>
  <si>
    <t>Responsable: Coordinador Grupo Desarrollo y Mantenimiento de Aplicaciones., Coordinador Grupo Ingeniería y Soporte Técnico, Personal Tercerizado.
Acción: 6(V) Monitorear el registro de accesoso:: Se realiza seguimiento periódico a usuarios - permisos y revocación de acceso.
Complemento: Se documenta mediante reporte consolidado de accesos a servicios corporativos.</t>
  </si>
  <si>
    <t>Cuatrimestral</t>
  </si>
  <si>
    <t>Detectar</t>
  </si>
  <si>
    <t>GTI-PR-014 Control Acceso Servicios TI</t>
  </si>
  <si>
    <t>Reporte</t>
  </si>
  <si>
    <t>Monitorear accesos de los usuarios institucionales a servicios corporativos.</t>
  </si>
  <si>
    <t>Equipos de Seguridad Perimetral</t>
  </si>
  <si>
    <t>Servicios</t>
  </si>
  <si>
    <t>Eliminado</t>
  </si>
  <si>
    <t>Perdida de conectividad</t>
  </si>
  <si>
    <t>Necesita de un software especifico la visualizar la herramienta.</t>
  </si>
  <si>
    <t>Indisponibilidad del activo de información</t>
  </si>
  <si>
    <t>Indisponibilidad del servicio por desactualización de uno o varios de sus componentes</t>
  </si>
  <si>
    <t>Afectación de la confidencialidad y disponibilidad de la información.</t>
  </si>
  <si>
    <t>MUY BAJA</t>
  </si>
  <si>
    <t>Tecnológicos-A 8.20. Seguridad en Redes:Las redes y los dispositivos de red deben estar asegurados, gestionados y controlados para proteger la información de los sistemas y las aplicaciones..</t>
  </si>
  <si>
    <t>Responsable: Jefe Oficina de Sistemas de Información, Coordinador Grupo Desarrollo y Mantenimiento de Aplicaciones., Coordinador Grupo Ingeniería y Soporte Técnico, Personal Tercerizado
Acción: 12
V) Implementar la tecnología adquirida (Hardware-Software).</t>
  </si>
  <si>
    <t>Inadecuado</t>
  </si>
  <si>
    <t>Mensual</t>
  </si>
  <si>
    <t>GTI-PR-009 Asesoría y Asistencia Técnica en Materia Informática</t>
  </si>
  <si>
    <t>Certificación de recibo a satisfacción por parte del supervisor. Plataforma de contratación.</t>
  </si>
  <si>
    <t>REDUCIR EL RIESGO</t>
  </si>
  <si>
    <t>Realizar seguimiento a los ANS del servicio de monitoreo de plataforma tecnológica</t>
  </si>
  <si>
    <t>Infraestructura Tecnologica</t>
  </si>
  <si>
    <t>Afectación en disponibilidad de los servicios e infraestructura tecnológica</t>
  </si>
  <si>
    <t>Organizacional-A 5.22. Seguimiento, Revisión y Gestión de Cambios de Servicios de Proveedores:La organización debe monitorear, revisar, evaluar y gestionar regularmente el cambio en las prácticas de seguridad de la información de los proveedores y la prestación de servicios..</t>
  </si>
  <si>
    <t>Prevenir</t>
  </si>
  <si>
    <t>GTI-PR-005 Gestión de Cambios de Tecnologías de la Información</t>
  </si>
  <si>
    <t>IC-FM-024 Gestión de Cambios - Caso Herramienta Mesa de Ayuda</t>
  </si>
  <si>
    <t>Sitio Web Externo</t>
  </si>
  <si>
    <t>Asociadas a la infraestructura de TI</t>
  </si>
  <si>
    <t>Falta de disponibilidad de la herramienta</t>
  </si>
  <si>
    <t>No contar con la información exacta de cuantas licencias estan libres.</t>
  </si>
  <si>
    <t>Indisponibilidad por afectación externa y/o limitaciones de acceso al servicio</t>
  </si>
  <si>
    <t>Interna y Externa</t>
  </si>
  <si>
    <t>Indisponibiliad de la información.</t>
  </si>
  <si>
    <t>Tecnológicos-A 8.16. Actividades de seguimiento:Se deben monitorear el comportamiento anómalo de las redes, los sistemas y las aplicaciones y se deben adoptar las medidas adecuadas para evaluar posibles incidentes de seguridad de la información..</t>
  </si>
  <si>
    <t xml:space="preserve">Responsable: Coordinador Grupo Ingeniería y Soporte Técnico, Coordinador Grupo Desarrollo y Mantenimiento de Aplicaciones, Personal Tercerizado.
Acción: 4 (V) Realizar pruebas de aseguramiento
Complemento:Se confirma que las acciones implementadas hayan dado solución al Incidente. </t>
  </si>
  <si>
    <t>GTI-PR-004 Gestión de Incidentes de Seguridad y Privacidad de la Información</t>
  </si>
  <si>
    <t>Caso Documentado Herramienta Mesa de Ayuda</t>
  </si>
  <si>
    <t>Realizar seguimiento a remediaciones de alertas reportadas por acceso a sitios web externos</t>
  </si>
  <si>
    <t>Licencia Software Específico</t>
  </si>
  <si>
    <t>Software</t>
  </si>
  <si>
    <t>Detectadas en los análisis de vulnerabilidades de la infraestructura de TI</t>
  </si>
  <si>
    <t>Indisponibilidad  por péerdida o mala utilizacion del activo de información</t>
  </si>
  <si>
    <t>Responsable: Coordinador Grupo Ingeniería y Soporte Técnico, Personal tercerizado
Acción: 6 Analizar si requiere control de Cambio
Complemento: Se debe validar si se requiere un control de cambio</t>
  </si>
  <si>
    <t>Ayuda de Memoria o Correo Electrónico</t>
  </si>
  <si>
    <t xml:space="preserve">Ejecutar el Mantenimiento Preventivo a Equipos de Usuario Final </t>
  </si>
  <si>
    <t>Aplicativo en On Premise</t>
  </si>
  <si>
    <t>Divulgación información sensible</t>
  </si>
  <si>
    <t>Falta de protección  de la información plataforma web</t>
  </si>
  <si>
    <t>Riesgo reputacional y legal al ministerio</t>
  </si>
  <si>
    <t>Estrategico IC-CP-002 Relacionamiento con la Ciudadanía</t>
  </si>
  <si>
    <t>Acceso no autorizado o inadecuado manejo de privilegios</t>
  </si>
  <si>
    <t>Tecnológicos-A 8.8. Gestión de Vulnerabilidades Técnicas:Se debe obtener información sobre las vulnerabilidades técnicas de los sistemas de información en uso, se debe evaluar la exposición de la organización a dichas vulnerabilidades y se deben adoptar las medidas apropiadas..</t>
  </si>
  <si>
    <t>Responsable: Coordinador Grupo Ingeniería y Soporte Técnico, Coordinador Grupo Desarrollo y Mantenimiento de Aplicaciones, Personal Tercerizado.
Acción: 4(V) Realizar pruebas de aseguramiento
Complemento:Se confirma que las acciones implementadas hayan dado solución al Incidente.</t>
  </si>
  <si>
    <t>Diaria</t>
  </si>
  <si>
    <t xml:space="preserve">Ejecutar el Plan de Vulnerabilidades - Instrusión </t>
  </si>
  <si>
    <t>Estrategico PE-CP-001 Direccionamiento Estratégico</t>
  </si>
  <si>
    <t>Nuevo</t>
  </si>
  <si>
    <t>Retiro del profesional</t>
  </si>
  <si>
    <t>Perdiuca de transferencia de gestión y conocimiento</t>
  </si>
  <si>
    <t xml:space="preserve">Perdida memeorai institucional </t>
  </si>
  <si>
    <t>Almacenamiento One Drive / Share Point</t>
  </si>
  <si>
    <t>Hackeo de sitios y nube web del MinCIT y cambio por otro documento.</t>
  </si>
  <si>
    <t>Sistema antihackeo desactualizado.</t>
  </si>
  <si>
    <t>Hackers interesados en desestabilizar.</t>
  </si>
  <si>
    <t>Misional DM-CP-001 Desarrollo Empresarial</t>
  </si>
  <si>
    <t>Organizacional-A 5.23.  Seguridad de la información para el uso de servicios en la nube:Los procesos de adquisición, uso, gestión y salida de los servicios en la nube se deben establecer, de acuerdo con los requisitos de seguridad de la información..</t>
  </si>
  <si>
    <t xml:space="preserve">Responsable: Coordinador Grupo Ingeniería y Soporte Técnico, Coordinador Grupo Desarrollo y Mantenimiento de Aplicaciones., Personal Tercerizado.
Acción: 3(H) Gestionar las acciones para atender el incidente.
Complemento: Monitoreo permanente de las capacidades de los almacenamientos institucionales </t>
  </si>
  <si>
    <t>Automático</t>
  </si>
  <si>
    <t>Monitorear capacidades de almacenamiento institucional</t>
  </si>
  <si>
    <t>Retiro de la  funcionaria</t>
  </si>
  <si>
    <t>Falta de transferencia de información</t>
  </si>
  <si>
    <t>Perdida de conocimiento del funcionario sobre la entidad</t>
  </si>
  <si>
    <t>Token Físico - Certificado Digital</t>
  </si>
  <si>
    <t>Hardware</t>
  </si>
  <si>
    <t>Mal uso de la firma electrónica</t>
  </si>
  <si>
    <t>otra persona use el token</t>
  </si>
  <si>
    <t>Se use para prácticas indebidas</t>
  </si>
  <si>
    <t>Misional FC-CP-001 Facilitación del Comercio y Defensa Comercial.</t>
  </si>
  <si>
    <t>Determinar los mecanismos de conservación y presenvación de los medios rollos de microfilmación</t>
  </si>
  <si>
    <t>Retiro de la entidad por terminación de contrato</t>
  </si>
  <si>
    <t>Inadecuada custodia, transferencia y conservación de la información</t>
  </si>
  <si>
    <t>Pérdida de la disponibilidad, confidencialidad e integridad de la información</t>
  </si>
  <si>
    <t xml:space="preserve">Bases de Datos Digitales / Electrónicas </t>
  </si>
  <si>
    <t>la Información registrada es falsa o incorrecta</t>
  </si>
  <si>
    <t>Falla en la certificacion digital para firmar el registro</t>
  </si>
  <si>
    <t xml:space="preserve">Imposibilidad de evaluar y registrar las solicitudes de los productores nacionales </t>
  </si>
  <si>
    <t>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t>
  </si>
  <si>
    <t>Responsable: Jefe Oficina de Sistemas de Información, Profesional Especializado
Acción: 10(H) Socializar la gestión RNBD
Complemento: El informe de gestión del Programa de Datos personales se presenta en el CIGD</t>
  </si>
  <si>
    <t>Trimestral</t>
  </si>
  <si>
    <t>GTI-PR-011 Gestión del Subsistema de Seguridad y Privacidad de la Información.</t>
  </si>
  <si>
    <t>Informe</t>
  </si>
  <si>
    <t>Realizar seguimiento al Programa de Datos Personales</t>
  </si>
  <si>
    <t>Contratista</t>
  </si>
  <si>
    <t>No disponibilidad del recurso hunano</t>
  </si>
  <si>
    <t>Toma de decisiones se aplaza</t>
  </si>
  <si>
    <t>Bloqueos en los trámites electrónicos y no aplicacion de planes de contingencia</t>
  </si>
  <si>
    <t>MEDIA</t>
  </si>
  <si>
    <t>Almacenamiento OwnCloud</t>
  </si>
  <si>
    <t>Los archivos enviados por las ensambladoras no corresponden con los solicitados en la normatividad para el informe del Porcentaje de Integracion Subregional -PIS y Valor Agregado Subregional VAS</t>
  </si>
  <si>
    <t>Documentos registrados por el usuario externo del aplicativo , que en algunos casos no cumplen los requisitos o cualidades de integridad</t>
  </si>
  <si>
    <t>Falla en la verificación del consolidado del cumplimiento del PIS y VAS.</t>
  </si>
  <si>
    <t>Tecnológicos-A 8.13. Copia de seguridad de la información:Las copias de seguridad de la información, el software y los sistemas se deben mantener y probar periódicamente de conformidad con la política específica sobre copias de seguridad sobre temas específicos..</t>
  </si>
  <si>
    <t>Responsable: Coordinador Desarrollo y Mantenimiento de Aplicaciones, Coordinador Grupo Ingenieria y Soporte Técnico, Personal Tercerizado; Profesional Especializado.
Acción: 4(V) Monitorear componentes de infraestructura y servicios de TI
Complemento:  Si se observa que la capacidad de los recursos actuales excede la demanda de disponibilidad asignada, se informa a los responsables de los aplicativos o Sistemas de información o de componente de infraestructura, a fin de que se evalúe las necesidades de capacidad y se registra el incidente en la Herramienta Mesa de Ayuda.</t>
  </si>
  <si>
    <t>GTI-PR-006 Gestión de la Capacidad de TI</t>
  </si>
  <si>
    <t>Registro de Caso en la Herramienta Mesa de Ayuda</t>
  </si>
  <si>
    <t>Realizar monitoreo a la ejecucón de copias de seguridad /backup de información</t>
  </si>
  <si>
    <t>Almacenamiento Servidor de Datos</t>
  </si>
  <si>
    <t>N/A</t>
  </si>
  <si>
    <t>Acceso no autorizado al software</t>
  </si>
  <si>
    <t>Fallas en la disponibilidad e integridad de la información.</t>
  </si>
  <si>
    <t>Tecnológicos-A 8.21. Seguridad de los servicios de red:Se deben identificar, implementar y monitorear los mecanismos de seguridad, los niveles de servicios y los requisitos de servicio de los servicios de red..</t>
  </si>
  <si>
    <t>Correo Electrónico Institucional</t>
  </si>
  <si>
    <t>Tecnológicos-A 8.7. Protección contra malware:La protección contra el malware se debe implementar y respaldar mediante la conciencia adecuada del usuario..</t>
  </si>
  <si>
    <t>Realizar seguimiento a remediaciones de alertas reportadas por amenazas de tipo Antivirus</t>
  </si>
  <si>
    <t>No disponibilidad del servidor de correos para atender las solicitudes</t>
  </si>
  <si>
    <t>Ataques por correo spam, correo no deseado</t>
  </si>
  <si>
    <t>Pérdida de tiempo y aumento de costos para los exportadores por la no atención oportuna.</t>
  </si>
  <si>
    <t xml:space="preserve">Realizar seguimiento a remediaciones de alertas reportadas por amenazas de tipo Antivirus </t>
  </si>
  <si>
    <t>Aplicativo en Nube</t>
  </si>
  <si>
    <t>Acceso no autorizaqdo al servidor por piratas informáticos</t>
  </si>
  <si>
    <t>Fallas en la disponibilidad, confidencialidad e integridad de la información.</t>
  </si>
  <si>
    <t>No disponibilidad del recurso tecnológico</t>
  </si>
  <si>
    <t>No contar con el soporte de sistemas en el sitio al cual se le brinda el soporte remoto</t>
  </si>
  <si>
    <t>Incidencias no resueltas y demoras por reprocesos documentales</t>
  </si>
  <si>
    <t>Sitio Web Institucional</t>
  </si>
  <si>
    <t>No disponibilidad de la informacion</t>
  </si>
  <si>
    <t>Guías no actualizadas, no lectura de las guías</t>
  </si>
  <si>
    <t>Desconocimiento del funcionamiento óptimo del sistema SIIS</t>
  </si>
  <si>
    <t>Alta</t>
  </si>
  <si>
    <t>Apoyo BS-CP-002 Adquisición de Bienes y Servicios</t>
  </si>
  <si>
    <t>Media</t>
  </si>
  <si>
    <t>Al encontrarse en una carpeta compartida puede ser susceptible de manipulación de la información, eliminando, modificando o incluso borrado el archivo.
Fuga de Información</t>
  </si>
  <si>
    <t>PERDIDA O ALTERACION DE INFORMACIÓN</t>
  </si>
  <si>
    <t>Desconocidas porque el repositorio es no se administra por el Ministerio</t>
  </si>
  <si>
    <t xml:space="preserve">No actualizacion oportuna de la información de la RNBD </t>
  </si>
  <si>
    <t>Indisponibilidad  del activo de información</t>
  </si>
  <si>
    <t>Retiro del Funcionario</t>
  </si>
  <si>
    <t>Falta de tranferencia de información o memorias</t>
  </si>
  <si>
    <t>Pérdida de información y conocimientos que tiene la persona respecto a la entidad y a las actividades que desde la oficina se manejan.</t>
  </si>
  <si>
    <t>Responsable: Coordinador Grupo Desarrollo y Mantenimiento de Aplicaciones., Coordinador Grupo Ingeniería y Soporte Técnico, Personal Tercerizado.
Acción: 6(V) Monitorear el registro de accesosoI: Se realiza seguimiento periódico a usuarios - permisos y revocación de acceso.
Complemento: Se documenta mediante reporte consolidado de accesos a servicios corporativos.</t>
  </si>
  <si>
    <t xml:space="preserve">Que el sismtema esta fallando y no se pueda ingresar
</t>
  </si>
  <si>
    <t>Actualización de los firewall y que puedan hacer un ataque y roben información sensible</t>
  </si>
  <si>
    <t>Perdida de la información sensible</t>
  </si>
  <si>
    <t>Indisponibilidad del servicio de aplicación o sitio web por fallas técnicas o de funcionalidad.</t>
  </si>
  <si>
    <t>Incorrecta incorporación de la información relacionada con los contratos suscritos o sus modificaciones</t>
  </si>
  <si>
    <t xml:space="preserve">Falta de confiabilidad de la información
</t>
  </si>
  <si>
    <t>Sitio Web Interinstitucional</t>
  </si>
  <si>
    <t>Incorrecta publicacón de la información relacionada con los procesos de selección adelantados</t>
  </si>
  <si>
    <t>Falta de confiabilidad de la información
Perdida, fuga o alteración de la información reportada</t>
  </si>
  <si>
    <t xml:space="preserve">Realizar seguimiento a remediaciones de eventos e incidencias reportadas en sitios web institucionales  </t>
  </si>
  <si>
    <t>Perdida de información, por daño del equipo de computo o fallas del sistema</t>
  </si>
  <si>
    <t>Daño en la unidad de almacenamiento del equipo</t>
  </si>
  <si>
    <t>Perdida de información.</t>
  </si>
  <si>
    <t>Apoyo GD-CP-003 Gestión Documental</t>
  </si>
  <si>
    <t>Física</t>
  </si>
  <si>
    <t xml:space="preserve">Perdina de informacion </t>
  </si>
  <si>
    <t xml:space="preserve"> </t>
  </si>
  <si>
    <t xml:space="preserve">Perdida de memoria institucional </t>
  </si>
  <si>
    <t>Posible afectación de la disponibilidad de la información debido a pérdida o daño del activo por fallas en la manipulación y custodia.</t>
  </si>
  <si>
    <t>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t>
  </si>
  <si>
    <t>Responsable: Coordinador Grupo Gestión Documental, Funcionario
Acción: 13(H) (V) GD-PR-010 Gestión Documental: Conservar y preservar los documentos físicos y electrónicos.
Compleemnto: Inventarios documentales/ monitoreo condiciones especiales/ control de mando</t>
  </si>
  <si>
    <t>Anual</t>
  </si>
  <si>
    <t>GD-PR-010 Organización Documental</t>
  </si>
  <si>
    <t>Inventarios documentales/ monitoreo condiciones especiales/ control de mando</t>
  </si>
  <si>
    <t xml:space="preserve">Verificar control de conservacion y preservacion documental </t>
  </si>
  <si>
    <t>Rollos de Microfilmacion - Cartuchos de Cintas</t>
  </si>
  <si>
    <t xml:space="preserve">perdida de documentos </t>
  </si>
  <si>
    <t xml:space="preserve">Debilidades de control y acceso a la documentacion del ministerio </t>
  </si>
  <si>
    <t>Inadecuada transferencia de información, manipulación y/o custodia de activos tecnológicos</t>
  </si>
  <si>
    <t>Organizacional-A 5.10. Uso aceptable de la información y otros activos asociados:Se deben identificar, documentar e implementar normas para el uso aceptable y procedimientos para el tratamiento de la información y otros activos asociados..</t>
  </si>
  <si>
    <t>Determinar el mecanismo de conservación y presenvación de los medios rollos de microfilmación</t>
  </si>
  <si>
    <t>Pérdida de la información
Divulgación de información personal</t>
  </si>
  <si>
    <t>No identificadas</t>
  </si>
  <si>
    <t>Apoyo GJ-CP-002 Gestión Juridica</t>
  </si>
  <si>
    <t>Ingeniería social</t>
  </si>
  <si>
    <t>Posible fuga de información.</t>
  </si>
  <si>
    <t>Exfuncionario</t>
  </si>
  <si>
    <t>Perder la información</t>
  </si>
  <si>
    <t xml:space="preserve"> - No realizar BackUps de la Información
 - Información no actualizada</t>
  </si>
  <si>
    <t>Apoyo GR-CP-004 Gestión de Recursos Fisicos</t>
  </si>
  <si>
    <t>Ataques Ciberneticos</t>
  </si>
  <si>
    <t>Deficiencia o inexistencia de servicio de internet</t>
  </si>
  <si>
    <t>No tener acceso al servicio</t>
  </si>
  <si>
    <t>Apoyo GR-CP-005 Gestión de Recursos Financieros</t>
  </si>
  <si>
    <t>Verificar usuarios, tipos de acceso y vigencia del mecanismo de autenticación</t>
  </si>
  <si>
    <t>Licencia Uso Firma / Certificado Digital</t>
  </si>
  <si>
    <t>PC / Portátil</t>
  </si>
  <si>
    <t xml:space="preserve">Alteración o pérdida de información por causas externas </t>
  </si>
  <si>
    <t>Perdida o Alteración de al información por mal manejo del personal con acceso al repositorio</t>
  </si>
  <si>
    <t>Afectación de la disponibilidad del activo por causas asociadas al acceso, o eventos externos no identificados</t>
  </si>
  <si>
    <t>Indisponibilidad del activo por acceso indebido, o eventos externos no identificados</t>
  </si>
  <si>
    <t>Organizacional-A 5.26. Evaluación y Decisión de Eventos de Seguridad de la Información:Los incidentes de seguridad de la información se deben responder de conformidad con los procedimientos documentados..</t>
  </si>
  <si>
    <t xml:space="preserve">daño, siniestro  o robo del portatil </t>
  </si>
  <si>
    <t xml:space="preserve">mantenimientos o soporte técnico inadecuados  </t>
  </si>
  <si>
    <t xml:space="preserve">perdida de información </t>
  </si>
  <si>
    <t>PC / Portátil Personal</t>
  </si>
  <si>
    <t xml:space="preserve">descuido en los cuidado fisicos </t>
  </si>
  <si>
    <t xml:space="preserve">perdida económica </t>
  </si>
  <si>
    <t>Responsable: Coordinador Grupo Ingeniería y Soporte Técnico, Coordinador Grupo Desarrollo y Mantenimiento de Aplicaciones, Personal Tercerizado.
Acción: 4 (H) Implementar el cambio
Complemento: Se aprueba RFC y se implmenta control de conexión a servicios.</t>
  </si>
  <si>
    <t>IC-FM-024 Gestión de Cambios - Caso Herramienta Mesa de Ayuda, Correo electrónico</t>
  </si>
  <si>
    <t>MODERADO</t>
  </si>
  <si>
    <t>Implementar control para conexión de equipos portátiles y móviles</t>
  </si>
  <si>
    <t>Interrupcion de los Servicios de Internet
fallas en los Servicios de la nube</t>
  </si>
  <si>
    <t>Borrado o alteracion de informaión por personal no autorizado</t>
  </si>
  <si>
    <t>Perdda de información</t>
  </si>
  <si>
    <t>No aplica</t>
  </si>
  <si>
    <t>fallas en el acceso publico del plan publicado en la sede electrónica</t>
  </si>
  <si>
    <t>Afectación de la disponibilidad del activo a través de la sede electrónica por causas no determinadas</t>
  </si>
  <si>
    <t xml:space="preserve">que se hackeada </t>
  </si>
  <si>
    <t>descuido en las actualizaciónes  de seguridad</t>
  </si>
  <si>
    <t xml:space="preserve">fuga de  información </t>
  </si>
  <si>
    <t>Fallas en el Servicios de Internet</t>
  </si>
  <si>
    <t xml:space="preserve">mantenimiento deficientes, fallas en las backup, poco espacio de almacenamiento, deficiente configuración o parametrizacion del Servicios. </t>
  </si>
  <si>
    <t>Demoras en la actualización de la información por parte del observatorio.</t>
  </si>
  <si>
    <t>Fallas en la operación de la plataforma (actualizaciones, capacidades, entre otros).</t>
  </si>
  <si>
    <t>Indisponibilidad de la informacion</t>
  </si>
  <si>
    <t>personas</t>
  </si>
  <si>
    <t>Retiro del contratista sin reemplazo</t>
  </si>
  <si>
    <t xml:space="preserve">Incumpliminento de las actividades del contratista
No aporpiacion de recursos suficientes para el desarrollo de las actividades del contrato </t>
  </si>
  <si>
    <t xml:space="preserve">fuga de conocimiento
no contar con las capacidades requeridas para la ejecución de las actividades del contrato </t>
  </si>
  <si>
    <t>Retiro del Profesional</t>
  </si>
  <si>
    <t>Falta de un Par Funcional - Apoyo temporal de un profesional contratista</t>
  </si>
  <si>
    <t>Afectación de la disponibilidad del activo por causas externas</t>
  </si>
  <si>
    <t>Proveedor</t>
  </si>
  <si>
    <t>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t>
  </si>
  <si>
    <t xml:space="preserve">Responsable: Jefe Oficina de Sistemas de Información, Profesional Especializado, Profesional Universitario
Acción: 12 (V) Implementar la tecnología adquirida (Hardware-Software):  Se realiza las pruebas técnicas y funcionales y atendiendo los términos establecidos en la parte contractual, certifica el recibo a satisfacción.
Complemento: Aplicativo Contratos - Supervisión  </t>
  </si>
  <si>
    <t>Revisar el cumplimiento de ANS para los servicios tecnológicos transversales</t>
  </si>
  <si>
    <t xml:space="preserve">Almacenamiento One Drive / Share Point </t>
  </si>
  <si>
    <t>Organizacional-A 5.7. Inteligencia de Amenazas:La información relativa a las amenazas a la seguridad de la información se debe recopilar y analizar para producir inteligencia de las amenazas..</t>
  </si>
  <si>
    <t>Responsable: Coordinador Grupo Ingeniería y Soporte Técnico, Coordinador Grupo Desarrollo y Mantenimiento de Aplicaciones., Personal Tercerizado.
Acción: 3(H) Gestionar las acciones para atender el incidente.
Complemento: Monitoreo permanente de la información en internet</t>
  </si>
  <si>
    <t>Monitorear la exposición de información en internet</t>
  </si>
  <si>
    <t>No contar con contrato de soporte que garantiza la sostenibilidad del producto.</t>
  </si>
  <si>
    <t>Fallas en la generación de reportes por desactualizacion de la plataforma</t>
  </si>
  <si>
    <t>HACKEO</t>
  </si>
  <si>
    <t>Pérdida de datos en el correo electrónico</t>
  </si>
  <si>
    <t>Perdida o Daño del equipo</t>
  </si>
  <si>
    <t>. Virus
. Actualización de software
. Que el disco duto se llene y no se pueda ampliar
. Daño en la batería
. Agotamiento de la memoria del equipo
. Que se bloquee el equipo y no se pueda realizar una atención remota</t>
  </si>
  <si>
    <t>Indisponibilidad de los equipos, aunado a la pérdida de los archivos de información conitenidos en los mismos.</t>
  </si>
  <si>
    <t>Pérdida de información</t>
  </si>
  <si>
    <t>Pérdida de la informacion por manipulacion inadecuada del archivo</t>
  </si>
  <si>
    <t>Perdida o alteración de la información</t>
  </si>
  <si>
    <t>No reportada por el área</t>
  </si>
  <si>
    <t>Retiro o traslado de cargo o área.</t>
  </si>
  <si>
    <t>Transferencia de información y conocimiento al retiro o tralsdao de catgo</t>
  </si>
  <si>
    <t>Afectación de la disponibilidad de la infomación institucional.</t>
  </si>
  <si>
    <t>Falta de actualización oportuna</t>
  </si>
  <si>
    <t>Modificación de la información por personas agenas al proceso</t>
  </si>
  <si>
    <t>Licencia Uso Libre</t>
  </si>
  <si>
    <t>Los datos de esta carpeta pueden ser modificados por erros</t>
  </si>
  <si>
    <t>La carpeta es manipulada por muchas personas.</t>
  </si>
  <si>
    <t>Uso no adecuado de la información.</t>
  </si>
  <si>
    <t>Estrategico TH-CP-003 Gestión del Talento Humano</t>
  </si>
  <si>
    <t>Daños del equipo</t>
  </si>
  <si>
    <t>Pérdida de la información odaño por condiciones técnicas del equipo</t>
  </si>
  <si>
    <t>Afectación de la disponibilidad de la información</t>
  </si>
  <si>
    <t>Esta información esta unificada en una carpeta del uso de todo el grupo.</t>
  </si>
  <si>
    <t>No tiene respaldo de la informacion y no posse la privacidad adecuada.</t>
  </si>
  <si>
    <t>Privacidad y perdida.</t>
  </si>
  <si>
    <t>Pérdida de la información por condiciones externas a la gestión del área.</t>
  </si>
  <si>
    <t>Problemas al acceso de la consulta de información requerida.</t>
  </si>
  <si>
    <t>Afectación en la disponibilidad, integridad y privacidad de la información.</t>
  </si>
  <si>
    <t>ACEPTAR EL RIESGO</t>
  </si>
  <si>
    <t>Catastrofes naturales y deterioro físico</t>
  </si>
  <si>
    <t>Pérdida de expediente</t>
  </si>
  <si>
    <t>Afectación en la disponbilidad e integridad de la informaión.</t>
  </si>
  <si>
    <t>Finalización del contrato, cesión del contrato, cambio en las actividades contractuales</t>
  </si>
  <si>
    <t>Transferencia de conocimiento sobre la gestión</t>
  </si>
  <si>
    <t xml:space="preserve">Afectación en la ejecución del proceso </t>
  </si>
  <si>
    <t>Pérdida del equipo u ataques cibernéticos</t>
  </si>
  <si>
    <t>Pérdida de información por daño o condiciones técnicas del equipo</t>
  </si>
  <si>
    <t>Puede percibirse una afectación en la confiabilidad de la informaión.</t>
  </si>
  <si>
    <t>Daño en servidor donde se aloja la información del coreo</t>
  </si>
  <si>
    <t>perdida de la información por daño del servidor en el que se aloja la información del correo</t>
  </si>
  <si>
    <t xml:space="preserve">Afectación en la liquidación de la nómina debido a que no se contaría con las incapacidades para ser registradas </t>
  </si>
  <si>
    <t>Disponibilidad de acceso a la página web de las administradoras</t>
  </si>
  <si>
    <t>Registro extemporáneo de las incapacidades sujetas a cobro</t>
  </si>
  <si>
    <t>Afectación en la recuperación de los recursos pagados por incapacidades</t>
  </si>
  <si>
    <t>Disponibilidad de acceso a la página webpor parte de Colpensiones</t>
  </si>
  <si>
    <t>Registro inconsistente de las novedades que se registren en la plataforma web con el objeto de depurar la deuda presunta y la deuda real</t>
  </si>
  <si>
    <t>Afectación en la historia laboral depensiones del srvidor a quien se le registro de forma errada algún tipo de novedad</t>
  </si>
  <si>
    <t>Aplicativo en Nube SaaS</t>
  </si>
  <si>
    <t>Desactualización en el versionamiento y funcionalidades del aplicativo</t>
  </si>
  <si>
    <t>Información sujeta a cambios normativos que no esté actualizada con los nuevos lineamientos generando incosistencias en la liquidación de la nómina</t>
  </si>
  <si>
    <t>Perdida de integridad y confiabilidad en la información generada desde el aplicativo</t>
  </si>
  <si>
    <t>Revisar el cumplimiento de ANS para los servicios de aplicación SaaS</t>
  </si>
  <si>
    <t>Puede perciobirse una afectación en la confiabilidad de la informaión.</t>
  </si>
  <si>
    <t>Pérdida de la información o falta de actualización del programa</t>
  </si>
  <si>
    <t>Pocas personas con capacitación para el manejo del sistema</t>
  </si>
  <si>
    <t>Mal uso o no uso de la plataforma para el fin para el que fue creado.</t>
  </si>
  <si>
    <t>Indisponibilidad en la consulta por daño en el servidor donde está albergado el aplicativo</t>
  </si>
  <si>
    <t>Daño en la base de datos que impide la consulta o recuperación de la información histórica</t>
  </si>
  <si>
    <t xml:space="preserve">Perdida de información histórica y de la posibilidad de consultas </t>
  </si>
  <si>
    <t>Extravío del dispositivo</t>
  </si>
  <si>
    <t>Falta de custodia o conservación del dispositivo</t>
  </si>
  <si>
    <t>perdida o daño del dispositivo</t>
  </si>
  <si>
    <t>Evaluación y Seguimiento ES-CP-002 Evaluación y Seguimiento</t>
  </si>
  <si>
    <t>Retiro de la persona</t>
  </si>
  <si>
    <t>No contar con la transferencia de la información y del conocimiento de su gestión, que se generó acorde con las funciones definidas.</t>
  </si>
  <si>
    <t>Perdida de disponibilidad de la  información y del conocimiento que hace parte de la  de la entidad.</t>
  </si>
  <si>
    <t>Indisponibilidad del aplicativo</t>
  </si>
  <si>
    <t>Fallas en el aplicativo</t>
  </si>
  <si>
    <t xml:space="preserve">Que no se pueda realizar el reporte, ocasionando incumplimiento de la normatividad.  </t>
  </si>
  <si>
    <t>Copias de Respaldo Deficientes.</t>
  </si>
  <si>
    <t>Misional AP-CP-002 Administración, Profundización y Aprovechamiento de Acuerdos y Relaciones Comerciales.</t>
  </si>
  <si>
    <t>Almacenamiento Nube Publica</t>
  </si>
  <si>
    <t>Uso de personal no autorizado</t>
  </si>
  <si>
    <t>Fallas o errores informaticos.</t>
  </si>
  <si>
    <t>Perdida de Información historica de la Dirección de Comercio Exterior.</t>
  </si>
  <si>
    <t>Pérdidad o fuja de información institucional</t>
  </si>
  <si>
    <t>Robo del equipo  PC</t>
  </si>
  <si>
    <t>Falla tecnológica que conduzca a pérdida de la información</t>
  </si>
  <si>
    <t>Alteración de la integridad de los documentos</t>
  </si>
  <si>
    <t xml:space="preserve">Retiro / traslado </t>
  </si>
  <si>
    <t>Transferincia de información y conocimiento de gestión</t>
  </si>
  <si>
    <t>Perdida disponibilidad de la informaciono integridad o disponibilidad de la información</t>
  </si>
  <si>
    <t>Perdida del equipo</t>
  </si>
  <si>
    <t xml:space="preserve">No hay acceso a backup de la información </t>
  </si>
  <si>
    <t>Perdida de la información</t>
  </si>
  <si>
    <t>Divulgación publica no clasificada</t>
  </si>
  <si>
    <t xml:space="preserve">Protección inadecuada de la información Clasificada </t>
  </si>
  <si>
    <t xml:space="preserve">Uso inadecuado de la información para fines distintos a la actividad del viceministerio  </t>
  </si>
  <si>
    <t>Almacenamiento Disco Duro / CD / USB</t>
  </si>
  <si>
    <t>Daño en disco duro</t>
  </si>
  <si>
    <t>Perdida de información</t>
  </si>
  <si>
    <t>Físicos-A 7.10. Medios de almacenamiento:Los medios de almacenamiento deben gestionarse a lo largo de su ciclo de vida de adquisición, uso, transporte y disposición de acuerdo con el esquema de clasificación y los requisitos de manipulación de la organización..</t>
  </si>
  <si>
    <t xml:space="preserve">Responsable: El Profesional Especializado - 
Acción:  3(v)GTI-PR-011: Desarrolla la gestión de Activos y Riesgos de la seguridad y privacidad de la información.
Complemento: Aplica formato GTI-FM-015 Inventario de Activos de Información MinCIT </t>
  </si>
  <si>
    <t>GTI-PR-011 Gestión del Subsistema de Seguridad y Privacidad de la Información</t>
  </si>
  <si>
    <t xml:space="preserve">GTI-FM-015 Inventario de Activos de Información MinCIT </t>
  </si>
  <si>
    <t>Gestionar la transferencia de la información en medios externos a repositorios de almacenamiento institucional controlado</t>
  </si>
  <si>
    <t>Pérdida de información contendia en archivos de escritorio.</t>
  </si>
  <si>
    <t>Problemas de acceso a archivos</t>
  </si>
  <si>
    <t>Indisponibildiad de la información histórica y antecedentes por cambios en la entidad responsable del Programa.</t>
  </si>
  <si>
    <t>Desactualización del Portátil</t>
  </si>
  <si>
    <t>Falta de actualización de la información que se encudentra en el One Drive del MinCIT.</t>
  </si>
  <si>
    <t>Pérdida de información y conocimientos que tiene la persona respecto a la entidad y a las actividades que desde la oficina se manejan. Igual que posible Retiro del Funcionario o Contratista.</t>
  </si>
  <si>
    <t>Desconocidas porque el repositorio no es administrado por el Ministerio</t>
  </si>
  <si>
    <t>No actualización oportuna de la información de la RNBD</t>
  </si>
  <si>
    <t>Retiro del  funcionario</t>
  </si>
  <si>
    <t>Dovulgación pública de información no clasificada</t>
  </si>
  <si>
    <t>Protección inadecuada de la información no clasificada</t>
  </si>
  <si>
    <t>Uso inadecuado de la información para fines distintos a la actividad del Viceministerio</t>
  </si>
  <si>
    <t>Que la plataforma presente algún tipo de virus ohackeo de la información</t>
  </si>
  <si>
    <t>Falencias en la plataforma de gestión documental y/o errores en el aplicativo de zonas francas</t>
  </si>
  <si>
    <t xml:space="preserve">Desconectividad a internet,o a la página web; ataque de hacker </t>
  </si>
  <si>
    <t>daño disco duro, virus.</t>
  </si>
  <si>
    <t>Daño o perdida de la información por daños en software o hardware por lo que ser recomienda realizar backups periodicos</t>
  </si>
  <si>
    <t>daño disco duro, virus y ataques ciberneticos.</t>
  </si>
  <si>
    <t>Disco Duro / CD / USB</t>
  </si>
  <si>
    <t>Fallas en el Disco Duro.</t>
  </si>
  <si>
    <t>fallas en el aplicativo</t>
  </si>
  <si>
    <t>Errores en el correcto manejo de la Caja Menor de la DCE</t>
  </si>
  <si>
    <t>Falta de respaldo de la información del Grupo de Salvaguardias, Aranceles y Comercio Exterior</t>
  </si>
  <si>
    <t>Falta de seguridad en la custodia de la información del Grupo de Salvaguardias, Aranceles y Comercio Exterior</t>
  </si>
  <si>
    <t>Retiro de la entidad o traslado de area o de cargo</t>
  </si>
  <si>
    <t>Inadecuada custodia, trasnferencia y conservación de la información</t>
  </si>
  <si>
    <t>Pérdida de la disponibilidad, confidencialidad e integridad de la informacción.</t>
  </si>
  <si>
    <t xml:space="preserve">Perdida o robo del equipo </t>
  </si>
  <si>
    <t>No haya backup del equipo</t>
  </si>
  <si>
    <t>Perdida de Información por falta de Backup</t>
  </si>
  <si>
    <t>Mal uso de la información por parte de los usuarios con suscripción</t>
  </si>
  <si>
    <t>No hay control de la utilización de los usuarios</t>
  </si>
  <si>
    <t>Los usuarios suscritos faciliten el usuario y contraseña a terceros</t>
  </si>
  <si>
    <t>Divulgación pública de informacion no clasificada</t>
  </si>
  <si>
    <t>Protección inadecuado de la información clasificada</t>
  </si>
  <si>
    <t>Uso inadecuado de la informacion para fines distintos a la actividad del viceministerio</t>
  </si>
  <si>
    <t>Cuellos de botella no detectados, trámites no finalizados.</t>
  </si>
  <si>
    <t>Trámites bloqueados o excesivamente demorados por falta de control de los cuellos de botella</t>
  </si>
  <si>
    <t>No entrega oportuna de la Administrción del Correo</t>
  </si>
  <si>
    <t>Perdida del token</t>
  </si>
  <si>
    <t>No disponiobilidad del token para la actividad diaria</t>
  </si>
  <si>
    <t>No disponiobilidad del token para la actividad diaria y sustraccion de informacion</t>
  </si>
  <si>
    <t>Información sensible no disponible</t>
  </si>
  <si>
    <t>No tener la información completa para analizar el registro de usuarios</t>
  </si>
  <si>
    <t>Usuario creado sin todos los filtros requeridos</t>
  </si>
  <si>
    <t xml:space="preserve">posibilidad de adulteracion de la informacion </t>
  </si>
  <si>
    <t>Cambio de Datos</t>
  </si>
  <si>
    <t>Adulteracion, Acceso a Informacion Clasificada</t>
  </si>
  <si>
    <t>Utilización de la información</t>
  </si>
  <si>
    <t>mala utilización de la información</t>
  </si>
  <si>
    <t>utilización de la información en prácticas indebidas</t>
  </si>
  <si>
    <t xml:space="preserve">Ataques informaticos </t>
  </si>
  <si>
    <t xml:space="preserve">Desactualización del sitio </t>
  </si>
  <si>
    <t>Indisponibilidad de acceso a la web</t>
  </si>
  <si>
    <t>Extravió o pérdida de la información guardada en los PC´s
Perdida o daño del equipo</t>
  </si>
  <si>
    <t>. Virus
. Actualización de software
. Que el disco duto se llene y no se pueda ampliar
. Agotamiento de la memoria del equipo
. Que se bloquee el equipo y no se pueda realizar una atención remota</t>
  </si>
  <si>
    <t>Misional FP-CP-002 Fortalecimiento de la Competitividad y Promoción del Turismo.</t>
  </si>
  <si>
    <t>Retiro del funcionario</t>
  </si>
  <si>
    <t>Calidad de la información, regitros o documentos de información, por deterioro</t>
  </si>
  <si>
    <t>Pérdida de información y conocimientos que tiene la persona respecto a la entidad y a las actividades que desde la oficina se manejan</t>
  </si>
  <si>
    <t>Disponibilidad a los repositorios electrónicos o físicos donde se encuentra la información.</t>
  </si>
  <si>
    <t>Calidad de la información, registros o documentos por deterioro del formato en el que se encuentra la información.</t>
  </si>
  <si>
    <t>Alteración de la integridad  y disponibilidad de los documentos que conformaban  el archivo del Consejo</t>
  </si>
  <si>
    <t>Retiro del contratista</t>
  </si>
  <si>
    <t xml:space="preserve">No aplica </t>
  </si>
  <si>
    <t>No se tiene un Bakcup de la información</t>
  </si>
  <si>
    <t>Falta de un repositorio del mininsterio para el almacenamiento de la infromación</t>
  </si>
  <si>
    <t>Ataques informáticos que puedan afectar la integridad de la información</t>
  </si>
  <si>
    <t>Que involuntariamente se altere o se elimine información</t>
  </si>
  <si>
    <t>Acceso inseguro al sistema.</t>
  </si>
  <si>
    <t>No diligenciamiento de actividades ejecutadas oportunamente.</t>
  </si>
  <si>
    <t>Fallas del sistema y que no se actulice la información.</t>
  </si>
  <si>
    <t>Muy Baja</t>
  </si>
  <si>
    <t>Equipo Microfilmación</t>
  </si>
  <si>
    <t>Perdida de la informacion</t>
  </si>
  <si>
    <t xml:space="preserve">Debilidades  en el control y acceso de la documentacion  del ministerio </t>
  </si>
  <si>
    <t xml:space="preserve">posibilidad de afectacion, reputacional y economica por sanciones de entes  de control, debido a perdida y deterioro de la documentacion </t>
  </si>
  <si>
    <t>Baja</t>
  </si>
  <si>
    <t xml:space="preserve">Daño en la unidad de almacenamiento </t>
  </si>
  <si>
    <t>Acceso no autorizado al servicio de aplicación o sitio web.</t>
  </si>
  <si>
    <t xml:space="preserve">Ejecucion y administracion de procesos </t>
  </si>
  <si>
    <t xml:space="preserve">recepcion inadecuada de los documentos al realizar la transferencia </t>
  </si>
  <si>
    <t xml:space="preserve">Perdida de memoria institucional, afectacion de la memoria institucional, perdida de confianza y credibilidad  de usuarion internos y externos </t>
  </si>
  <si>
    <t xml:space="preserve">falta de seguimiento a la documentacion en tramite </t>
  </si>
  <si>
    <t xml:space="preserve">posible afectacion  reputacional por incumplimiento legal debido a la inadecuada gestion de las comunicaciones oficiales </t>
  </si>
  <si>
    <t>Divulgación al público de las estrategias de Defensa Jurídica del Ministerio</t>
  </si>
  <si>
    <t>Afectación en el índice de litigiosidad del ministerio</t>
  </si>
  <si>
    <t>Fuga de información</t>
  </si>
  <si>
    <t>No se tiene definida una periocidad de back up para la información.</t>
  </si>
  <si>
    <t xml:space="preserve">Acceso no autorizado a la información (hora de ingreso y salida del señor Ministro y Viceministros) </t>
  </si>
  <si>
    <t>Eliminación de datos sin autorización por parte de funcionarios de la entidad</t>
  </si>
  <si>
    <t>No subir la documentación completa al sistema de las compras de elementos devolutivos y de consumo.</t>
  </si>
  <si>
    <t>No realizar la actualización del inventario y movimientos dentro del sistema.</t>
  </si>
  <si>
    <t>Deficiencia o inexistencia de servicio de internet
Pérdida de la carpeta por reescribir el nombre o cambio de posición de la misma</t>
  </si>
  <si>
    <t>No tener acceso al servicio
Modificación involuntaria de nombres o direcciones del archivo</t>
  </si>
  <si>
    <t>Perdida o daño del equipo</t>
  </si>
  <si>
    <t>Fallas técnicas del equipo (Disco duro, SO entre otros)
Obsolescencia tecnológica</t>
  </si>
  <si>
    <t>Indisponibilidad de acceso a la información del equipo (por daño de la informacion)</t>
  </si>
  <si>
    <t>Falla en los servidores de pagina web
fallas en los Servicios de la nube
insuficientes controles de seguridad</t>
  </si>
  <si>
    <t>Fallas en la comunicación para acceder al Servicios</t>
  </si>
  <si>
    <t>Indisponibilidad de acceso a la información.</t>
  </si>
  <si>
    <t xml:space="preserve">Accessos no autoirzados </t>
  </si>
  <si>
    <t>Incumplimiento de Politicas de Seguridad
Fallas en la comunicación para acceder al Servicios</t>
  </si>
  <si>
    <t>Suplantacion de identidad.
Indisponibilidad de acceso a la información.</t>
  </si>
  <si>
    <t>Versión desactualizada y mal funcionamiento</t>
  </si>
  <si>
    <t>Falta de actulaización de licencias</t>
  </si>
  <si>
    <t>Perdida de información por cambio repentino del funcionario</t>
  </si>
  <si>
    <t>Vinculaciones de corta duracion por vinculación provisional</t>
  </si>
  <si>
    <t>Que el activo de informacion cambie de empleo.</t>
  </si>
  <si>
    <t>Manejo del pesonal de la OAPS y los miembros del comité</t>
  </si>
  <si>
    <t>Responsable: Coordinador Grupo Desarrollo y Mantenimiento de Aplicaciones., Profesional Especializado
Acción: 6 Establecer el Plan de apertura, mejora y uso de datos abiertos
Complemento: Identificar los conjuntos de datos abiertos.</t>
  </si>
  <si>
    <t>GTI-PR-003 Gestión de Información</t>
  </si>
  <si>
    <t>Plan de apertura, mejora y uso de datos abiertos</t>
  </si>
  <si>
    <t>Realizar seguimiento al PAMUA - Plan de Datos Abiertos</t>
  </si>
  <si>
    <t>Ataque o robo de información de la nube</t>
  </si>
  <si>
    <t>El equipo portátil puede ser hurtado, dañado, perdido, pero la información no se guarda en él.</t>
  </si>
  <si>
    <t>Pérdida, robo, daño del equipo, y ataque o robo de información de la nube</t>
  </si>
  <si>
    <t>No existe un par o persona que apoye las tareas relacionadas con la preparación y publicación de contenidos.</t>
  </si>
  <si>
    <t>Afectación de la disponibilidad del recurso humano para atender los temas relacionados con la preparación y publicación de contenidos internos de comunicaciones.</t>
  </si>
  <si>
    <t>Manejo del pesonal de la OAPS</t>
  </si>
  <si>
    <t>perdida de información</t>
  </si>
  <si>
    <t>Conservación de la información en la Plataforma</t>
  </si>
  <si>
    <t>Ingreso de documentos en las hojas de vida sin el debido procedimiento.</t>
  </si>
  <si>
    <t xml:space="preserve">La documentación incompleta para la elaboración de las hojas de vida </t>
  </si>
  <si>
    <t>En algunos casos el mal menejo de las hojas de vida, por parte de los funcionarios.</t>
  </si>
  <si>
    <t>No poder acceder a la información por fallas en el sisitema</t>
  </si>
  <si>
    <t>Dificultades de acceso a la consulta de la información</t>
  </si>
  <si>
    <t>No se elabore acorde a la reunión adelantada o falten datos importantes al momento de redactarla.</t>
  </si>
  <si>
    <t xml:space="preserve">No elaborarla </t>
  </si>
  <si>
    <t>Pérdida de la información constitutiva de las actas por manipulación de los usuarios con acceso</t>
  </si>
  <si>
    <t>Acceso por servidor no autorizado</t>
  </si>
  <si>
    <t xml:space="preserve">Falta de disponibilidad de la información </t>
  </si>
  <si>
    <t>La carpeta aun no se encuentra con la información del 2022.</t>
  </si>
  <si>
    <t>Documentos importantes sin respaldo.</t>
  </si>
  <si>
    <t>Falta de documentos actualizados y respaldo.</t>
  </si>
  <si>
    <t>Perdida de la Información o falta de actualización del Programa.</t>
  </si>
  <si>
    <t>Una sola persona tiene acceso a esta plataforma.</t>
  </si>
  <si>
    <t>Falta de personal capacitado para manejar la información.</t>
  </si>
  <si>
    <t>daño en los PC (equipo de escritorio) o en el sistema de nómina</t>
  </si>
  <si>
    <t>perdida de la información por daño del equipo o daño del sofware</t>
  </si>
  <si>
    <t>afectacion en la disponibilidad,confidencialidad o busqueda de la información</t>
  </si>
  <si>
    <t>Vinculaciones de corta duracion por vinculación de Libre Nombremiento y Remoción</t>
  </si>
  <si>
    <t>PERDIDA DEL EQUIPO-ATAQUES CIBERNETICOS</t>
  </si>
  <si>
    <t>PERDIDA DE INFORMACIÓN O DAÑO POR CONDICIONES TÉCNICAS DEL EQUIPO</t>
  </si>
  <si>
    <t>USO INADECUADO DE LA INFORMACIÓN</t>
  </si>
  <si>
    <t>La información no es vulnerable dado a que se encuentra soportada en medio fisico y digital.</t>
  </si>
  <si>
    <t xml:space="preserve">RIESGO BAJO </t>
  </si>
  <si>
    <t xml:space="preserve">Fallas en el acceso al correo electrónico </t>
  </si>
  <si>
    <t>Acceso por servidor no autorizado a la cuenta de correo</t>
  </si>
  <si>
    <t>Inoportunidad en el trámite de la información o solicitudes allegadas al correo</t>
  </si>
  <si>
    <t>Ataques cibernéticos y disponibilidad de la plataforma</t>
  </si>
  <si>
    <t>Errores en el cargue de la información en el portal</t>
  </si>
  <si>
    <t>Los funcionarios no brinden información confiable y veraz.</t>
  </si>
  <si>
    <t>Integridad en la información</t>
  </si>
  <si>
    <t>Que no atienda a las necesidades de la población a la que vaya dirigido</t>
  </si>
  <si>
    <t>Realizar un mal diagnóstico o no basarse en experiencias ocurridas en los tiempos anteriores</t>
  </si>
  <si>
    <t>Falta de divulgación del plan</t>
  </si>
  <si>
    <t>Ataques cibernéticos</t>
  </si>
  <si>
    <t>Indisponibilidad del portal web</t>
  </si>
  <si>
    <t>Que el activo no se encuentra disponible</t>
  </si>
  <si>
    <t xml:space="preserve">Los funcionarios no actualizan esta información </t>
  </si>
  <si>
    <t xml:space="preserve">No es útil, ya que no hacen buen uso de ella. </t>
  </si>
  <si>
    <t>Los funcionarios no le dan el manejo adecuado.</t>
  </si>
  <si>
    <t xml:space="preserve">Deterioro por factores ambientales </t>
  </si>
  <si>
    <t>Que no se cuente con copias del documento</t>
  </si>
  <si>
    <t>Indisponibilidad del documento e ilegilibilidad de la información</t>
  </si>
  <si>
    <t>Al momento de ingresar o realizar una operación y consulta el  aplicativo no esté disponible</t>
  </si>
  <si>
    <t>Inconsistencias en el registro de información por fallas en la operatividad</t>
  </si>
  <si>
    <t>Imprecisión en los datos almacenados no se actualicen, lo que puede generar inconsistencia de información.</t>
  </si>
  <si>
    <t>Posibles errores en el cargue del cuestionario en el aplicativo</t>
  </si>
  <si>
    <t>Acceso no autorizado
Extravió o pérdida de carpetas</t>
  </si>
  <si>
    <t>Extravió o pérdida de carpetas</t>
  </si>
  <si>
    <t xml:space="preserve">*Pérdida de información </t>
  </si>
  <si>
    <t>Acceso a la información por parte de terceros sin autorización</t>
  </si>
  <si>
    <t>Mala manipulación de la información que se encientra en el repositorio</t>
  </si>
  <si>
    <t>Indisponibilidad de acceso al servidor, perdida de archivos, alteración en la confidencialidad de la información</t>
  </si>
  <si>
    <t xml:space="preserve">Acceso no autorizado a la información </t>
  </si>
  <si>
    <t xml:space="preserve">Posible pérdida de la información por </t>
  </si>
  <si>
    <t>media</t>
  </si>
  <si>
    <t xml:space="preserve">Varias personas teniendo acceso a estas  paginas </t>
  </si>
  <si>
    <t>fala pagina web</t>
  </si>
  <si>
    <t>*Pérdida de información por falta de backup</t>
  </si>
  <si>
    <t xml:space="preserve">Pérdida o daño </t>
  </si>
  <si>
    <t>Respaldo y disponibilidad de la información</t>
  </si>
  <si>
    <t>Pérdida de la información por ataque o por error</t>
  </si>
  <si>
    <t>Respaldo de la información  y acceso a los dispositivos de almacenamiento</t>
  </si>
  <si>
    <t>Pérdida de información contendia en archivos de escritorio.Rotación de encargados del tema (sea funcionario ocontratista).</t>
  </si>
  <si>
    <t xml:space="preserve">Indisponibildiad de la información histórica y antecedentes por cambios en los funcionarios. </t>
  </si>
  <si>
    <t>Amenazas informáticas en el One Drive del MinCIT</t>
  </si>
  <si>
    <t>no existe acceso por fuera de la entidad a los documentos que se encuentran en la carpeta compartida</t>
  </si>
  <si>
    <t>Violación de la seguridad</t>
  </si>
  <si>
    <t>Cambio de funcionarios responsables</t>
  </si>
  <si>
    <t>Ataques informáticos, caída tecnológica</t>
  </si>
  <si>
    <t>Extravió o pérdida usuario y contraseña para ingresar a la plataforma.</t>
  </si>
  <si>
    <t>Falta de respaldo de la corespsondencia de la Subdirección</t>
  </si>
  <si>
    <t>Fallas en el acceso a la consulta de la correspondencia</t>
  </si>
  <si>
    <t>Fallas en el correo electronico y base de datos</t>
  </si>
  <si>
    <t>perdida de informción personal, y posible uso indebido de los contastos del despacho de la DCE</t>
  </si>
  <si>
    <t>Que el sitio no este disponible para consulta</t>
  </si>
  <si>
    <t>Información no actualizada</t>
  </si>
  <si>
    <t>Afectación mínima de acceso a la información que no afecta el desarrollo de las tareas</t>
  </si>
  <si>
    <t>Versión  desactualizada y mal funcionamiento</t>
  </si>
  <si>
    <t>Falta de actualización de la licencia</t>
  </si>
  <si>
    <t>Fallas en el uso de software</t>
  </si>
  <si>
    <t>Todo se almacena en los equipos **Backup periódico?</t>
  </si>
  <si>
    <t xml:space="preserve">transferencia de informacion y conocimiento de la gestión </t>
  </si>
  <si>
    <t>perdida o afectacion de la información disponible, integridad y confiabilidad.</t>
  </si>
  <si>
    <t>Redes  Sociales</t>
  </si>
  <si>
    <t>Falta de aseguramiento de las cuentas de redes sociales y protección de datos en las redes sociales</t>
  </si>
  <si>
    <t>Monitorear la exposición de información en internet de las cuentas de redes sociales institucionales</t>
  </si>
  <si>
    <t>Calidad de la información, registros o documentos por deterioro del formato en el que se encuentra la ifnroamción.</t>
  </si>
  <si>
    <t>Alteración de la integridad  y disponibilidad de los documentos que conforman las el archivo del Consejo</t>
  </si>
  <si>
    <t>Asociadas a la infraestructura de TI - Copias de Respaldo Deficientes.</t>
  </si>
  <si>
    <t>Fallas en el uso del software</t>
  </si>
  <si>
    <t>Suplantación
Manipulación
Repudio
Revelación de información
Denegación de Servicios
Concesión de privilegio</t>
  </si>
  <si>
    <t>Fallos de Inyección:  Los fallos de inyección, tales como SQL, OS, y LDAP.
Fallos de Inyección: Los fallos de inyección, tales como SQL, OS, y LDAP
Secuencia de Comandos en Sitios Cruzados (XSS)
Configuración defectuosa de seguridad
Almacenamiento Criptográfico Inseguro
Fallos de restricción de acceso a URL</t>
  </si>
  <si>
    <t>Perdida y divulgación de datos y
acceso no autorizado, disponibilidad de la aplicación y robo de información</t>
  </si>
  <si>
    <t>Pérdida de la información</t>
  </si>
  <si>
    <t>Daños en los sistemas</t>
  </si>
  <si>
    <t xml:space="preserve">Pérdida de la información </t>
  </si>
  <si>
    <t>Posible afectación por un virus, daño del equipo.</t>
  </si>
  <si>
    <t>Disponibilidad por averías, daños en el equipo, o indisponibilidad de la persona encargada.</t>
  </si>
  <si>
    <t>Posible afectación por un virus, pérdida de correos.</t>
  </si>
  <si>
    <t>Solo una persona tienen acceso a ese correo</t>
  </si>
  <si>
    <t>Demora en la actualización de la información, falla/daño de la aplicación.</t>
  </si>
  <si>
    <t>imposibilidad de acceder al servidor para la publicación de los contenidos, daño del software.</t>
  </si>
  <si>
    <t>Afectación de la disponibilidad de la herramienta para publicar los contenidos internos.</t>
  </si>
  <si>
    <t>Pérdida de la información por situaciones agenas a la gestión del área o atacques cibernéticos</t>
  </si>
  <si>
    <t>Pérdida de información por borrado accidental.</t>
  </si>
  <si>
    <t>. No Hay acceso a la nube del MINCIT
. No hay categorización de la información 
. No se encunetra inventariada por el grupo de gestión Documental 
- No se asocia a un procedimiento dentro del proceso</t>
  </si>
  <si>
    <t xml:space="preserve">Pérdida de información en la pagina web, perdida del disco duro </t>
  </si>
  <si>
    <t>Hackeo de pagina web</t>
  </si>
  <si>
    <t>Daño en los servidores de la plataforma</t>
  </si>
  <si>
    <t>Demora en el seguimiento para la gestión del trámite de los decretos</t>
  </si>
  <si>
    <t>Acceso no autorizado al servidor por piratas informáticos</t>
  </si>
  <si>
    <t>Falta de controles adecuados de seguridad</t>
  </si>
  <si>
    <t>Pérdida de la información  por daño o por robo</t>
  </si>
  <si>
    <t>Acceso a los repositorios electrónicos o físicos donde se encuentra la información.</t>
  </si>
  <si>
    <t>Registros o documentos por deterioro del formato en el que se encuentra la información.</t>
  </si>
  <si>
    <t>Alteración de la integridad  y disponibilidad de los documentos que conforman  el archivo.</t>
  </si>
  <si>
    <t>Alteración de la integridad  y disponibilidad de los documentos que conformaban  el archivo.</t>
  </si>
  <si>
    <t>Disponibilidad de acceso a la ruta de ubicación de la información</t>
  </si>
  <si>
    <t>Falta de protección  de la información disco duro compartido</t>
  </si>
  <si>
    <t>Daño en el equipo que reposa la información del funcionario a cargo.
Ataques cibernéticos que vulnere el equipo del funcionario.
Eventos adversos (inundaciones, incendios, problemas eléctricos, factores atmosféricos, entre otros) que puedan ocasionar daños en los documentos en custodia.
Sustracción indebida de documentos del archivo físico</t>
  </si>
  <si>
    <t>Aplicación inadecuada del formato establecido para el préstamo de la documentación del archivo  por parte del Funcionario responsable .
No realizar copias de seguridad de la información existente.
No registro de ingreso al archivo  para el personal ajeno a la Oficina.
No existencia de un programa de prevención de emergencias y atención de desastres</t>
  </si>
  <si>
    <t>Pérdida de la integridad de la información física y digital que reposa en el archivo.</t>
  </si>
  <si>
    <t>Hackeo y bloqueo de la página</t>
  </si>
  <si>
    <t>Riesgo reputacional al ministerio</t>
  </si>
  <si>
    <t>Versión desactualizada</t>
  </si>
  <si>
    <t>Fallas en los enlaces que apuntan a los tutoriales</t>
  </si>
  <si>
    <t>Fallas en la consulta del tutorial</t>
  </si>
  <si>
    <t xml:space="preserve">Edificios / Oficinas / Archivo </t>
  </si>
  <si>
    <t>Infraestructura</t>
  </si>
  <si>
    <t>Acceso no autorizado a las áreas de acceso restringido</t>
  </si>
  <si>
    <t>Físicos-A 7.6. Trabajar en áreas seguras:Se debe diseñar e implementar medidas de seguridad para trabajar en zonas seguras..</t>
  </si>
  <si>
    <t>Terminación de contrato de prestación de Servicios</t>
  </si>
  <si>
    <t>Almacenamiento Nube No Institucional</t>
  </si>
  <si>
    <t> </t>
  </si>
  <si>
    <t>Clasificada</t>
  </si>
  <si>
    <t>privada</t>
  </si>
  <si>
    <t>Retiro</t>
  </si>
  <si>
    <t>Falta de induccion a su sucesor</t>
  </si>
  <si>
    <t>Perdida de informacion, experiencia</t>
  </si>
  <si>
    <t>No disponibilidad del canal de comunicacion</t>
  </si>
  <si>
    <t>Acumulación de correos de los usuarios por consultas y reportes del funcionamiento de SIIS</t>
  </si>
  <si>
    <t>HISTORIAL DE CAMBIOS DEL CONTENIDO</t>
  </si>
  <si>
    <t>VERSIÓN</t>
  </si>
  <si>
    <t>DESCRIPCIÓN DEL CAMBIO</t>
  </si>
  <si>
    <t>Documentación de los Riesgos de Seguridad y Privacidad de al Información para la vigencia 2024.</t>
  </si>
  <si>
    <t>Oficina Sistemas de Información</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</si>
  <si>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</si>
  <si>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</si>
  <si>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</si>
  <si>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</si>
  <si>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</si>
  <si>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</si>
  <si>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</si>
  <si>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</si>
  <si>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</si>
  <si>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</si>
  <si>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</si>
  <si>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</si>
  <si>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</si>
  <si>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</si>
  <si>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</si>
  <si>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</si>
  <si>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</si>
  <si>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</si>
  <si>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Riesgo de corrupción</t>
  </si>
  <si>
    <t>LEVE</t>
  </si>
  <si>
    <t>BAJO</t>
  </si>
  <si>
    <t>Externo</t>
  </si>
  <si>
    <t>Riesgo de Fraude Externo</t>
  </si>
  <si>
    <t>MENOR</t>
  </si>
  <si>
    <t>No Asignado</t>
  </si>
  <si>
    <t>Aleatoria</t>
  </si>
  <si>
    <t>Sin documentar</t>
  </si>
  <si>
    <t>Sin Registro</t>
  </si>
  <si>
    <t>Riesgo de Fraude Interno</t>
  </si>
  <si>
    <t>Riesgo de Gestión</t>
  </si>
  <si>
    <t>ALTA</t>
  </si>
  <si>
    <t>EXTREMO</t>
  </si>
  <si>
    <t>COMPARTIR EL RIESGO</t>
  </si>
  <si>
    <t>MUY ALTA</t>
  </si>
  <si>
    <t>CATASTRÓFICO</t>
  </si>
  <si>
    <t>MODERADO (RC/F)</t>
  </si>
  <si>
    <t>Riesgo Fiscal</t>
  </si>
  <si>
    <t>MODERADO (RC-F)</t>
  </si>
  <si>
    <t>ALTO (RC/F)</t>
  </si>
  <si>
    <t>Riesgo Ambiental</t>
  </si>
  <si>
    <t>MAYOR (RC-F)</t>
  </si>
  <si>
    <t>EXTREMO (RC/F)</t>
  </si>
  <si>
    <t>Riesgo de Seguridad y Salud en el Trabajo</t>
  </si>
  <si>
    <t>CATASTRÓFICO (RC-F)</t>
  </si>
  <si>
    <t>Ejecución y Administración de Procesos</t>
  </si>
  <si>
    <t>Fallas Tecnólogicas</t>
  </si>
  <si>
    <t>Relaciones Laborales</t>
  </si>
  <si>
    <t>Usuarios, productos y practicas</t>
  </si>
  <si>
    <t>Legales</t>
  </si>
  <si>
    <t>SEGURIDAD Y PRIVACIDAD DE LA INFORMACIÓN</t>
  </si>
  <si>
    <t>Frecuencia del Control</t>
  </si>
  <si>
    <t>NTC/IEC ISO27001:2022 - CONTROLES</t>
  </si>
  <si>
    <t>Responsable</t>
  </si>
  <si>
    <t>Consecuencais</t>
  </si>
  <si>
    <t>Control: Acción o conjunto de acciones que minimiza la probabilidad de ocurrencia de un riesgo o el impacto producido ante su materialización.
En la descripción del control se debe asegurar que cuente con los siguientes componentes que permitan su entendimiento. 
Responsable de ejecutar el control:  identifica el cargo del servidor que ejecuta el control, en caso de que sean controles automáticos se identificará el sistema que realiza la actividad.  
Acción: se determina mediante verbos que indican la acción que deben realizar como parte del control.  
Complemento: corresponde a los detalles que permiten identificar claramente el objeto del control</t>
  </si>
  <si>
    <t>Área/ Dependencia</t>
  </si>
  <si>
    <t>Responsable(s) del Riesgo</t>
  </si>
  <si>
    <t>Periodicidad</t>
  </si>
  <si>
    <t>Grupo de Control</t>
  </si>
  <si>
    <t xml:space="preserve">Control </t>
  </si>
  <si>
    <t xml:space="preserve">Descripción </t>
  </si>
  <si>
    <t>Control A.1. ISO/IEC27001:2022</t>
  </si>
  <si>
    <t>Probabilidad</t>
  </si>
  <si>
    <t>Impacto</t>
  </si>
  <si>
    <t>Riesgo</t>
  </si>
  <si>
    <t>Oficina Sistemas de Información - Jefatura OSI</t>
  </si>
  <si>
    <t>Almacenamiento  Share Point Área</t>
  </si>
  <si>
    <t>DM - Despacho Ministro</t>
  </si>
  <si>
    <t>RG - Ejecución y Administración de Procesos</t>
  </si>
  <si>
    <t>Organizacional</t>
  </si>
  <si>
    <t>A 5.1.  Políticas para la seguridad de la información</t>
  </si>
  <si>
    <t>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t>
  </si>
  <si>
    <t>Catastrófico</t>
  </si>
  <si>
    <t>Extremo</t>
  </si>
  <si>
    <t>Oficina Sistemas de Información - Grupo Desarrollo y Mantenimiento de Aplicaciones</t>
  </si>
  <si>
    <t>Sistema de Gestión</t>
  </si>
  <si>
    <t>Almacenamiento Externo</t>
  </si>
  <si>
    <t xml:space="preserve">DM - Oficina Asesora de Planeación Sectorial </t>
  </si>
  <si>
    <t xml:space="preserve">DM - OAPS - Oficina Asesora de Planeación Sectorial </t>
  </si>
  <si>
    <t>RG - Fallas Tecnológicas</t>
  </si>
  <si>
    <t>Semanal</t>
  </si>
  <si>
    <t>A 5.2.  Roles y responsabilidades para la seguridad de la información</t>
  </si>
  <si>
    <t>Los roles y responsabilidad de seguridad de la información se deben definir y asignar de acuerdo con las necesidades de la organización.</t>
  </si>
  <si>
    <t>Oficina Sistemas de Información - Grupo Ingeniería y Soporte Técnico</t>
  </si>
  <si>
    <t>Proyecto de Inversión</t>
  </si>
  <si>
    <t>Almacenamiento Nube Privada</t>
  </si>
  <si>
    <t>DM - Oficina Asesora Jurídica</t>
  </si>
  <si>
    <t>DM - OAJ - Oficina Asesora Jurídica</t>
  </si>
  <si>
    <t>RG - Relaciones Laborales</t>
  </si>
  <si>
    <t>Quincenal</t>
  </si>
  <si>
    <t>A 5.3. Segregación de deberes</t>
  </si>
  <si>
    <t>Los deberes y áreas de responsabilidad en conflicto deberían segregarse.</t>
  </si>
  <si>
    <t>Mayor</t>
  </si>
  <si>
    <t>Alto</t>
  </si>
  <si>
    <t>Oficina Sistemas de Información - Infraestructura Tecnológica</t>
  </si>
  <si>
    <t>Intangible</t>
  </si>
  <si>
    <t>DM - Oficina Asuntos Legales Internacionales</t>
  </si>
  <si>
    <t>DM - OAJ - Grupo Cobro Coactivo</t>
  </si>
  <si>
    <t>RG - Usuarios, Productos Y Prácticas</t>
  </si>
  <si>
    <t>A 5.4. Responsabilidades de la Dirección</t>
  </si>
  <si>
    <t>La Alta Dirección debe exigir a todo el personal la aplicación de la seguridad de la información de acuerdo con la política de seguridad de la información establecida, las políticas y los procedimientos específicos de la organización en los aspectos correspondientes.</t>
  </si>
  <si>
    <t>Oficina Sistemas de Información - Monitoreo Plataforma Tecnológica</t>
  </si>
  <si>
    <t>Almacenamiento One Drive Personal</t>
  </si>
  <si>
    <t>DM - Oficina Control Interno</t>
  </si>
  <si>
    <t>DM - OAJ - Grupo Conceptos y Asuntos Legales</t>
  </si>
  <si>
    <t>GF - Daños a Activos Fijos/ Eventos Externos</t>
  </si>
  <si>
    <t>Bimensual</t>
  </si>
  <si>
    <t>A 5.5. Contacto con las autoridades</t>
  </si>
  <si>
    <t>La organización debe establecer y mantener contacto con grupos de interés especial u otros foros y asociaciones profesionales especializados en Seguridad.</t>
  </si>
  <si>
    <t>Moderado</t>
  </si>
  <si>
    <t>Oficina Sistemas de Información - Arquitectura Empresarial</t>
  </si>
  <si>
    <t>No contar con un iventario de equipos de computo debidamente identiifcado.</t>
  </si>
  <si>
    <t>DM - Oficina Estudios Económicos</t>
  </si>
  <si>
    <t>DM - OAJ - Grupo Procesos Judiciales</t>
  </si>
  <si>
    <t>A 5.6. Contacto con grupos de interés especial</t>
  </si>
  <si>
    <t>La organización debe establecer y mantener contacto con las autoridades pertinentes.</t>
  </si>
  <si>
    <t>Oficina Sistemas de Información - Seguridad y Privacidad de la Información</t>
  </si>
  <si>
    <t>No tener control sobre los equipos que no cuentan con una identiifcacion apropiada.</t>
  </si>
  <si>
    <t>Aplicativo</t>
  </si>
  <si>
    <t>DM - Oficina Sistemas de Información</t>
  </si>
  <si>
    <t>DM - OALI - Oficina Asuntos Legales Internacionales</t>
  </si>
  <si>
    <t>RSPI - Protección y/o Tratamiento de Datos Personales</t>
  </si>
  <si>
    <t>A 5.7. Inteligencia de Amenazas</t>
  </si>
  <si>
    <t>La información relativa a las amenazas a la seguridad de la información se debe recopilar y analizar para producir inteligencia de las amenazas.</t>
  </si>
  <si>
    <t>Secretaría General - Grupo Gestión Documental</t>
  </si>
  <si>
    <t>VCE - Despacho Viceministerio Comercio Exterior</t>
  </si>
  <si>
    <t>DM - ODCI - Oficina Control Interno</t>
  </si>
  <si>
    <t>Semestral</t>
  </si>
  <si>
    <t>A 5.8. Seguridad de la información en la gestión de proyectos</t>
  </si>
  <si>
    <t>Seguridad de la información se debe integrar en la gestión de proyectos.</t>
  </si>
  <si>
    <t>Menor</t>
  </si>
  <si>
    <t>Secretaría General - Grupo Talento Humano</t>
  </si>
  <si>
    <t>Aplicativo Externo</t>
  </si>
  <si>
    <t>VCE - Negociador Internacional</t>
  </si>
  <si>
    <t>DM - OEE - Oficina Estudios Económicos</t>
  </si>
  <si>
    <t>A 5.9. Inventario de Información y Otros Activos Asociados</t>
  </si>
  <si>
    <t>Se debe elaborar y mantener un inventario de la información y otros activos asociados, incluidos los propietarios.</t>
  </si>
  <si>
    <t>Secretaría General - Grupo Juzgamiento Disciplinario</t>
  </si>
  <si>
    <t>Aplicativo Licenciado</t>
  </si>
  <si>
    <t>VCE - Consejo Superior de Comercio Exterior</t>
  </si>
  <si>
    <t>DM - OSI - Oficina Sistemas de Información</t>
  </si>
  <si>
    <t>A 5.10. Uso aceptable de la información y otros activos asociados</t>
  </si>
  <si>
    <t>Se deben identificar, documentar e implementar normas para el uso aceptable y procedimientos para el tratamiento de la información y otros activos asociados.</t>
  </si>
  <si>
    <t>Bajo</t>
  </si>
  <si>
    <t>Secretaría General - Grupo Contratos</t>
  </si>
  <si>
    <t>Acceso no autorizado a las áreas sensibles/criticas.</t>
  </si>
  <si>
    <t>Aplicativo Zonas Francas</t>
  </si>
  <si>
    <t>Leve</t>
  </si>
  <si>
    <t>VCE - Dirección Relaciones Comerciales</t>
  </si>
  <si>
    <t>DM - OSI - Grupo Desarrollo y Mantenimiento de Aplicaciones</t>
  </si>
  <si>
    <t>A 5.11. Devolución   de activos</t>
  </si>
  <si>
    <t xml:space="preserve">EL personal y otras partes interesadas, según corresponda, deben devolver todos los activos de la organización en su posesión al cambiar o terminar su empleo, contrato o acuerdo. </t>
  </si>
  <si>
    <t>Secretaría General - Grupo Administrativa</t>
  </si>
  <si>
    <t>CD</t>
  </si>
  <si>
    <t>VCE - OMC - Misión Permanente de Colombia ante la Organización Mundial del Comercio</t>
  </si>
  <si>
    <t>DM - OSI - Grupo Ingeniería y Soporte Técncio</t>
  </si>
  <si>
    <t>A .5.12. Clasificación de la información</t>
  </si>
  <si>
    <t>La información se debe clasificar de acuerdo con las necesidades de seguridad de la información de la organización sobre la base de la confidencialidad, integridad, disponibilidad y los requisitos pertinentes de las partes interesadas.</t>
  </si>
  <si>
    <t>Certificado Digital</t>
  </si>
  <si>
    <t>VCE - OCB - Oficina Comercial de Gobierno de Colombia ante la Unión Europea</t>
  </si>
  <si>
    <t>VCE - Despacho Viceministro Comercio Exterior</t>
  </si>
  <si>
    <t xml:space="preserve">A 5.13. Etiquetado de la información </t>
  </si>
  <si>
    <t>Se debe elaborar e implementar un conjunto adecuado de procedimientos para el etiquetado de la información de conformidad con el esquema de clasificación de información adoptado por la organización.</t>
  </si>
  <si>
    <t>Colaboradores: Contratista - Funcionarios</t>
  </si>
  <si>
    <t>VCE - OCW - Oficina Comercial de Colombia en Washington D.C</t>
  </si>
  <si>
    <t>A 5.14. Transferencia de información</t>
  </si>
  <si>
    <t>Las reglas, procedimientos o acuerdos de transferencia de información deben estar vigentes para todos los tipos de instalaciones de transferencia dentro de la organización y entre la organización y otras partes.</t>
  </si>
  <si>
    <t>Sistemas de Gestión SG-CP-006 Sistemas de Gestión</t>
  </si>
  <si>
    <t>VCE - Dirección Integración Económica</t>
  </si>
  <si>
    <t>VCE -  NI - Despacho Negociado Internacional</t>
  </si>
  <si>
    <t>A 5.15. Control de Acceso</t>
  </si>
  <si>
    <t>Las normas para controlar el acceso físico y lógico a la información y otros activos asociados se deben establecer e implementar sobre la base en los requisitos de seguridad empresarial y de la información.</t>
  </si>
  <si>
    <t>Correo Electrónico</t>
  </si>
  <si>
    <t>VCE - Dirección Inversión Extranjera y Servicios</t>
  </si>
  <si>
    <t>VCE - CSCE- Consejo Superior de Comercio Exterior</t>
  </si>
  <si>
    <t xml:space="preserve">A 5.16. Gestión de Identidades </t>
  </si>
  <si>
    <t>Se debe gestionar el ciclo de vida completo de las identidades.</t>
  </si>
  <si>
    <t>No Definido</t>
  </si>
  <si>
    <t>Disco Duro</t>
  </si>
  <si>
    <t>VCE - Dirección de Comercio Exterior</t>
  </si>
  <si>
    <t>A 5.17. Información de Autenticación</t>
  </si>
  <si>
    <t xml:space="preserve"> La asignación y gestión de la información de autenticación se debe controlar mediante un proceso de gestión, incluido el asesoramiento al personal sobre el manejo adecuado de la información de autenticación.</t>
  </si>
  <si>
    <t>VCE- DCE - Subdirección de Diseño y Administración de Operaciones</t>
  </si>
  <si>
    <t>A 5.18. Derechos de Acceso</t>
  </si>
  <si>
    <t>Los derechos de acceso a la información y otros activos asociados se deben aprovisionar, revisar, modificar y eliminar de acuerdo con la política y reglas específicas de la organización para el control de acceso.</t>
  </si>
  <si>
    <t>Ex Funcionario</t>
  </si>
  <si>
    <t>VCE - DCE - Subdirección de Prácticas Comerciales</t>
  </si>
  <si>
    <t>A 5.19. Seguridad de la información para las relaciones con proveedores</t>
  </si>
  <si>
    <t>Se deben definir e implementar procesos y procedimientos para gestionarlos riesgos de la información asociada con el uso de los productos o servicios del proveedor.</t>
  </si>
  <si>
    <t>VDE - Despacho Viceministerio de Desarrollo Empresarial</t>
  </si>
  <si>
    <t>A 5.20. Abordar la seguridad de la información en los acuerdos con los proveedores</t>
  </si>
  <si>
    <t>Los requisitos pertinentes de seguridad de la información se deben establecer y acordar con cada proveedor en función del tipo de relación con el proveedor.</t>
  </si>
  <si>
    <t>VDE - Dirección Productividad y Competitividad</t>
  </si>
  <si>
    <t>A 5.21. Gestión de la seguridad de la información en la cadena de suministro de las TIC</t>
  </si>
  <si>
    <t>Se deben definir e implementar procesos y procedimientos para gestionar los riesgos de seguridad de la información asociada a la cadena de suministros de productos y servicios de TIC.</t>
  </si>
  <si>
    <t>Infraestructura Física</t>
  </si>
  <si>
    <t>VDE - Dirección MiPymes</t>
  </si>
  <si>
    <t>A 5.22. Seguimiento, Revisión y Gestión de Cambios de Servicios de Proveedores</t>
  </si>
  <si>
    <t>La organización debe monitorear, revisar, evaluar y gestionar regularmente el cambio en las prácticas de seguridad de la información de los proveedores y la prestación de servicios.</t>
  </si>
  <si>
    <t>Infraestructura Seguridad Digital</t>
  </si>
  <si>
    <t>VDE - Dirección de Regulación</t>
  </si>
  <si>
    <t>A 5.23.  Seguridad de la información para el uso de servicios en la nube</t>
  </si>
  <si>
    <t>Los procesos de adquisición, uso, gestión y salida de los servicios en la nube se deben establecer, de acuerdo con los requisitos de seguridad de la información.</t>
  </si>
  <si>
    <t>VDE - DREG - Comisión Profesional de Diseño Industrial</t>
  </si>
  <si>
    <t>VCE - DCE - Comité de Importaciones</t>
  </si>
  <si>
    <t>A 5.24. Planificación y preparación de la gestión de incidentes de seguridad de la información</t>
  </si>
  <si>
    <t>La organización debe planificar, uso, gestión y salida de los servicios en la nube, se deben establecer de acuerdo con los requisitos de seguridad de la información de la organización.</t>
  </si>
  <si>
    <t>Licencia</t>
  </si>
  <si>
    <t>VDE - DREG - Consejo Técnico de la Contaduría Pública</t>
  </si>
  <si>
    <t>VCE - DCE - Subdirección de Diseño y Administración de Operaciones</t>
  </si>
  <si>
    <t>A 5.25. Respuesta a Incidentes de Seguridad de la Información</t>
  </si>
  <si>
    <t>La organización debe evaluar los eventos de seguridad de la información y debe decidir, si clasificarlos como incidentes de seguridad de la información.</t>
  </si>
  <si>
    <t>Licencia Usuario</t>
  </si>
  <si>
    <t>VT - Despacho Viceministerio de Turismo</t>
  </si>
  <si>
    <t>VCE - DCE - SDAO - Grupo Sistemas Especiales Importación - Exportación y Comercializadoras Internacionales</t>
  </si>
  <si>
    <t>A 5.26. Evaluación y Decisión de Eventos de Seguridad de la Información</t>
  </si>
  <si>
    <t>Los incidentes de seguridad de la información se deben responder de conformidad con los procedimientos documentados.</t>
  </si>
  <si>
    <t>Pasante</t>
  </si>
  <si>
    <t>VT - Dirección Calidad y Desarrollo Sostenible</t>
  </si>
  <si>
    <t>VCE - DCE - SDAO - Grupo Análisis y Gestión de la Cadena Logística de Comercio Exterior</t>
  </si>
  <si>
    <t>A 5.27.Aprender de los incidentes de seguridad de la información</t>
  </si>
  <si>
    <t>Los conocimientos adquiridos a partir de incidentes de seguridad de la información se deben utilizar para reforzar y mejorar los controles de seguridad de la información.</t>
  </si>
  <si>
    <t>PC / Portatil</t>
  </si>
  <si>
    <t>VT- Dirección Análisis Sectorial Promoción</t>
  </si>
  <si>
    <t>VCE - DCE - SDAO - Grupo Diseño Operaciones de Comercio Exterior</t>
  </si>
  <si>
    <t>A 5.28. Recolección de Evidencia</t>
  </si>
  <si>
    <t>La organización debe establecer e implementar procedimientos para la identificación, recopilación, adquisición y preservación de evidencia relacionada con eventos de seguridad de la información.</t>
  </si>
  <si>
    <t>Plataforma VUCE - Aplicación</t>
  </si>
  <si>
    <t>SG - Secretaría General</t>
  </si>
  <si>
    <t>VCE - DCE - SDAO - Grupo Registro de Productores de Bienes Nacionales</t>
  </si>
  <si>
    <t>A 5.29. Seguridad de la información durante la interrupción.</t>
  </si>
  <si>
    <t xml:space="preserve">VCE - DCE - SDAO - Grupo VUCE - Ventanilla Única de Comercio Exterior </t>
  </si>
  <si>
    <t>A 5.30.  Preparación de las TIC para la continuidad del negocio</t>
  </si>
  <si>
    <t xml:space="preserve">La preparación para las TIC se debe planificar, implementar, mantener y probar basado en los objetivos de continuidad del negocio y los requisitos de continuidad de las TIC. </t>
  </si>
  <si>
    <t>Redes Sociales</t>
  </si>
  <si>
    <t>A 5.31. Requisitos Legales, Reglamentarios y Contractuales.</t>
  </si>
  <si>
    <t>Los requisitos legales, reglamentarios y contractuales pertinentes para la seguridad de la información y el enfoque de la organización para cumplir estos requisitos se deben identificar, documentar y mantener actualizados.</t>
  </si>
  <si>
    <t>Rollos Microfilmación</t>
  </si>
  <si>
    <t>VCE - DCE - SPC - Grupo Dumping y Subvenciones</t>
  </si>
  <si>
    <t>A 5.32. Derechos de propiedad intelectual</t>
  </si>
  <si>
    <t>La organización debe implementar procedimientos apropiados para proteger derechos de propiedad intelectual.</t>
  </si>
  <si>
    <t>Servidor Datos</t>
  </si>
  <si>
    <t>VCE - DCE - SPC - Grupo Salvaguardias Aranceles y Comercio Exterior</t>
  </si>
  <si>
    <t>A 5.33. Protección de Registros</t>
  </si>
  <si>
    <t>Los registros deben estar protegidos contra pérdida, destrucción, falsificación, acceso y liberación no autorizada.</t>
  </si>
  <si>
    <t>VDE - Despacho Viceministro de Desarrollo Empresarial</t>
  </si>
  <si>
    <t>A 5.34. Privacidad y Protección de PII</t>
  </si>
  <si>
    <r>
      <t xml:space="preserve">La organización debe identificar y cumplir con los requisitos relacionados con la preservación de la privacidad y la protección de la PII de acuerdo con las leyes y regulaciones aplicables y los requisitos contractuales. </t>
    </r>
    <r>
      <rPr>
        <i/>
        <sz val="10"/>
        <color rgb="FF000000"/>
        <rFont val="Verdana Pro Cond Light"/>
        <family val="2"/>
      </rPr>
      <t>PII​ (del inglés Personally Identifiable Information). Información Personal de Identificación</t>
    </r>
  </si>
  <si>
    <t>A 5.35. Revisión independiente de la seguridad de la información</t>
  </si>
  <si>
    <t>El enfoque de la organización para administrar la seguridad de la información y su implementación, incluida las personas, los procesos y las tecnológicas, se debe revisar de forma independiente a intervalos planificados o cuando ocurra cambios significativos.</t>
  </si>
  <si>
    <t>Software Colaborativo</t>
  </si>
  <si>
    <t>VDE - DPYC - Equipo Zonas Francas</t>
  </si>
  <si>
    <t>A 5.36. Cumplimiento de Políticas, Normas y Estándares de Seguridad de la Información</t>
  </si>
  <si>
    <t>El cumplimiento de la política de seguridad de la información, el tema, las políticas específicas, las reglas y los estándares de la organización se debe revisar periódicamente.</t>
  </si>
  <si>
    <t>Traslado</t>
  </si>
  <si>
    <t>VDE - DPYC - Equipo Contratos Estabilidad Jurídica</t>
  </si>
  <si>
    <t>A 5.37. Procedimientos operativos documentados</t>
  </si>
  <si>
    <t xml:space="preserve">Los procedimientos operativos de las instalaciones de procesamiento o la información se deben documentar y poner a disposición del personal que la necesite. </t>
  </si>
  <si>
    <t xml:space="preserve">USB </t>
  </si>
  <si>
    <t>A 6.1. Selección</t>
  </si>
  <si>
    <t>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t>
  </si>
  <si>
    <t>USB SIM CARD</t>
  </si>
  <si>
    <t>VDE - DMipymes - Grupo Inclusión Social </t>
  </si>
  <si>
    <t>A 6.2. Términos y condiciones de empleo</t>
  </si>
  <si>
    <t>Los acuerdos contractuales de empleo deben establecer las responsabilidades del personal y de la organización para la seguridad de la información.</t>
  </si>
  <si>
    <t>USB Token</t>
  </si>
  <si>
    <t>VDE - DMipymes - Equipo de Formalización</t>
  </si>
  <si>
    <t>A 6.3. Concientización, educación y capacitación en seguridad de la información</t>
  </si>
  <si>
    <t xml:space="preserve">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t>
  </si>
  <si>
    <t>VDE - DMipymes - Equipo Emprendimiento</t>
  </si>
  <si>
    <t>A 6.4. Proceso Disciplinario</t>
  </si>
  <si>
    <t>Se debe formalizar y comunicar un proceso disciplinario para tomar medidas contra el personal y otras partes interesadas pertinentes que hayan cometido una violación de la política de seguridad de la información.</t>
  </si>
  <si>
    <t>A 6.5. Responsabilidades después de la terminación o cambio de empleo</t>
  </si>
  <si>
    <t>Las responsabilidades y los deberes de seguridad de la información que sigan siendo válidos después de la terminación o el cambio de empleo se deben definir, hacer cumplir y comunicar al personal pertinente y a otras partes interesadas.</t>
  </si>
  <si>
    <t>VDE - DREG - CTCP - Consejo Técnico de Contaduría Pública</t>
  </si>
  <si>
    <t>A 6.6. Acuerdos de confidencialidad o no divulgación</t>
  </si>
  <si>
    <t>Los acuerdos de confidencialidad o no divulgación que refléjenlas necesidades de la organización para la protección de la información deben ser identificados, documentados, revisados y firmados periódicamente por el personal y otras partes interesadas pertinentes.</t>
  </si>
  <si>
    <t xml:space="preserve">VDE - DREG - CPCDI -Comisión Profesional Colombiana de Diseño Industrial </t>
  </si>
  <si>
    <t>A 6.7. Trabajo Remoto</t>
  </si>
  <si>
    <t>Las medidas de seguridad se deben implementar cuando el personal trabaje de forma remota para proteger la información a la que se accede, procesa o almacena fuera de las instalaciones de la organización.</t>
  </si>
  <si>
    <t>VDE - DREG - CONPIA-Consejo Nacional de Profesiones Internacionales y Afines</t>
  </si>
  <si>
    <t>A 6.8. Informes de eventos de seguridad de la información</t>
  </si>
  <si>
    <t xml:space="preserve">La organización debe proporcionar un mecanismo para que el personal informe oportunamente sobre los eventos de seguridad de la información observados o sospechosos a través de los canales apropiados. </t>
  </si>
  <si>
    <t>VT - Despacho Viceministro de Turismo</t>
  </si>
  <si>
    <t>Físicos</t>
  </si>
  <si>
    <t>A 7.1. Perímetros de Seguridad Física</t>
  </si>
  <si>
    <t>Los perímetros de seguridad se deben definir y utilizar para proteger las zonas que contengan información y otros activos asociados.</t>
  </si>
  <si>
    <t>A 7.2. Entrada física</t>
  </si>
  <si>
    <t>Las zonas seguras deben estar protegidas por controles de entrada y puntos de acceso adecuados.</t>
  </si>
  <si>
    <t>VT - DCYDT - Grupo Planificación Desarrollo Sostenible</t>
  </si>
  <si>
    <t>A 7.3. Asegurar Oficinas, Habitaciones e Instalaciones Aseguramiento de Oficinas, Salas e Instalaciones</t>
  </si>
  <si>
    <t>Se debe diseñar e implementar la seguridad física de las oficinas, salas e instalaciones</t>
  </si>
  <si>
    <t>VT - DCYDT  - Grupo Calidad Seguridad Cooperación Internal</t>
  </si>
  <si>
    <t>A 7.4. Monitoreo de seguridad física</t>
  </si>
  <si>
    <t>Las instalaciones deben ser monitoreadas continuamente para detectar accesos físicos no autorizados.</t>
  </si>
  <si>
    <t>VT - Dirección Análisis Sectorial Promoción</t>
  </si>
  <si>
    <t>A 7.5. Protección contra amenazas físicas y ambientales</t>
  </si>
  <si>
    <t>Se debe diseñar e implementar la protección contra las amenazas físicas y medioambientales, como las catástrofes naturales y otras amenazas físicas intencionadas o no intencionadas a las infraestructuras.</t>
  </si>
  <si>
    <t>VT - DASYP  - Grupo Promoción Turística</t>
  </si>
  <si>
    <t>A 7.6. Trabajar en áreas seguras</t>
  </si>
  <si>
    <t>Se debe diseñar e implementar medidas de seguridad para trabajar en zonas seguras.</t>
  </si>
  <si>
    <t>VT - DASYP  - Grupo Análisis Sectorial y Registro Nacional Turismo RNT</t>
  </si>
  <si>
    <t>A 7.7. Limpiar escritorio y limpiar pantalla</t>
  </si>
  <si>
    <t xml:space="preserve">Se deben definir e implementar adecuadamente normas claras para los papeles y los soportes de almacenamiento extraíbles y normas claras sobre pantallas claras para las instalaciones de tratamiento de la información. </t>
  </si>
  <si>
    <t>VT - DASYP - Grupo Formalización Turística</t>
  </si>
  <si>
    <t>A 7.8. Ubicación y protección de equipos</t>
  </si>
  <si>
    <t>Emplazamiento y protección en equipos.</t>
  </si>
  <si>
    <t>SG - Despacho - Secretaría General</t>
  </si>
  <si>
    <t>A 7.9. Seguridad de activos fuera de las instalaciones</t>
  </si>
  <si>
    <t>Los activos externos deben estar protegidos.</t>
  </si>
  <si>
    <t>SG - Grupo Administrativa</t>
  </si>
  <si>
    <t>A 7.10. Medios de almacenamiento</t>
  </si>
  <si>
    <t>Los medios de almacenamiento deben gestionarse a lo largo de su ciclo de vida de adquisición, uso, transporte y disposición de acuerdo con el esquema de clasificación y los requisitos de manipulación de la organización.</t>
  </si>
  <si>
    <t>SG - Grupo Comunicaciones</t>
  </si>
  <si>
    <t>A 7.11. Servicios Públicos de apoyo (Utilidades de apoyo)</t>
  </si>
  <si>
    <t>Las instalaciones de procesamiento de la información deben estar protegidas contra los cortes de energía y otras interrupciones causadas por fallos en los servicios públicos de apoyo.</t>
  </si>
  <si>
    <t>SG - Grupo Contabilidad</t>
  </si>
  <si>
    <t>A 7.12. Seguridad del cableado</t>
  </si>
  <si>
    <t>Los cables que transportan energía, datos o servicios de información de apoyo deben estar protegidos contra la interceptación, las interferencias o los daños.</t>
  </si>
  <si>
    <t>SG - Grupo Contratos</t>
  </si>
  <si>
    <t>A 7.13. Mantenimiento de equipo</t>
  </si>
  <si>
    <t>El equipo se debe mantener correctamente para asegurar la disponibilidad, integridad y confidencialidad de la información.</t>
  </si>
  <si>
    <t>SG - Grupo Financiera</t>
  </si>
  <si>
    <t>A 7.14. Eliminación segura o reutilización de equipos</t>
  </si>
  <si>
    <t>Los elementos de los equipos que contengan medios de almacenamiento se deben verificar para asegurarse de que los datos sensibles y el software con licencia se han eliminado o sobrescrito de forma segura antes de su disposición o reutilización.</t>
  </si>
  <si>
    <t>SG - Grupo Gestion Documental</t>
  </si>
  <si>
    <t>Tecnológicos</t>
  </si>
  <si>
    <t>A 8.1. Dispositivos de punto final de usuario</t>
  </si>
  <si>
    <t>Se debe proteger la información almacenada, procesada o accesible a través de los dispositivos de punto final del usuario.</t>
  </si>
  <si>
    <t>SG - Grupo Juzgamiento Disciplinario</t>
  </si>
  <si>
    <t>A 8.2. Derechos de acceso privilegiado</t>
  </si>
  <si>
    <t>La asignación y el uso de los derechos de acceso privilegiado deben estar restringidos y gestionados.</t>
  </si>
  <si>
    <t>SG - Grupo Pasajes y Viáticos</t>
  </si>
  <si>
    <t>A 8.3. Restricción de acceso a la información</t>
  </si>
  <si>
    <t>El acceso a la información y a otros activos asociados se debe restringir de acuerdo con la política específica establecida sobre el control de acceso.</t>
  </si>
  <si>
    <t>SG - Grupo Pasivo Pensional</t>
  </si>
  <si>
    <t>A 8.4. Acceso al código fuente</t>
  </si>
  <si>
    <t>El acceso para leer o escribir sobre un código fuente, las herramientas de desarrollo, y las librerías de software se deben gestionar apropiadamente.</t>
  </si>
  <si>
    <t>SG - Grupo Relación de Ciudadano</t>
  </si>
  <si>
    <t>A 8.5. Autenticación segura</t>
  </si>
  <si>
    <t>Se deben implementar tecnología y procedimientos de autenticación seguros basados en restricciones de acceso a la información y en la política específica del tema sobre el control de acceso.</t>
  </si>
  <si>
    <t>SG - Grupo Talento Humano</t>
  </si>
  <si>
    <t>A 8.6. Gestión de capacidad</t>
  </si>
  <si>
    <t>El uso de los recursos se debe monitorear y ajustar en función de las necesidades de capacidades actuales y previstas.</t>
  </si>
  <si>
    <t>SG - Grupo Tesorería</t>
  </si>
  <si>
    <t>A 8.7. Protección contra malware</t>
  </si>
  <si>
    <t>La protección contra el malware se debe implementar y respaldar mediante la conciencia adecuada del usuario.</t>
  </si>
  <si>
    <t>No definida</t>
  </si>
  <si>
    <t>A 8.8. Gestión de Vulnerabilidades Técnicas</t>
  </si>
  <si>
    <t>Se debe obtener información sobre las vulnerabilidades técnicas de los sistemas de información en uso, se debe evaluar la exposición de la organización a dichas vulnerabilidades y se deben adoptar las medidas apropiadas.</t>
  </si>
  <si>
    <t>A 8.9. Gestión de la configuración</t>
  </si>
  <si>
    <t>Las configuraciones, incluidas las configuraciones de seguridad de hardware, software, servicios y redes se deben establecer, documentar, implementar, monitorear y revisar.</t>
  </si>
  <si>
    <t>A 8.10. Eliminación de información</t>
  </si>
  <si>
    <t xml:space="preserve">La información almacenada en los sistemas de información, dispositivos o cualquier otro medio de almacenamiento se debe eliminar cuando ya no sea necesario. </t>
  </si>
  <si>
    <t>A 8.11. Enmascaramiento de datos</t>
  </si>
  <si>
    <t xml:space="preserve">El enmascaramiento de datos se debe utilizar de acuerdo con la política específica del tema de la organización sobre el control de acceso y otras políticas relacionadas con tema específicos, y los requisitos comerciales, teniendo en cuenta la legislación aplicable.  </t>
  </si>
  <si>
    <t>A 8.12. Prevención de fuga de datos</t>
  </si>
  <si>
    <t>Las medidas de prevención de fugas de datos se deben implementar a los sistemas, redes y cualquier otro dispositivo que procese, almacene o transmita información sensible.</t>
  </si>
  <si>
    <t>A 8.13. Copia de seguridad de la información</t>
  </si>
  <si>
    <t>Las copias de seguridad de la información, el software y los sistemas se deben mantener y probar periódicamente de conformidad con la política específica sobre copias de seguridad sobre temas específicos.</t>
  </si>
  <si>
    <t>A 8.14. Redundancia de las instalaciones de procesamiento de información</t>
  </si>
  <si>
    <t>Las instalaciones de procesamiento de la información se deben implantar con redundancia suficiente para cumplir los requisitos de disponibilidad.</t>
  </si>
  <si>
    <t>A 8.15. Registro. Inicio sesión</t>
  </si>
  <si>
    <t>Los registros que guardan actividades, excepciones, fallas y otros eventos pertinentes se deben producir, almacenar, proteger y analizar.</t>
  </si>
  <si>
    <t>A 8.16. Actividades de seguimiento</t>
  </si>
  <si>
    <t>Se deben monitorear el comportamiento anómalo de las redes, los sistemas y las aplicaciones y se deben adoptar las medidas adecuadas para evaluar posibles incidentes de seguridad de la información.</t>
  </si>
  <si>
    <t>A 8.17. Sincronización de reloj</t>
  </si>
  <si>
    <t>Los relojes de los sistemas de procesamiento de información utilizados por la organización se deben sincronizar con las fuentes de tiempo aprobadas.</t>
  </si>
  <si>
    <t>A 8.18. Uso de Programas de Utilidad Privilegiados</t>
  </si>
  <si>
    <t>El uso de programas de utilidad que puedan ser capaces de anular los controles del sistema y de la aplicación debe restringirse y controlarse estrictamente.</t>
  </si>
  <si>
    <t>A 8.19. Instalación de Software en Sistemas Operacionales</t>
  </si>
  <si>
    <t>Se deben implementar procedimientos y medidas para gestionar de forma segura la instalación de programas informáticos en los sistemas operativos.</t>
  </si>
  <si>
    <t>A 8.20. Seguridad en Redes</t>
  </si>
  <si>
    <t>Las redes y los dispositivos de red deben estar asegurados, gestionados y controlados para proteger la información de los sistemas y las aplicaciones.</t>
  </si>
  <si>
    <t>A 8.21. Seguridad de los servicios de red</t>
  </si>
  <si>
    <t>Se deben identificar, implementar y monitorear los mecanismos de seguridad, los niveles de servicios y los requisitos de servicio de los servicios de red.</t>
  </si>
  <si>
    <t>A 8.22. Segregación de Redes</t>
  </si>
  <si>
    <t>Los grupos de servicios de información, los usuarios y los sistemas de información deben estar segregados en las redes de la organización.</t>
  </si>
  <si>
    <t>A 8.23. Filtrado web</t>
  </si>
  <si>
    <t>El acceso a sitios web externos se deben gestionar para reducir la exposición a contenido malicioso.</t>
  </si>
  <si>
    <t>A 8.24. Uso de criptografía</t>
  </si>
  <si>
    <t xml:space="preserve">Se deben definir e implementar normas para el uso eficaz de la criptografía, incluida la gestión de claves criptográficas. </t>
  </si>
  <si>
    <t>A 8.25. Ciclo de vida de desarrollo seguro</t>
  </si>
  <si>
    <t>Se deben establecer e implementar normas para el desarrollo seguro de software y sistemas.</t>
  </si>
  <si>
    <t>A 8.26. Requisitos de seguridad de la aplicación</t>
  </si>
  <si>
    <t>Los requisitos de seguridad de la información se deben identificar, especificar y aprobar al desarrollo o adquirir aplicaciones.</t>
  </si>
  <si>
    <t>A 8.27. Arquitectura del sistema seguro y principios de ingeniería</t>
  </si>
  <si>
    <t>Los principios para la ingeniería de sistemas seguros se deben establecer, documentar, mantener e implementar a cualquier actividad de desarrollo de sistemas de información.</t>
  </si>
  <si>
    <t>A 8.28. Codificación segura</t>
  </si>
  <si>
    <t>Los principios de codificación segura se deben implementar al desarrollo de programas informáticos.</t>
  </si>
  <si>
    <t>A 8.29. Pruebas de seguridad en desarrollo y aceptación</t>
  </si>
  <si>
    <t>Los procesos de ensayo de seguridad se deben definir e implementar en el ciclo de vida del desarrollo.</t>
  </si>
  <si>
    <t>A 8.30. Desarrollo subcontratado</t>
  </si>
  <si>
    <t>La organización debe dirigir, monitorear y revisar las actividades relacionadas con el desarrollo de sistemas subcontratados.</t>
  </si>
  <si>
    <t>A 8.31. Separación de los entornos de desarrollo, prueba y producción</t>
  </si>
  <si>
    <t>Los entornos de desarrollo, ensayo y producción deben estar separados y protegidos.</t>
  </si>
  <si>
    <t>A 8.32. Gestión del cambio</t>
  </si>
  <si>
    <t>Los cambios en las instalaciones de procesamiento y sistemas de información deben estar sujetos a procedimientos de gestión de cambios.</t>
  </si>
  <si>
    <t>A 8.33. Información de las pruebas</t>
  </si>
  <si>
    <t>La información de las pruebas se debe seleccionar, proteger y gestionar adecuadamente.</t>
  </si>
  <si>
    <t>A 8.34. Protección de los sistemas de información durante las pruebas de auditoría</t>
  </si>
  <si>
    <t>Las pruebas de auditoría y otras actividades de aseguramiento que impliquen la evaluación de los sistemas operativos se deben planificar y acordar conjuntamente entre el probador y la dirección adecuada.</t>
  </si>
  <si>
    <t>ZONA DE RIESGO</t>
  </si>
  <si>
    <t xml:space="preserve">Alto </t>
  </si>
  <si>
    <t>MAPAS DE CALOR</t>
  </si>
  <si>
    <r>
      <t xml:space="preserve">ZONAS DE </t>
    </r>
    <r>
      <rPr>
        <b/>
        <u/>
        <sz val="11"/>
        <color theme="1"/>
        <rFont val="Arial"/>
        <family val="2"/>
      </rPr>
      <t>RIESGO DE SEGURIDAD Y PRIVACIDAD DE LA INFORMACION</t>
    </r>
  </si>
  <si>
    <t>Descriptor</t>
  </si>
  <si>
    <t>Nivel</t>
  </si>
  <si>
    <t xml:space="preserve">ZONA DE RIESGO </t>
  </si>
  <si>
    <t>NIVEL DE ACEPTACIÓN DEL RIESGO RESIDUAL</t>
  </si>
  <si>
    <t>Gestión y Seguridad de la Información</t>
  </si>
  <si>
    <r>
      <t xml:space="preserve">ACEPTAR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</si>
  <si>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 - ACEPTAR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</si>
  <si>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</si>
  <si>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</si>
  <si>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MAPA DE RIESGOS RESIDUAL</t>
  </si>
  <si>
    <t>Los riesgos identificados en la Matriz de Riesgos se encuentran ubicados en el siguiente mapa:</t>
  </si>
  <si>
    <r>
      <t xml:space="preserve">ZONAS DE </t>
    </r>
    <r>
      <rPr>
        <b/>
        <u/>
        <sz val="11"/>
        <color theme="1"/>
        <rFont val="Arial"/>
        <family val="2"/>
      </rPr>
      <t>RIESGO DE SEGURIDAD Y PRIVACIDAD DE LA INFORMACIÓN</t>
    </r>
  </si>
  <si>
    <t>TABLA DE PROBABILIDAD</t>
  </si>
  <si>
    <t>TABLAS DE IMPACTO   / CONSECUENCIA RIESGOS</t>
  </si>
  <si>
    <t>FRECUENCIA DE OCURRENCIA</t>
  </si>
  <si>
    <t>NIVEL</t>
  </si>
  <si>
    <t>VALOR IMPACTO   / CONSECUENCIA RIESGOS</t>
  </si>
  <si>
    <t>FRECUENCIA DE LA ACTIVIDAD</t>
  </si>
  <si>
    <t>DESCRIPCIÓN</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</si>
  <si>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</si>
  <si>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</si>
  <si>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</si>
  <si>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</si>
  <si>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</si>
  <si>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</si>
  <si>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</si>
  <si>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</si>
  <si>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</si>
  <si>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</si>
  <si>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</si>
  <si>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</si>
  <si>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</si>
  <si>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</si>
  <si>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</si>
  <si>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</si>
  <si>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</si>
  <si>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CUANTITATIVAS - ECONOMICA</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</si>
  <si>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</si>
  <si>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</si>
  <si>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</si>
  <si>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</si>
  <si>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</si>
  <si>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</si>
  <si>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</si>
  <si>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</si>
  <si>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</si>
  <si>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</si>
  <si>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</si>
  <si>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</si>
  <si>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</si>
  <si>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</si>
  <si>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</si>
  <si>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</si>
  <si>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</si>
  <si>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</si>
  <si>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</si>
  <si>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</si>
  <si>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</si>
  <si>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</si>
  <si>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</si>
  <si>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</si>
  <si>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</si>
  <si>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</si>
  <si>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</si>
  <si>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</si>
  <si>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</si>
  <si>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</si>
  <si>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</si>
  <si>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</si>
  <si>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</si>
  <si>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</si>
  <si>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</si>
  <si>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</si>
  <si>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</si>
  <si>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</si>
  <si>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</si>
  <si>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</si>
  <si>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</si>
  <si>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</si>
  <si>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</si>
  <si>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</si>
  <si>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</si>
  <si>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</si>
  <si>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</si>
  <si>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</si>
  <si>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</si>
  <si>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</si>
  <si>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</si>
  <si>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</si>
  <si>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</si>
  <si>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</si>
  <si>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</si>
  <si>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</si>
  <si>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</si>
  <si>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</si>
  <si>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</si>
  <si>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</si>
  <si>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</si>
  <si>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</si>
  <si>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</si>
  <si>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</si>
  <si>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</si>
  <si>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</si>
  <si>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</si>
  <si>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</si>
  <si>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</si>
  <si>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</si>
  <si>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</si>
  <si>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</si>
  <si>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</si>
  <si>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</si>
  <si>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</si>
  <si>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</si>
  <si>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</si>
  <si>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</si>
  <si>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</si>
  <si>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</si>
  <si>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</si>
  <si>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</si>
  <si>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</si>
  <si>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</si>
  <si>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</si>
  <si>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</si>
  <si>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</si>
  <si>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</si>
  <si>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</si>
  <si>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</si>
  <si>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</si>
  <si>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</si>
  <si>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</si>
  <si>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</si>
  <si>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</si>
  <si>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</si>
  <si>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</si>
  <si>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</si>
  <si>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</si>
  <si>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</si>
  <si>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</si>
  <si>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</si>
  <si>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</si>
  <si>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</si>
  <si>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</si>
  <si>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</si>
  <si>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</si>
  <si>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</si>
  <si>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</si>
  <si>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</si>
  <si>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TIPOLOGÍA DE RIESGO</t>
  </si>
  <si>
    <t>Los riesgos se clasifican así:</t>
  </si>
  <si>
    <t>CLASIFICACION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</si>
  <si>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</si>
  <si>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</si>
  <si>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</si>
  <si>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</si>
  <si>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</si>
  <si>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</si>
  <si>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</si>
  <si>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</si>
  <si>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</si>
  <si>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</si>
  <si>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</si>
  <si>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RIESGO FISCAL</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</si>
  <si>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</si>
  <si>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</si>
  <si>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</si>
  <si>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</si>
  <si>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</si>
  <si>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</si>
  <si>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</si>
  <si>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</si>
  <si>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</si>
  <si>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</si>
  <si>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</si>
  <si>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</si>
  <si>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</si>
  <si>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</si>
  <si>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</si>
  <si>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</si>
  <si>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</si>
  <si>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</si>
  <si>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</si>
  <si>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</si>
  <si>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</si>
  <si>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</si>
  <si>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</si>
  <si>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</si>
  <si>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</si>
  <si>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</si>
  <si>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</si>
  <si>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</si>
  <si>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</si>
  <si>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</si>
  <si>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</si>
  <si>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</si>
  <si>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</si>
  <si>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</si>
  <si>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</si>
  <si>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</si>
  <si>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</si>
  <si>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</si>
  <si>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</si>
  <si>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</si>
  <si>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</si>
  <si>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</si>
  <si>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</si>
  <si>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</si>
  <si>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</si>
  <si>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</si>
  <si>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</si>
  <si>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</si>
  <si>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</si>
  <si>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</si>
  <si>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</si>
  <si>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</si>
  <si>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</si>
  <si>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</si>
  <si>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</si>
  <si>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</si>
  <si>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</si>
  <si>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</si>
  <si>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OSI - GIS</t>
  </si>
  <si>
    <t>X</t>
  </si>
  <si>
    <t>El mantenimiento preventivo o correctivo a equipos institucionales de usuario final permiten mantener la funcionalidad del equipo y actualizado el software corporativo de usuario final, antivirus/antimalware y los agentes de monitoreo de seguridad y disponibilidad del equipo.</t>
  </si>
  <si>
    <t>"En Avance"</t>
  </si>
  <si>
    <t>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t>
  </si>
  <si>
    <t xml:space="preserve">En diciembre 2024 se encuentra en proceso la adquisicón del nuevo servicio de soporte técnico y mesa de ayuda para equipos institucionales de usuario final, implementación en enero 2025. </t>
  </si>
  <si>
    <t>OSI - SPI</t>
  </si>
  <si>
    <t>En IIIC-2024, Mesa de Ayuda adelantó el soporte de los casos relacionados con transferencia de la información a otro usuario institucional o repositorios institucionales para la salvaguarda de la información y conocimiento Institucional y de backups de correo electrónico.</t>
  </si>
  <si>
    <t>OSI - GIS - SPI</t>
  </si>
  <si>
    <t>Verificar el control perimetral implementado en las instalaciones internas de la entidad</t>
  </si>
  <si>
    <t xml:space="preserve">En IIIC-2024 - como parte de la Auditoria de Gestión realizada por la OCI se adelantó la revisión de seguridad perimetral de las instalaciones de TIC. </t>
  </si>
  <si>
    <t>La verificación del control se adelantará en el IT-2025 con el Proceso Gestión Documental.</t>
  </si>
  <si>
    <t>OSI - SPI - GGD</t>
  </si>
  <si>
    <t>No se ha determinado que el Proceso Gestión Documental presente limitantes en el control para conservar o preservar información institucional.</t>
  </si>
  <si>
    <t>Coordinación con el Proceso Gestión Documental para revisar los controles de conservación y preservación de la información institucional.</t>
  </si>
  <si>
    <t xml:space="preserve">En IIIC-2024 se realizó monitoreo de usuarios institucionales a servicios de corporativos en nube O365, plataforma interinstitucional SIIF Nación, Plataforma VUCE - con CD - Token, administración servicios tecnológicos, entre otros. </t>
  </si>
  <si>
    <t>OSI - GIS - GDMA - SPI</t>
  </si>
  <si>
    <t>Se mantiene un control sobre los usuarios y accesos a nivel de servicios corporativos transversales, a plataformas institucionales o interinstitucionales, aplicaciones institucionales.</t>
  </si>
  <si>
    <t>El proceso de auditoría de gestión de la OCI en su informe final observó fortalecer la artículación y mecanismos para asegurar el mantenimiento de las áreas seguras de TI.</t>
  </si>
  <si>
    <t>Las acciones de articulación y mantenimiento se desarrollaran en 2025.</t>
  </si>
  <si>
    <t xml:space="preserve">En IIIC-2024 - como parte de la Auditoria de Gestión realizada por la OCI se adelantó la revisión de la cadena de suministro para TIC. </t>
  </si>
  <si>
    <t>El proceso de auditoría de gestión de la OCI en su informe final observó fortalecer los mecanismos para asegurar la oportunidad en la prestación de servicios y adquisición de bienes para la gestión de TI.</t>
  </si>
  <si>
    <t>El mantenimiento preventivo se adelanto acorde con lo programado en el RFC aprobado.</t>
  </si>
  <si>
    <t>"Cumplida"</t>
  </si>
  <si>
    <t>En IIIC-2024 como parte de la administración del Centro de Computo y Centros de Cableado, se adelantó el mantenimiento preventivo a equipos de comunicaciones de la red institucional.</t>
  </si>
  <si>
    <t>En IIIC-2024 la gestión de Infraestructura Tecnológica ha informado las condiciones de disponibilidad de almacenamiento en dispositivos virtualizados, en nube y en equipos On Premise, así como se ha revisado las alternativas para mejorar las capacidades institucionales.</t>
  </si>
  <si>
    <t>El monitoreo permanente permite establecer las acciones de aprovisionamiento de almacenamiento vitualizado, en servidores On premise y en los servicios en nube.</t>
  </si>
  <si>
    <t>Tratar los eventos o incidentes relacionados con  equipos y cuentas de usuario final institucional</t>
  </si>
  <si>
    <t>En IIIC-2024 Mesa de Ayuda adelantó el soporte para los casos relacionados con las alertas reportadaspor NOC/SOC sobre eventos o posibles incidentes de equipos institucionales o de cuentas de usuarios finales.</t>
  </si>
  <si>
    <t>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t>
  </si>
  <si>
    <t xml:space="preserve">OSI - GIS </t>
  </si>
  <si>
    <t>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t>
  </si>
  <si>
    <t>En IIIC-2024 se realizó seguimiento PDP, y del registro de información en RNBD.</t>
  </si>
  <si>
    <t>Se ha adelantado el reporte de bases con datos personales en RNBD-SIC y de PQR del IS-2024.</t>
  </si>
  <si>
    <t>Reporte IIS-2024 en enero 2025.</t>
  </si>
  <si>
    <t>En IIIC-2024 como parte de los compromisos PNID se definió la Hoja de Ruta de Datos Abiertos Sectorial que será ejecutada en 2025</t>
  </si>
  <si>
    <t>OSI - AE - SPI</t>
  </si>
  <si>
    <t xml:space="preserve">La HRDA del SCIT orienta sobre los mecanismos a desarrollar para la apertura de conjuntos de datos del sector y su publicación y administración de el Portal Datos Abiertos. </t>
  </si>
  <si>
    <t>Conpromiso PNID - 2025</t>
  </si>
  <si>
    <t>Las alertas reportadas radicaron casos en Mesa de Ayuda y se intervinieron las cuentas de usuarios y equipos reportados.</t>
  </si>
  <si>
    <t>En IIIC-2024 Mesa de Ayuda intervinó los equipos y cuentas de usuario final institucioanl que reprotaron alertas de malware o acceso a sitios web con sospecha de malware</t>
  </si>
  <si>
    <t>Mesa de Ayuda intervinó los equipos y usuarios finales institucionales que reportaron alertas de incidentes o eventos relacionados con la navegación a sitios web sospechosos o ejecución de cookies</t>
  </si>
  <si>
    <t>EN IIIC-2024 el Plan de Vulnerabilidades - Intrusión ejecutado resultados informados, remediaciones en ejecución.</t>
  </si>
  <si>
    <t>Se encuentra en desarrollo remediaciones que estan coordinadas con proveedores para definir remediación final.</t>
  </si>
  <si>
    <t>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t>
  </si>
  <si>
    <t>En IIIC-2024 se implemento la red movil para conexión de equipo móviles no institucionales.</t>
  </si>
  <si>
    <t>Total Acciones</t>
  </si>
  <si>
    <t>Se ajusta el activo "Infraestructura Tecnológica" - "Servicios" - control "Organizacional-A 5.22. Seguimiento, Revisión y Gestión de Cambios de Servicios de Proveedores." - Acción de Tratamiento "Realizar mantenimiento preventivo equipos de red" , para que cubra dentro de su alcance  otros servicios de infraestructura tecnológica con proveedores, así: "Realizar mantenimiento preventivo/correctivo a equipos de red y servicios conexos".</t>
  </si>
  <si>
    <t>Realizar mantenimiento preventivo/correctivo a equipos de red y servicios conexos.</t>
  </si>
  <si>
    <t>Seguimiento 3C Trimestre de 2025
Septiembre - Diciembre 2025</t>
  </si>
  <si>
    <t>Revisión de los ANS de los servicios transversales(conectividad, impresión, soporte y mantenimiento y mesa ayuda),</t>
  </si>
  <si>
    <t>En ejecución durante el 2025.</t>
  </si>
  <si>
    <t>Seguimiento ANS de los servicios de monitoreo plataforma On Premise y Nube, y capacidades infraestructura tecnológica datacenter.</t>
  </si>
  <si>
    <t xml:space="preserve">La supervisión realiza seguimiento al cumplimiento de ANS </t>
  </si>
  <si>
    <t>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t>
  </si>
  <si>
    <t>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t>
  </si>
  <si>
    <t>. Actas Comité Institucional de Gestión y Desempeño
. Indicadores Gestión Evaluación por Resultados</t>
  </si>
  <si>
    <t>En ejecución del Plan de Conservación y Preservación del Ministerio.</t>
  </si>
  <si>
    <t>Gestión de Casos registrados en Aranda relacionados con:
1. Gestión de  repositorios O365 o en On Premise para el almacenamiento o  transferencia de información
2. Copias de Buzones de correo o sitios sharepoint o buzones OneDrive O365 institucional.</t>
  </si>
  <si>
    <t>Servicios transversales de apoyo: proveedores de sopore y mantenimiento usuario final y de infraestructura tecnológica.</t>
  </si>
  <si>
    <t>Físicos-A 7.6. Trabajar en áreas seguras:Se debe diseñar e implementar medidas de seguridad para trabajar en zonas seguras.</t>
  </si>
  <si>
    <t>Mantenimiento y soporte de los servicios transversales en áreas seguras de TI: aíres acondicionados, internet, mantenimiento de equipos planta electrica</t>
  </si>
  <si>
    <t>Servicios transversales de apoyo a la gestión tecnológica.</t>
  </si>
  <si>
    <t>En ejecución de los servicios transversales de apoyo: proveedores de sopore y mantenimiento usuario final y de infraestructura tecnológica.</t>
  </si>
  <si>
    <t>1. Mantenimiento y soporte de los servicios transversales en áreas seguras de TI: aíres acondicionados, internet, mantenimiento de equipos
2. Administración Datacenter y centros de cableado - acceso.</t>
  </si>
  <si>
    <t>Mantenimiento Preventivo y Correctivo a Equipos de Usuario Final: por demanda y Programa anual</t>
  </si>
  <si>
    <t>Configuración del perfil de usuario: funcionario nuevo o retirado  y contratista de la entidad.</t>
  </si>
  <si>
    <t xml:space="preserve">Gestión de casos en mesas de ayuda para la creación o inactivación de usuarios </t>
  </si>
  <si>
    <t xml:space="preserve">En ejecución del servicio mesa de ayuda para el sopore y mantenimiento de equipos y usuarios finales </t>
  </si>
  <si>
    <t>Monitoreo antimalware y remediación casos</t>
  </si>
  <si>
    <t>Monitoreo de las herramientas y servicios para monitoreo de archivos y navegación institucional</t>
  </si>
  <si>
    <t xml:space="preserve">Servicio de monitoreo palataforma tecnológica </t>
  </si>
  <si>
    <t>Seguimiento en las siguientes instancias Institucionales:
. Actas Comité Institucional de Gestión y Desempeño
. Indicadores Gestión Evaluación por Resultados</t>
  </si>
  <si>
    <t>En servicio en ejecución durante el 2025.</t>
  </si>
  <si>
    <t>Servicio en ejecución durante el 2025.</t>
  </si>
  <si>
    <t>Servicios transversales de apoyo a la gestión tecnológica en ejecuión 2025.</t>
  </si>
  <si>
    <t>Se monitorea las capacidades de almacenamiento en las plataformas de virtualización y de servicioa de almacenamiento  en las nubes de la entidad.</t>
  </si>
  <si>
    <t>Servicios en ejecución durante la vigencia 2025.</t>
  </si>
  <si>
    <t xml:space="preserve">Seguimiento al servicio de administracióbn de la infraestructura tecnológica en On premise y Cloude y los servicios de almacenamiento en nube. </t>
  </si>
  <si>
    <t xml:space="preserve">Seguimiento periodico a la gestión de incidentes </t>
  </si>
  <si>
    <t>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t>
  </si>
  <si>
    <t>Actualización Hoja de Ruta Institucional de Datos Abiertos.</t>
  </si>
  <si>
    <t>Se actualiza la Hoja de Ruta de Datos Abiertos de la entidad acorde con los linemientos de Datos Abiertos</t>
  </si>
  <si>
    <t>Como parte del PESPI  se aprueba el Programa de Datos Personales 2025 - 2026. Efectuar en RNBD -SIC reporte de inscripciones y novedades.</t>
  </si>
  <si>
    <t>En desarrollo ia Hoja de Ruta de Datos Abierto Institucional</t>
  </si>
  <si>
    <t>En desarrollo ia actualización de activos de información procesos - área.</t>
  </si>
  <si>
    <t xml:space="preserve">la actualizaicón de bases con datos personales se realiza como parte de la actualización de activos de información. </t>
  </si>
  <si>
    <t>Como parte del Monitoreo de la Plataforma Tecnológica se adelanta la inteligencia de amenazas ala información expuesta en internet a través de los aplaiuciones o sitios web institucionales o mediante cuentas institucionales.</t>
  </si>
  <si>
    <t xml:space="preserve">Servicio de monitoreo plataforma tecnológica </t>
  </si>
  <si>
    <t>Seguimiento periodico a la gestión de Inteligencia de Amenazas en ejecución durante la vigencia 2025</t>
  </si>
  <si>
    <t xml:space="preserve">La administración de la infraestructura tecnológica, asegura la ejecución de las copias sde seguridad a los servidores de apli9cación y bases de datos. </t>
  </si>
  <si>
    <t>Monitoreo de las copias de seguridad y capacidades de almacenameinto.</t>
  </si>
  <si>
    <t>Servicio para la gestión tecnológica en ejecución 2025.</t>
  </si>
  <si>
    <t>Implementación de la VLAN específico para Conductores, monitoreo de acceso y navegación aplaiciones institucionales.</t>
  </si>
  <si>
    <t>Monitoreo al acceso y navegación de los usuarios Conductores.</t>
  </si>
  <si>
    <t>Esta acción cumplida a 2024, requierio la implementación de una nueva VLAN para el acceso y monitoreo de navegación del grupo de ususarios Conductores.</t>
  </si>
  <si>
    <t>Con la red movil para conexión de equipos móviles no institucionales se  monitorea el acceso a las plataformas corporativas y aplicativos institucionales.</t>
  </si>
  <si>
    <t>Monitoreo a la plataforma tecnológica informa sobre la navegaciones de servicios de aplicación y sitios web institucionales</t>
  </si>
  <si>
    <t xml:space="preserve">Monitoreo a la plataforma tecnológica informa sobre la navegaciones de usuarios a sitios web no institucionales - externos </t>
  </si>
  <si>
    <t xml:space="preserve">En ejecución del servicio de monitoreo se gestionan las alertas de navegación a sitios web clasificados como de riesgo. </t>
  </si>
  <si>
    <t>Servicio de monitoreo en ejecuión 2025</t>
  </si>
  <si>
    <t>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t>
  </si>
  <si>
    <t>Se realiza aseguramiento de los servicios de aplicación y sitios web a producción, nuevas configuraciones de seguridad y  definción de pruebas de vulnerabilidad a activos de TI seelccionados.</t>
  </si>
  <si>
    <t xml:space="preserve">Servicio en eejcución 2025, como parte del monitoreo a la pletaforma tencológica. </t>
  </si>
  <si>
    <t>ELABORADO POR:
(nombre y cargo)</t>
  </si>
  <si>
    <t>REVISADO POR:
(nombre y cargo)</t>
  </si>
  <si>
    <t>APROBADO POR:
(nombre y cargo)</t>
  </si>
  <si>
    <t>NTC/IEC ISO 27001:2022 
Control</t>
  </si>
  <si>
    <t xml:space="preserve">ZONA DE RIESGO INHERENTE 
(Severidad) </t>
  </si>
  <si>
    <t>NIVEL DE ACEPTACIÓN DEL RIESGO 
(RAE)</t>
  </si>
  <si>
    <t>Seguimiento 1C Trimestre de 2025
Enero - Abril 2025</t>
  </si>
  <si>
    <r>
      <rPr>
        <b/>
        <sz val="8"/>
        <rFont val="Verdana Pro Cond Light"/>
        <family val="2"/>
      </rPr>
      <t>MATRIZ RIESGOS DE SEGURIDAD Y PRIVACIDAD DE LA INFORMACIÓN</t>
    </r>
    <r>
      <rPr>
        <sz val="8"/>
        <rFont val="Verdana Pro Cond Light"/>
        <family val="2"/>
      </rPr>
      <t xml:space="preserve">
Seguridada y Privacidad de la Informaciónc
Oficina Sistemas de Informción</t>
    </r>
  </si>
  <si>
    <r>
      <t xml:space="preserve">INDIQUE SI EL </t>
    </r>
    <r>
      <rPr>
        <b/>
        <u/>
        <sz val="7"/>
        <rFont val="Verdana Pro Cond Light"/>
        <family val="2"/>
      </rPr>
      <t xml:space="preserve">RIESGO </t>
    </r>
    <r>
      <rPr>
        <b/>
        <sz val="7"/>
        <rFont val="Verdana Pro Cond Light"/>
        <family val="2"/>
      </rPr>
      <t>SE HA MATERIALIZADO</t>
    </r>
  </si>
  <si>
    <t>Seguimiento 4C Trimestre de 2024
Septiembre - Diciembre</t>
  </si>
  <si>
    <t xml:space="preserve">Seguimiento 2C Cuatrimestre de 2025
Mayo - Agosto </t>
  </si>
  <si>
    <t>Seguimiento 2S Semestre de 2025
Julio - Diciembre 2025</t>
  </si>
  <si>
    <t>30/062025</t>
  </si>
  <si>
    <t>Gestión de casos en mesas de ayuda para articular la gestión de almacenamiento en la nube corporativa y servidores de datos en on premiseGestión de casos en mesas de ayuda para articular la gestión de almacenamiento en la nube corporativa y servidores de datos en on premise.</t>
  </si>
  <si>
    <t>1. Se articula con el Grupo Administrativa los soportes de mantenimiento a los servicios transversales de las áreas seguras de TI. 
2. Se establece la programación para el mantenimiento de equipos de red.</t>
  </si>
  <si>
    <t xml:space="preserve">Se gestionan los casos relacionados con la creación de repositorios en O365 y almacenamiento o transferencia de información en servidores de datos en On Premise.
</t>
  </si>
  <si>
    <t xml:space="preserve">Responsable: Coordinador Grupo Ingeniería y Soporte Técnico, Coordinador Grupo Desarrollo y Mantenimiento de Aplicaciones, Profesional Especializado, Personal Tercerizado..
Acción: 2 (P) Evaluar el impacto del Cambio, 3(V) Validar el Cambio y 4(H) Implementar el cambio
Complemento: Revisión y aprobación del formato GTI-FM-013	Gestión de Cambios - RFC (Request for Change)
</t>
  </si>
  <si>
    <t>Ejeucción del mantenimiento a Ups, Aires Acondicionados Datacenter y centros de cableado y Planta Eláctríca-</t>
  </si>
  <si>
    <t>La gestión de cambio adelantada con proveedores se adelanta acorde con la programación</t>
  </si>
  <si>
    <t xml:space="preserve">La Gestión Documental se encuentra en ejecución del Plan de Conservación y Preservación y se presenta en el Comité Institucional de Gestión y Desempeño.
</t>
  </si>
  <si>
    <t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t>
  </si>
  <si>
    <t>La Gestión Documental se encuentra en ejecución del Plan de Conservación y Preservación y se presenta en el Comité Institucional de Gestión y Desempeño.</t>
  </si>
  <si>
    <t xml:space="preserve">Como parte de la gestión dec onservación y preservación documental, se cuenta con el monitoreo perimetral de control de acceso al área segura Archivo Central. </t>
  </si>
  <si>
    <t>Gestión de Usuarios institucionales, creación de cuenta y asignación de almacenamiento en One Drive.</t>
  </si>
  <si>
    <t xml:space="preserve">A través de la herramienta de mesade ayuda se registra la gestión de usuarios institucionales. </t>
  </si>
  <si>
    <t>Se revisan los ANS de servicios tecnológicos transversales a la getsión tecnológica.</t>
  </si>
  <si>
    <t>La gestión de supervisión revisa mesualmente el cumplimiento delos ANS de los servicios tecnológicos transversales</t>
  </si>
  <si>
    <t>Monitoreo permanente a las capacidades de almacenamiento On Premise y Cloud.
Para la Plataforma Corporativa se gestiona la asignación del almacenamiento individual asignado a los usuarios institucionales.</t>
  </si>
  <si>
    <t>Monitoreo mensual de las capacidades de almacenamiento On Premise y Cloud-
Gestión de Usuarios y la asignación de almacenamiento como parte de la siganción de la cuenta institucional.</t>
  </si>
  <si>
    <t>Casos de alertas de monitoreo de eventos o incidentes detectados en equipos de ususario final y cuentas institucionales.</t>
  </si>
  <si>
    <t>Monitoreo permanente a usuarios finales.</t>
  </si>
  <si>
    <t>En el marco de la implementación de la Estrategia Sectorial de Datos y en cumplimiento de lo establecido en la Hoja de Ruta PNID para la vigencia 2025, se cuenta con el diagnóstico de datos abiertos institucionales, publicación de la actualización de los conjuntos de datos abiertos en el Portal Datos Abiertos</t>
  </si>
  <si>
    <t xml:space="preserve">Se adelanta la articulación institucional para el desarrollo de la Estrategia de Datos Abierto del Ministerio acorde con los linemientos del PNID. 
</t>
  </si>
  <si>
    <t>Revisión de los registros de bases de datos y registros en RNBD-SIC</t>
  </si>
  <si>
    <t>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t>
  </si>
  <si>
    <t>Monitoreo permanente de la plataforma tecnológica - infraestructura On Premise y Cloud, y servicios de aplicación y sitios web y servicios transversales.</t>
  </si>
  <si>
    <t xml:space="preserve">Monitoreo y seguimiento periodico, articulación con infraestructura, monitoreo y soporte para la solución de eventos e incidentes. </t>
  </si>
  <si>
    <t>Monitoreo permanente al soporte técnico de infraestructura a servidores, almacenamiento y servicios técnicos transversales.
Monitoreo permanente al mantenimiento preventivo y corectivo a equipos y dispositivos de usuario final.</t>
  </si>
  <si>
    <t>Con el mantenimeinto preventivo y/o correctivo a equipos institucionales se garantiza el acceso a los servicios tecnológicos y plataformas institucionales.</t>
  </si>
  <si>
    <t>En Infraestructura - Monitoreo permanente generación de backup /copias deseguridad de los servidores de aplicación y BD.
En Mesa de Ayuda - Generación de copias de seguridad correo electrónico usuarios finales.</t>
  </si>
  <si>
    <t>Monitoreo y seguimiento periodico con infraestructura de las copias de seguridad y alamcenamiento; y con Mesa de Ayuda con casos de requerimientos de genración de PSTs.</t>
  </si>
  <si>
    <t>A nivel de Redes, se implementa segmentación "Conductores" y "Salas - Auditorio".
A nivel de Servicios de implementan acciones a las alertas reportadas por lanavegación de usuarios internos.</t>
  </si>
  <si>
    <t>Se implementa las segmentaciones para controlar el acceso a usuarios internos específicos y externos temporales que requieren navegación en Internet Asi como se monitorea la navegación de usuarios, y servicios de aplicación y se implementan acciones pertinentes.</t>
  </si>
  <si>
    <t>Monitoreo permanente al soporte técnico de infraestructura a servidores, almacenamiento y servicios técnicos transversales.
Monitoreo permanente a la disponibilidad de la plataforma de seguridad, los servicios web, plataformas corporativas y endpoint..</t>
  </si>
  <si>
    <t>Monitoreo y seguimiento a la gestión de seguridad, atención de alertas reportadas.</t>
  </si>
  <si>
    <t>Monitoreo permanente a los servicios de red y de seguridad de la infraestructura y servicios de red.</t>
  </si>
  <si>
    <t>Monitoreo de capacidades de los servicios de almacenamiento, disponiblidad de la plataforma de seguridad y servicios tecnbológicos en On Premise y Cloud.</t>
  </si>
  <si>
    <t xml:space="preserve">Monitoreo a las alertas reportadas por la Plataforma Antivirus / Antimalware y el servicio de Monitoreo a correo malicioso o sospechoso. </t>
  </si>
  <si>
    <t xml:space="preserve">Monitoreo y atención de los casos reportados por navegación de usuario final y rececpción de correos desde dominios con debilidades de aseguramiento. </t>
  </si>
  <si>
    <t>Ejecución del Plan de Vulnerabilidades y socialización de hallazgos con los equipos Desarrollo y Mantenimiento de Aplicaciones y de Ingenieria y Soporte.</t>
  </si>
  <si>
    <t xml:space="preserve">Revisión del alcance de los hallazgos, análisis técnico  de solución, definicicón de actividades de remediación y documentación casos de las remediaciones. </t>
  </si>
  <si>
    <t>Ajustado</t>
  </si>
  <si>
    <t xml:space="preserve">Posibilidad de afectación reputacional por pérdida de la disponibilidad, confidencialidad e integridad de la información (q) debido al almacenamiento de información de la gestión del proceso (c) en medios no institucionales (p) . </t>
  </si>
  <si>
    <t xml:space="preserve">Posibilidad de afectación económica y reputacional por pérdida de la disponibilidad de la información en rollos de microfilmación (q) debido a la obsolescencia del equipo de reproducción (c) que no cuenta con respaldo de otrosa mecanismos para la conservación y preservación de los rollos de microfilmación (p) . </t>
  </si>
  <si>
    <t>Posibilidad de afectación económica y reputacional por pérdida de la disponibilidad de la información en equipos institucionales (q) debido al acceso no autorizado de terceros no identificados (c) por debilidades en la manipulación o custodia del activo.</t>
  </si>
  <si>
    <t>Posibilidad de afectación reputacional por pérdida de la confiabilidad  de la información institucionales (q) debido al acceso no autorizado de terceros no identificados (c) por debilidades en la manipulación o custodia del activo se encuentran en equipos no institucionales.</t>
  </si>
  <si>
    <t xml:space="preserve">Posibilidad de afectación económica y reputacional por pérdida de la disponibilidad y confidencialidad de la información (q) debido al inadecuado manejo de previlegios y acceso (c) generado por debilidad en la custodia del Token y/o Certificado digital (p) . </t>
  </si>
  <si>
    <t xml:space="preserve">Posibilidad de afectación reputacional por pérdida de la disponibilidad de la información en equipos institucionales (q) debido al acceso no autorizado de terceros no identificados (c) que puede comprometer la confidencialidad de la información. </t>
  </si>
  <si>
    <t xml:space="preserve">Posibilidad de afectación reputacional por pérdida de la disponibilidad y confidencialidad de la información (q) debido al almacenamiento en repositorios no institucionales (c) que pueden comprometer la confidencialidad de la información. </t>
  </si>
  <si>
    <t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t>
  </si>
  <si>
    <t>Posibilidad de afectación económica y/o reputacional por pérdida en la disponibilidad de la información (q) debido a limitación las capacidades de almacenamiento y resplado (c) que pueden comprometer la disponibilidad e integridad de la información institucional.</t>
  </si>
  <si>
    <t>Posibilidad de afectación económica y reputacional por pérdida de la  información institucional (q) debido fallas en equipos  de usuario final (c) por debilidades en oportuno el mantenimiento preventivo o correctivo de equipos institucionales.</t>
  </si>
  <si>
    <t>Posibilidad de afectación económica y reputacional por pérdida en la disponibilidad de la información (q) debido a limitación las capacidades de almacenamiento y resplado (c) que pueden comprometer la disponibilidad e integridad de la información institucional.</t>
  </si>
  <si>
    <t xml:space="preserve">Posibilidad de afectación reputacional por pérdida de la confiabilidad de la información publicada en datos abiertos (q) debido a la no actualización de los conjuntos de datos (c) no se ejecutan de manera oportuna las actividades de monitoreo y seguimiento sobre los conjuntos de datos  (p) . </t>
  </si>
  <si>
    <t xml:space="preserve">Posibilidad de afectación económica y reputacional por pérdida de la disponibilidad de la información sensible (q) debido a debilidades en la identificación y valoración de los datos (c) que no permiten una adecuada gestión de tratamiento y protección de datos sensibles (p) . </t>
  </si>
  <si>
    <t xml:space="preserve">Posibilidad de afectación reputacional por pérdida de la disponibilidad de la información institucional (q) debido a limitaciones en la transferencia documental (c) que no cuenta con respaldos para su conservación y preservación(p) . </t>
  </si>
  <si>
    <t xml:space="preserve">Posibilidad de afectación económica y reputacional por pérdida de la disponibilidad de la información en rollos de microfilmación (q) debido a la obsolescencia del medio de almacenameinto (c) que no cuenta con respaldo en otros medios para la conservación y preservación de los rollos de microfilmación (p) . </t>
  </si>
  <si>
    <t xml:space="preserve">Posibilidad de afectación económica y reputacional por pérdida de la disponibilidad de la información (q) debido debilidades en la transferencia de información hacia medios de almacenamiento institucionales (c) que puede comprometer la confidencialidad de la información. </t>
  </si>
  <si>
    <t xml:space="preserve">Posibilidad de afectación económica y reputacional por pérdida de la disponibilidad de la información (q) debido a debilidades en el control de la disponibilidad de los servicios tecnológicos (c) por un limitado monitoreo de los acuerdos de servicios definidos con los proveedores. </t>
  </si>
  <si>
    <t>Posibilidad de afectación económica y reputacional por pérdida de la disponibilidad de la información (q) debido a debilidades en el control de acceso a áraes restringidas (c) por limitado monitoreo de accesos perimetral.</t>
  </si>
  <si>
    <t xml:space="preserve">Posibilidad de afectación económica y reputacional por pérdida de la disponibilidad de la información (q) debido al almacenamiento en repositorios no institucionales (c) que pueden comprometer la confidencialidad de la información. </t>
  </si>
  <si>
    <t>Posibilidad de afectación económica y/o reputacional por pérdida de la confidencialidad de la información (q) debido a debilidades de seguridad informática en el correo electrónico (c) por limitado monitoreo de accesos perimetral.</t>
  </si>
  <si>
    <t xml:space="preserve">Posibilidad de afectación económica y reputacional por pérdida de la disponibilidad de los servicios tecnológicos  (q) debido a debilidades en el monitoreo de la infraestructura tecnológica (c) por limitaciones en el alcance del monitoreo de los acuerdos de servicios definidos con los proveedores. </t>
  </si>
  <si>
    <t>Posibilidad de afectación económica y/o reputacional por pérdida de la información institucional (q) debido a limitaciones en las capacidades para asegurar la disponibilidad de servicios tecnológicos (c) por debilidades en el control sobre los requerimientos de usuarios finales y servicios tecnológicos.</t>
  </si>
  <si>
    <t>Posibilidad de afectación reputacional por pérdida de la confiabilidad de la información institucional en redes sociales  (q) debido al acceso no autorizado de terceros no identificados (c) por debilidades en el uso o custodia de acceso en las cuentas de redes sociales.</t>
  </si>
  <si>
    <t xml:space="preserve">Posibilidad de afectación económica y/o reputacional por pérdida de la disponibilidad de servicios tecnológicos (q) debido a debilidades en el monitoreo de la infrestructura tecnológico y de seguridad de los servicios tecnológicos  (c) por limitaciones en el alcance del monitoreo de los acuerdos de servicios definidos con los proveedores. </t>
  </si>
  <si>
    <t xml:space="preserve">Posibilidad de afectación económica y/o reputacional por pérdida de la disponibilidad de la información institucional (q) debido a cambios funcionales y/o técnicos (c) que no cuenta con pruebas acorde con los requerimientos normativos o funcionales (p) . </t>
  </si>
  <si>
    <t>Posibilidad de afectación económica y/o reputacional por pérdida de disponibilidad e integridad de la  información institucional (q) debido a la falta de aseguramiento de aplicaciones y sitios web  (c) que pueden comprometer la confiabilidad de los datos sensibles institucionales.</t>
  </si>
  <si>
    <t>Posibilidad de afectación económica y/o reputacional por pérdida de información institucional (q) debido a limitaciones en las capacidades para asegurar la disponibilidad de servicios tecnológicos (c) por debilidades en el control sobre los requerimientos de usuarios finales y servicios tecnológicos.</t>
  </si>
  <si>
    <t>Ajuste Columna "Descripcióm del Riesgo" - acorde con el informe OCI-018-2025 Gestion Riesgos 2025</t>
  </si>
  <si>
    <t>Ajuste redacción "Descripción del Riesgo" acorde con lo indicado en el Informe OCI-018-2025.</t>
  </si>
  <si>
    <t>Seguimiento 1S Semestre de 2025  -  Enero -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</si>
</sst>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b/>
      <sz val="14"/>
      <color indexed="8"/>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8"/>
      <name val="Calibri"/>
      <family val="2"/>
      <scheme val="minor"/>
    </font>
    <font>
      <sz val="10"/>
      <color theme="1"/>
      <name val="Verdana Pro Cond Light"/>
      <family val="2"/>
    </font>
    <font>
      <b/>
      <sz val="10"/>
      <color theme="1"/>
      <name val="Verdana Pro Cond Light"/>
      <family val="2"/>
    </font>
    <font>
      <b/>
      <sz val="10"/>
      <name val="Verdana Pro Cond Light"/>
      <family val="2"/>
    </font>
    <font>
      <b/>
      <sz val="10"/>
      <color indexed="8"/>
      <name val="Verdana Pro Cond Light"/>
      <family val="2"/>
    </font>
    <font>
      <sz val="10"/>
      <color rgb="FF000000"/>
      <name val="Verdana Pro Cond Light"/>
      <family val="2"/>
    </font>
    <font>
      <b/>
      <sz val="10"/>
      <color rgb="FF000000"/>
      <name val="Verdana Pro Cond Light"/>
      <family val="2"/>
    </font>
    <font>
      <sz val="10"/>
      <color rgb="FF002060"/>
      <name val="Verdana Pro Cond Light"/>
      <family val="2"/>
    </font>
    <font>
      <i/>
      <sz val="10"/>
      <color rgb="FF000000"/>
      <name val="Verdana Pro Cond Light"/>
      <family val="2"/>
    </font>
    <font>
      <b/>
      <sz val="10"/>
      <color theme="5" tint="-0.499984740745262"/>
      <name val="Verdana Pro Cond Light"/>
      <family val="2"/>
    </font>
    <font>
      <b/>
      <sz val="10"/>
      <color rgb="FF0070C0"/>
      <name val="Verdana Pro Cond Light"/>
      <family val="2"/>
    </font>
    <font>
      <b/>
      <sz val="10"/>
      <color theme="9" tint="-0.249977111117893"/>
      <name val="Verdana Pro Cond Light"/>
      <family val="2"/>
    </font>
    <font>
      <b/>
      <sz val="10"/>
      <color rgb="FF7030A0"/>
      <name val="Verdana Pro Cond Light"/>
      <family val="2"/>
    </font>
    <font>
      <b/>
      <sz val="10"/>
      <color rgb="FF00B050"/>
      <name val="Verdana Pro Cond Light"/>
      <family val="2"/>
    </font>
    <font>
      <b/>
      <sz val="10"/>
      <color rgb="FF002060"/>
      <name val="Verdana Pro Cond Light"/>
      <family val="2"/>
    </font>
    <font>
      <b/>
      <sz val="10"/>
      <color rgb="FFFF0000"/>
      <name val="Verdana Pro Cond Light"/>
      <family val="2"/>
    </font>
    <font>
      <u/>
      <sz val="11"/>
      <color theme="10"/>
      <name val="Calibri"/>
      <family val="2"/>
      <scheme val="minor"/>
    </font>
    <font>
      <b/>
      <sz val="8"/>
      <color theme="0"/>
      <name val="Calibri"/>
      <family val="2"/>
      <scheme val="minor"/>
    </font>
    <font>
      <sz val="8"/>
      <name val="Verdana Pro Cond Light"/>
      <family val="2"/>
    </font>
    <font>
      <sz val="8"/>
      <color theme="0"/>
      <name val="Verdana Pro Cond Light"/>
      <family val="2"/>
    </font>
    <font>
      <i/>
      <sz val="8"/>
      <name val="Verdana Pro Cond Light"/>
      <family val="2"/>
    </font>
    <font>
      <b/>
      <sz val="8"/>
      <name val="Verdana Pro Cond Light"/>
      <family val="2"/>
    </font>
    <font>
      <u/>
      <sz val="8"/>
      <name val="Calibri"/>
      <family val="2"/>
      <scheme val="minor"/>
    </font>
    <font>
      <sz val="6"/>
      <name val="Verdana Pro Cond Light"/>
      <family val="2"/>
    </font>
    <font>
      <i/>
      <u/>
      <sz val="8"/>
      <name val="Calibri"/>
      <family val="2"/>
      <scheme val="minor"/>
    </font>
    <font>
      <b/>
      <sz val="7"/>
      <name val="Verdana Pro Cond Light"/>
      <family val="2"/>
    </font>
    <font>
      <b/>
      <sz val="6"/>
      <name val="Verdana Pro Cond Light"/>
      <family val="2"/>
    </font>
    <font>
      <b/>
      <sz val="7"/>
      <color theme="0"/>
      <name val="Verdana Pro Cond Light"/>
      <family val="2"/>
    </font>
    <font>
      <b/>
      <u/>
      <sz val="7"/>
      <name val="Verdana Pro Cond Light"/>
      <family val="2"/>
    </font>
    <font>
      <sz val="8"/>
      <color rgb="FF002060"/>
      <name val="Verdana Pro Cond Light"/>
      <family val="2"/>
    </font>
    <font>
      <sz val="6"/>
      <color rgb="FF002060"/>
      <name val="Verdana Pro Cond Light"/>
      <family val="2"/>
    </font>
    <font>
      <u/>
      <sz val="8"/>
      <color rgb="FF002060"/>
      <name val="Calibri"/>
      <family val="2"/>
      <scheme val="minor"/>
    </font>
    <font>
      <b/>
      <sz val="9"/>
      <name val="Verdana Pro Cond Light"/>
      <family val="2"/>
    </font>
    <font>
      <b/>
      <sz val="8"/>
      <color theme="0"/>
      <name val="Verdana Pro Cond Light"/>
      <family val="2"/>
    </font>
    <font>
      <u/>
      <sz val="8"/>
      <name val="Verdana Pro Cond Light"/>
      <family val="2"/>
    </font>
    <font>
      <u/>
      <sz val="8"/>
      <color rgb="FF002060"/>
      <name val="Verdana Pro Cond Light"/>
      <family val="2"/>
    </font>
    <font>
      <b/>
      <sz val="7"/>
      <color theme="1"/>
      <name val="Verdana Pro Cond Light"/>
      <family val="2"/>
    </font>
    <font>
      <b/>
      <sz val="8"/>
      <color rgb="FF2C7E00"/>
      <name val="Verdana Pro Cond Light"/>
      <family val="2"/>
    </font>
    <font>
      <b/>
      <sz val="8"/>
      <color rgb="FF004C00"/>
      <name val="Verdana Pro Cond Light"/>
      <family val="2"/>
    </font>
    <font>
      <u/>
      <sz val="8"/>
      <color rgb="FF004C00"/>
      <name val="Verdana Pro Cond Light"/>
      <family val="2"/>
    </font>
  </fonts>
  <fills count="5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theme="8" tint="0.59999389629810485"/>
        <bgColor indexed="64"/>
      </patternFill>
    </fill>
    <fill>
      <patternFill patternType="solid">
        <fgColor rgb="FFF2F2F2"/>
        <bgColor indexed="64"/>
      </patternFill>
    </fill>
    <fill>
      <patternFill patternType="solid">
        <fgColor theme="8" tint="-0.249977111117893"/>
        <bgColor indexed="64"/>
      </patternFill>
    </fill>
    <fill>
      <patternFill patternType="solid">
        <fgColor rgb="FFDCE6F1"/>
        <bgColor rgb="FF000000"/>
      </patternFill>
    </fill>
    <fill>
      <patternFill patternType="solid">
        <fgColor rgb="FFFFC000"/>
        <bgColor rgb="FF000000"/>
      </patternFill>
    </fill>
    <fill>
      <patternFill patternType="solid">
        <fgColor rgb="FFB7DEE8"/>
        <bgColor rgb="FF000000"/>
      </patternFill>
    </fill>
    <fill>
      <patternFill patternType="solid">
        <fgColor theme="7" tint="0.79998168889431442"/>
        <bgColor indexed="64"/>
      </patternFill>
    </fill>
    <fill>
      <patternFill patternType="solid">
        <fgColor theme="9" tint="0.59999389629810485"/>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3366CC"/>
        <bgColor indexed="64"/>
      </patternFill>
    </fill>
    <fill>
      <patternFill patternType="solid">
        <fgColor theme="4" tint="-0.249977111117893"/>
        <bgColor indexed="64"/>
      </patternFill>
    </fill>
    <fill>
      <patternFill patternType="solid">
        <fgColor rgb="FFCCFFCC"/>
        <bgColor indexed="64"/>
      </patternFill>
    </fill>
    <fill>
      <patternFill patternType="solid">
        <fgColor theme="3" tint="0.59999389629810485"/>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theme="8" tint="0.79998168889431442"/>
        <bgColor indexed="64"/>
      </patternFill>
    </fill>
    <fill>
      <patternFill patternType="solid">
        <fgColor theme="8"/>
        <bgColor indexed="64"/>
      </patternFill>
    </fill>
    <fill>
      <patternFill patternType="solid">
        <fgColor rgb="FF00FF00"/>
        <bgColor indexed="64"/>
      </patternFill>
    </fill>
    <fill>
      <patternFill patternType="solid">
        <fgColor rgb="FFFFCCFF"/>
        <bgColor indexed="64"/>
      </patternFill>
    </fill>
    <fill>
      <patternFill patternType="solid">
        <fgColor rgb="FFFF99FF"/>
        <bgColor rgb="FF000000"/>
      </patternFill>
    </fill>
    <fill>
      <patternFill patternType="solid">
        <fgColor theme="0"/>
        <bgColor rgb="FF000000"/>
      </patternFill>
    </fill>
    <fill>
      <patternFill patternType="solid">
        <fgColor theme="8" tint="0.79998168889431442"/>
        <bgColor rgb="FF000000"/>
      </patternFill>
    </fill>
    <fill>
      <patternFill patternType="solid">
        <fgColor theme="2"/>
        <bgColor indexed="64"/>
      </patternFill>
    </fill>
    <fill>
      <patternFill patternType="solid">
        <fgColor rgb="FFCCFFFF"/>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dotted">
        <color rgb="FF4A7EFF"/>
      </left>
      <right style="dotted">
        <color rgb="FF4A7EFF"/>
      </right>
      <top style="dotted">
        <color rgb="FF4A7EFF"/>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2" fillId="0" borderId="0"/>
    <xf numFmtId="9" fontId="21"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cellStyleXfs>
  <cellXfs count="677">
    <xf numFmtId="0" fontId="0" fillId="0" borderId="0" xfId="0"/>
    <xf numFmtId="0" fontId="0" fillId="0" borderId="1" xfId="0" applyBorder="1"/>
    <xf numFmtId="0" fontId="1" fillId="0" borderId="1" xfId="0" applyFont="1" applyBorder="1"/>
    <xf numFmtId="0" fontId="6" fillId="0" borderId="0" xfId="0" applyFont="1"/>
    <xf numFmtId="0" fontId="6" fillId="0" borderId="0" xfId="0" applyFont="1" applyAlignment="1">
      <alignment horizontal="justify" vertical="center"/>
    </xf>
    <xf numFmtId="0" fontId="8" fillId="0" borderId="17" xfId="0" applyFont="1" applyBorder="1" applyAlignment="1">
      <alignment horizontal="justify" vertical="center" wrapText="1"/>
    </xf>
    <xf numFmtId="0" fontId="5" fillId="0" borderId="0" xfId="0" applyFont="1"/>
    <xf numFmtId="0" fontId="10"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12" borderId="37"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41" xfId="0" applyFont="1" applyFill="1" applyBorder="1" applyAlignment="1">
      <alignment horizontal="center" vertical="center" wrapText="1"/>
    </xf>
    <xf numFmtId="0" fontId="18" fillId="12" borderId="41"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0" fillId="0" borderId="17" xfId="0" applyFont="1" applyBorder="1" applyAlignment="1">
      <alignment horizontal="justify"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18" borderId="1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0" fillId="18" borderId="12"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2"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0" fillId="19" borderId="15" xfId="0" applyFont="1" applyFill="1" applyBorder="1" applyAlignment="1">
      <alignment horizontal="center" vertical="center" wrapText="1"/>
    </xf>
    <xf numFmtId="0" fontId="10" fillId="12" borderId="15"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4"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5" xfId="0" applyFont="1" applyBorder="1" applyAlignment="1">
      <alignment horizontal="justify" vertical="center" wrapText="1"/>
    </xf>
    <xf numFmtId="0" fontId="0" fillId="0" borderId="46" xfId="0" applyBorder="1"/>
    <xf numFmtId="0" fontId="7" fillId="0" borderId="47"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48" xfId="0" applyBorder="1"/>
    <xf numFmtId="0" fontId="7" fillId="0" borderId="49" xfId="0" applyFont="1" applyBorder="1" applyAlignment="1">
      <alignment horizontal="center" vertical="center" wrapText="1"/>
    </xf>
    <xf numFmtId="0" fontId="6" fillId="0" borderId="50" xfId="0" applyFont="1" applyBorder="1" applyAlignment="1">
      <alignment horizontal="justify" vertical="center" wrapText="1"/>
    </xf>
    <xf numFmtId="0" fontId="0" fillId="0" borderId="51" xfId="0" applyBorder="1"/>
    <xf numFmtId="0" fontId="10" fillId="20" borderId="16"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0" fillId="20"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0" fillId="0" borderId="17" xfId="0" applyFont="1" applyBorder="1" applyAlignment="1">
      <alignment horizontal="center" vertical="center" wrapText="1"/>
    </xf>
    <xf numFmtId="9" fontId="12" fillId="0" borderId="17" xfId="0" applyNumberFormat="1" applyFont="1" applyBorder="1" applyAlignment="1">
      <alignment horizontal="center" vertical="center" wrapText="1"/>
    </xf>
    <xf numFmtId="9" fontId="20" fillId="0" borderId="17" xfId="0" applyNumberFormat="1" applyFont="1" applyBorder="1" applyAlignment="1">
      <alignment horizontal="center" vertical="center" wrapText="1"/>
    </xf>
    <xf numFmtId="0" fontId="11" fillId="18" borderId="16" xfId="0" applyFont="1" applyFill="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34" fillId="8" borderId="2" xfId="0" applyFont="1" applyFill="1" applyBorder="1" applyAlignment="1">
      <alignment horizontal="left" vertical="center"/>
    </xf>
    <xf numFmtId="0" fontId="32" fillId="21" borderId="4" xfId="0" applyFont="1" applyFill="1" applyBorder="1" applyAlignment="1">
      <alignment horizontal="left" vertical="center"/>
    </xf>
    <xf numFmtId="0" fontId="36" fillId="0" borderId="4" xfId="0" applyFont="1" applyBorder="1" applyAlignment="1">
      <alignment horizontal="left" vertical="center"/>
    </xf>
    <xf numFmtId="0" fontId="32" fillId="3" borderId="0" xfId="0" applyFont="1" applyFill="1" applyAlignment="1">
      <alignment horizontal="left" vertical="center"/>
    </xf>
    <xf numFmtId="0" fontId="32" fillId="0" borderId="0" xfId="0" applyFont="1" applyAlignment="1">
      <alignment horizontal="left" vertical="center"/>
    </xf>
    <xf numFmtId="0" fontId="33" fillId="21" borderId="1" xfId="0" applyFont="1" applyFill="1" applyBorder="1" applyAlignment="1">
      <alignment horizontal="left" vertical="center"/>
    </xf>
    <xf numFmtId="0" fontId="32" fillId="27" borderId="3" xfId="0" applyFont="1" applyFill="1" applyBorder="1" applyAlignment="1">
      <alignment horizontal="left" vertical="center"/>
    </xf>
    <xf numFmtId="0" fontId="37" fillId="28" borderId="0" xfId="0" applyFont="1" applyFill="1" applyAlignment="1">
      <alignment horizontal="left" vertical="center"/>
    </xf>
    <xf numFmtId="0" fontId="36" fillId="28" borderId="0" xfId="0" applyFont="1" applyFill="1" applyAlignment="1">
      <alignment horizontal="left" vertical="center"/>
    </xf>
    <xf numFmtId="0" fontId="37" fillId="25" borderId="0" xfId="0" applyFont="1" applyFill="1" applyAlignment="1">
      <alignment horizontal="left" vertical="center"/>
    </xf>
    <xf numFmtId="0" fontId="36" fillId="25" borderId="0" xfId="0" applyFont="1" applyFill="1" applyAlignment="1">
      <alignment horizontal="left" vertical="center"/>
    </xf>
    <xf numFmtId="0" fontId="37" fillId="26" borderId="0" xfId="0" applyFont="1" applyFill="1" applyAlignment="1">
      <alignment horizontal="left" vertical="center"/>
    </xf>
    <xf numFmtId="0" fontId="36" fillId="0" borderId="0" xfId="0" applyFont="1" applyAlignment="1">
      <alignment horizontal="left" vertical="center"/>
    </xf>
    <xf numFmtId="0" fontId="38" fillId="0" borderId="3" xfId="0" applyFont="1" applyBorder="1" applyAlignment="1">
      <alignment horizontal="left" vertical="center"/>
    </xf>
    <xf numFmtId="0" fontId="36" fillId="24" borderId="1" xfId="0" applyFont="1" applyFill="1" applyBorder="1" applyAlignment="1">
      <alignment horizontal="left" vertical="center"/>
    </xf>
    <xf numFmtId="0" fontId="32" fillId="3" borderId="1" xfId="0" applyFont="1" applyFill="1" applyBorder="1" applyAlignment="1">
      <alignment horizontal="left" vertical="center"/>
    </xf>
    <xf numFmtId="0" fontId="33" fillId="8" borderId="0" xfId="0" applyFont="1" applyFill="1" applyAlignment="1">
      <alignment horizontal="left" vertical="center"/>
    </xf>
    <xf numFmtId="0" fontId="34" fillId="8" borderId="4" xfId="0" applyFont="1" applyFill="1" applyBorder="1" applyAlignment="1">
      <alignment horizontal="left" vertical="center"/>
    </xf>
    <xf numFmtId="0" fontId="35" fillId="2" borderId="1" xfId="0" applyFont="1" applyFill="1" applyBorder="1" applyAlignment="1">
      <alignment horizontal="left" vertical="center"/>
    </xf>
    <xf numFmtId="0" fontId="34" fillId="8" borderId="1" xfId="0" applyFont="1" applyFill="1" applyBorder="1" applyAlignment="1">
      <alignment horizontal="left" vertical="center"/>
    </xf>
    <xf numFmtId="0" fontId="32" fillId="31" borderId="4" xfId="0" applyFont="1" applyFill="1" applyBorder="1" applyAlignment="1">
      <alignment horizontal="left" vertical="center"/>
    </xf>
    <xf numFmtId="0" fontId="32" fillId="31" borderId="1" xfId="0" applyFont="1" applyFill="1" applyBorder="1" applyAlignment="1">
      <alignment horizontal="left" vertical="center"/>
    </xf>
    <xf numFmtId="0" fontId="32" fillId="21" borderId="6" xfId="0" applyFont="1" applyFill="1" applyBorder="1" applyAlignment="1">
      <alignment horizontal="left" vertical="center"/>
    </xf>
    <xf numFmtId="0" fontId="32" fillId="21" borderId="1" xfId="0" applyFont="1" applyFill="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left" vertical="center"/>
    </xf>
    <xf numFmtId="9" fontId="32" fillId="0" borderId="1" xfId="0" applyNumberFormat="1" applyFont="1" applyBorder="1" applyAlignment="1">
      <alignment horizontal="left" vertical="center"/>
    </xf>
    <xf numFmtId="0" fontId="32" fillId="0" borderId="6" xfId="0" applyFont="1" applyBorder="1" applyAlignment="1">
      <alignment horizontal="left" vertical="center"/>
    </xf>
    <xf numFmtId="0" fontId="36" fillId="0" borderId="1" xfId="0" applyFont="1" applyBorder="1" applyAlignment="1">
      <alignment horizontal="left" vertical="center"/>
    </xf>
    <xf numFmtId="9" fontId="36" fillId="0" borderId="1" xfId="0" applyNumberFormat="1" applyFont="1" applyBorder="1" applyAlignment="1">
      <alignment horizontal="left" vertical="center"/>
    </xf>
    <xf numFmtId="9" fontId="36" fillId="0" borderId="4" xfId="0" applyNumberFormat="1" applyFont="1" applyBorder="1" applyAlignment="1">
      <alignment horizontal="left" vertical="center"/>
    </xf>
    <xf numFmtId="0" fontId="32" fillId="0" borderId="3" xfId="0" applyFont="1" applyBorder="1" applyAlignment="1">
      <alignment horizontal="left" vertical="center"/>
    </xf>
    <xf numFmtId="0" fontId="33" fillId="27" borderId="1" xfId="0" applyFont="1" applyFill="1" applyBorder="1" applyAlignment="1">
      <alignment horizontal="left" vertical="center"/>
    </xf>
    <xf numFmtId="0" fontId="37" fillId="29" borderId="1" xfId="0" applyFont="1" applyFill="1" applyBorder="1" applyAlignment="1">
      <alignment horizontal="left" vertical="center"/>
    </xf>
    <xf numFmtId="0" fontId="36" fillId="29" borderId="1" xfId="0" applyFont="1" applyFill="1" applyBorder="1" applyAlignment="1">
      <alignment horizontal="left" vertical="center"/>
    </xf>
    <xf numFmtId="0" fontId="37" fillId="30" borderId="1" xfId="0" applyFont="1" applyFill="1" applyBorder="1" applyAlignment="1">
      <alignment horizontal="left" vertical="center"/>
    </xf>
    <xf numFmtId="0" fontId="36" fillId="30" borderId="1" xfId="0" applyFont="1" applyFill="1" applyBorder="1" applyAlignment="1">
      <alignment horizontal="left" vertical="center"/>
    </xf>
    <xf numFmtId="0" fontId="37" fillId="25" borderId="1" xfId="0" applyFont="1" applyFill="1" applyBorder="1" applyAlignment="1">
      <alignment horizontal="left" vertical="center"/>
    </xf>
    <xf numFmtId="0" fontId="36" fillId="25" borderId="1" xfId="0" applyFont="1" applyFill="1" applyBorder="1" applyAlignment="1">
      <alignment horizontal="left" vertical="center"/>
    </xf>
    <xf numFmtId="0" fontId="37" fillId="26" borderId="1" xfId="0" applyFont="1" applyFill="1" applyBorder="1" applyAlignment="1">
      <alignment horizontal="left" vertical="center"/>
    </xf>
    <xf numFmtId="0" fontId="36" fillId="26" borderId="1" xfId="0" applyFont="1" applyFill="1" applyBorder="1" applyAlignment="1">
      <alignment horizontal="left" vertical="center"/>
    </xf>
    <xf numFmtId="0" fontId="32" fillId="3" borderId="1" xfId="0" applyFont="1" applyFill="1" applyBorder="1" applyAlignment="1">
      <alignment vertical="top"/>
    </xf>
    <xf numFmtId="0" fontId="37" fillId="3" borderId="1" xfId="0" applyFont="1" applyFill="1" applyBorder="1" applyAlignment="1">
      <alignment vertical="top"/>
    </xf>
    <xf numFmtId="0" fontId="36" fillId="3" borderId="1" xfId="0" applyFont="1" applyFill="1" applyBorder="1" applyAlignment="1">
      <alignment vertical="top"/>
    </xf>
    <xf numFmtId="0" fontId="33" fillId="0" borderId="1" xfId="0" applyFont="1" applyBorder="1" applyAlignment="1">
      <alignment vertical="top"/>
    </xf>
    <xf numFmtId="0" fontId="40" fillId="3" borderId="1" xfId="0" applyFont="1" applyFill="1" applyBorder="1" applyAlignment="1">
      <alignment vertical="top"/>
    </xf>
    <xf numFmtId="0" fontId="41" fillId="3" borderId="1" xfId="0" applyFont="1" applyFill="1" applyBorder="1" applyAlignment="1">
      <alignment vertical="top"/>
    </xf>
    <xf numFmtId="0" fontId="42" fillId="3" borderId="1" xfId="0" applyFont="1" applyFill="1" applyBorder="1" applyAlignment="1">
      <alignment vertical="top"/>
    </xf>
    <xf numFmtId="0" fontId="43" fillId="3" borderId="1" xfId="0" applyFont="1" applyFill="1" applyBorder="1" applyAlignment="1">
      <alignment vertical="top"/>
    </xf>
    <xf numFmtId="0" fontId="44" fillId="3" borderId="1" xfId="0" applyFont="1" applyFill="1" applyBorder="1" applyAlignment="1">
      <alignment vertical="top"/>
    </xf>
    <xf numFmtId="0" fontId="33" fillId="31" borderId="4" xfId="0" applyFont="1" applyFill="1" applyBorder="1" applyAlignment="1">
      <alignment horizontal="left" vertical="center"/>
    </xf>
    <xf numFmtId="0" fontId="46" fillId="0" borderId="3" xfId="0" applyFont="1" applyBorder="1" applyAlignment="1">
      <alignment horizontal="left" vertical="center"/>
    </xf>
    <xf numFmtId="0" fontId="45" fillId="7" borderId="3" xfId="0" applyFont="1" applyFill="1" applyBorder="1" applyAlignment="1">
      <alignment horizontal="left" vertical="center"/>
    </xf>
    <xf numFmtId="0" fontId="45" fillId="33" borderId="3" xfId="0" applyFont="1" applyFill="1" applyBorder="1" applyAlignment="1">
      <alignment horizontal="left" vertical="center"/>
    </xf>
    <xf numFmtId="0" fontId="45" fillId="19" borderId="3" xfId="0" applyFont="1" applyFill="1" applyBorder="1" applyAlignment="1">
      <alignment horizontal="left" vertical="center"/>
    </xf>
    <xf numFmtId="0" fontId="45" fillId="5" borderId="3" xfId="0" applyFont="1" applyFill="1" applyBorder="1" applyAlignment="1">
      <alignment horizontal="left" vertical="center"/>
    </xf>
    <xf numFmtId="0" fontId="48" fillId="34" borderId="56" xfId="0" applyFont="1" applyFill="1" applyBorder="1" applyAlignment="1">
      <alignment horizontal="left" vertical="top" wrapText="1"/>
    </xf>
    <xf numFmtId="0" fontId="31" fillId="3" borderId="0" xfId="0" applyFont="1" applyFill="1" applyAlignment="1">
      <alignment horizontal="left" vertical="top" wrapText="1"/>
    </xf>
    <xf numFmtId="0" fontId="31" fillId="36" borderId="0" xfId="0" applyFont="1" applyFill="1" applyAlignment="1">
      <alignment horizontal="left" vertical="top" wrapText="1"/>
    </xf>
    <xf numFmtId="0" fontId="32" fillId="8" borderId="1" xfId="0" applyFont="1" applyFill="1" applyBorder="1" applyAlignment="1">
      <alignment horizontal="left" vertical="top"/>
    </xf>
    <xf numFmtId="0" fontId="33" fillId="21" borderId="1" xfId="0" applyFont="1" applyFill="1" applyBorder="1" applyAlignment="1">
      <alignment horizontal="left" vertical="top"/>
    </xf>
    <xf numFmtId="0" fontId="32" fillId="31" borderId="1" xfId="0" applyFont="1" applyFill="1" applyBorder="1" applyAlignment="1">
      <alignment horizontal="left" vertical="top"/>
    </xf>
    <xf numFmtId="0" fontId="32" fillId="31" borderId="4" xfId="0" applyFont="1" applyFill="1" applyBorder="1" applyAlignment="1">
      <alignment horizontal="left" vertical="top"/>
    </xf>
    <xf numFmtId="0" fontId="33" fillId="31" borderId="1" xfId="0" applyFont="1" applyFill="1" applyBorder="1" applyAlignment="1">
      <alignment horizontal="center" vertical="top"/>
    </xf>
    <xf numFmtId="0" fontId="33" fillId="31" borderId="4" xfId="0" applyFont="1" applyFill="1" applyBorder="1" applyAlignment="1">
      <alignment horizontal="left" vertical="top"/>
    </xf>
    <xf numFmtId="0" fontId="32" fillId="0" borderId="0" xfId="0" applyFont="1" applyAlignment="1">
      <alignment horizontal="left" vertical="top"/>
    </xf>
    <xf numFmtId="0" fontId="36" fillId="0" borderId="53" xfId="0" applyFont="1" applyBorder="1" applyAlignment="1">
      <alignment horizontal="left" vertical="top"/>
    </xf>
    <xf numFmtId="0" fontId="38" fillId="0" borderId="3" xfId="0" applyFont="1" applyBorder="1" applyAlignment="1">
      <alignment horizontal="left" vertical="top"/>
    </xf>
    <xf numFmtId="0" fontId="33" fillId="16" borderId="3" xfId="0" applyFont="1" applyFill="1" applyBorder="1" applyAlignment="1">
      <alignment horizontal="left" vertical="top"/>
    </xf>
    <xf numFmtId="0" fontId="33" fillId="16" borderId="1" xfId="0" applyFont="1" applyFill="1" applyBorder="1" applyAlignment="1">
      <alignment horizontal="left" vertical="top"/>
    </xf>
    <xf numFmtId="0" fontId="32" fillId="3" borderId="1" xfId="0" applyFont="1" applyFill="1" applyBorder="1" applyAlignment="1">
      <alignment horizontal="left" vertical="top"/>
    </xf>
    <xf numFmtId="0" fontId="46" fillId="0" borderId="3" xfId="0" applyFont="1" applyBorder="1" applyAlignment="1">
      <alignment horizontal="left" vertical="top"/>
    </xf>
    <xf numFmtId="0" fontId="45" fillId="7" borderId="3" xfId="0" applyFont="1" applyFill="1" applyBorder="1" applyAlignment="1">
      <alignment horizontal="left" vertical="top"/>
    </xf>
    <xf numFmtId="0" fontId="45" fillId="33" borderId="3" xfId="0" applyFont="1" applyFill="1" applyBorder="1" applyAlignment="1">
      <alignment horizontal="left" vertical="top"/>
    </xf>
    <xf numFmtId="0" fontId="45" fillId="19" borderId="3" xfId="0" applyFont="1" applyFill="1" applyBorder="1" applyAlignment="1">
      <alignment horizontal="left" vertical="top"/>
    </xf>
    <xf numFmtId="0" fontId="45" fillId="5" borderId="3" xfId="0" applyFont="1" applyFill="1" applyBorder="1" applyAlignment="1">
      <alignment horizontal="left" vertical="top"/>
    </xf>
    <xf numFmtId="0" fontId="36" fillId="0" borderId="4" xfId="0" applyFont="1" applyBorder="1" applyAlignment="1">
      <alignment horizontal="left" vertical="top"/>
    </xf>
    <xf numFmtId="0" fontId="38" fillId="0" borderId="1" xfId="0" applyFont="1" applyBorder="1" applyAlignment="1">
      <alignment horizontal="left" vertical="top"/>
    </xf>
    <xf numFmtId="0" fontId="32" fillId="16" borderId="3" xfId="0" applyFont="1" applyFill="1" applyBorder="1" applyAlignment="1">
      <alignment horizontal="left" vertical="top"/>
    </xf>
    <xf numFmtId="0" fontId="36" fillId="24" borderId="1" xfId="0" applyFont="1" applyFill="1" applyBorder="1" applyAlignment="1">
      <alignment horizontal="left" vertical="top"/>
    </xf>
    <xf numFmtId="0" fontId="0" fillId="0" borderId="0" xfId="0" applyAlignment="1">
      <alignment vertical="top"/>
    </xf>
    <xf numFmtId="0" fontId="38" fillId="22" borderId="4" xfId="0" applyFont="1" applyFill="1" applyBorder="1" applyAlignment="1">
      <alignment horizontal="left" vertical="top"/>
    </xf>
    <xf numFmtId="0" fontId="33" fillId="27" borderId="3" xfId="0" applyFont="1" applyFill="1" applyBorder="1" applyAlignment="1">
      <alignment horizontal="left" vertical="top"/>
    </xf>
    <xf numFmtId="0" fontId="32" fillId="27" borderId="3" xfId="0" applyFont="1" applyFill="1" applyBorder="1" applyAlignment="1">
      <alignment horizontal="left" vertical="top"/>
    </xf>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1" xfId="0" applyFont="1" applyBorder="1" applyAlignment="1" applyProtection="1">
      <alignment horizontal="left" vertical="top" wrapText="1"/>
      <protection locked="0"/>
    </xf>
    <xf numFmtId="0" fontId="49" fillId="32" borderId="1" xfId="0" applyFont="1" applyFill="1" applyBorder="1" applyAlignment="1" applyProtection="1">
      <alignment horizontal="left" vertical="top" wrapText="1"/>
      <protection locked="0"/>
    </xf>
    <xf numFmtId="164" fontId="49" fillId="0" borderId="1" xfId="0" applyNumberFormat="1" applyFont="1" applyBorder="1" applyAlignment="1">
      <alignment horizontal="left" vertical="top" wrapText="1"/>
    </xf>
    <xf numFmtId="0" fontId="49" fillId="8" borderId="1" xfId="0" applyFont="1" applyFill="1" applyBorder="1" applyAlignment="1">
      <alignment horizontal="left" vertical="top" wrapText="1"/>
    </xf>
    <xf numFmtId="164" fontId="49" fillId="8" borderId="1" xfId="0" applyNumberFormat="1" applyFont="1" applyFill="1" applyBorder="1" applyAlignment="1" applyProtection="1">
      <alignment horizontal="left" vertical="top" wrapText="1"/>
      <protection locked="0"/>
    </xf>
    <xf numFmtId="164" fontId="49" fillId="3" borderId="1" xfId="0" applyNumberFormat="1" applyFont="1" applyFill="1" applyBorder="1" applyAlignment="1" applyProtection="1">
      <alignment horizontal="left" vertical="top" wrapText="1"/>
      <protection locked="0"/>
    </xf>
    <xf numFmtId="0" fontId="49" fillId="3" borderId="1" xfId="0" applyFont="1" applyFill="1" applyBorder="1" applyAlignment="1" applyProtection="1">
      <alignment horizontal="left" vertical="top" wrapText="1"/>
      <protection locked="0"/>
    </xf>
    <xf numFmtId="0" fontId="49" fillId="3" borderId="1" xfId="0" applyFont="1" applyFill="1" applyBorder="1" applyAlignment="1">
      <alignment horizontal="left" vertical="top" wrapText="1"/>
    </xf>
    <xf numFmtId="164" fontId="51" fillId="33" borderId="1" xfId="0" applyNumberFormat="1" applyFont="1" applyFill="1" applyBorder="1" applyAlignment="1">
      <alignment horizontal="left" vertical="top" wrapText="1"/>
    </xf>
    <xf numFmtId="0" fontId="51" fillId="8" borderId="1" xfId="0" applyFont="1" applyFill="1" applyBorder="1" applyAlignment="1">
      <alignment horizontal="left" vertical="top" wrapText="1"/>
    </xf>
    <xf numFmtId="0" fontId="49" fillId="8" borderId="1" xfId="0"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top" wrapText="1"/>
      <protection locked="0"/>
    </xf>
    <xf numFmtId="0" fontId="49" fillId="8" borderId="1" xfId="1" applyFont="1" applyFill="1" applyBorder="1" applyAlignment="1" applyProtection="1">
      <alignment horizontal="left" vertical="top" wrapText="1"/>
      <protection locked="0"/>
    </xf>
    <xf numFmtId="9" fontId="49" fillId="8" borderId="1" xfId="2" applyFont="1" applyFill="1" applyBorder="1" applyAlignment="1" applyProtection="1">
      <alignment horizontal="left" vertical="center" wrapText="1"/>
      <protection locked="0"/>
    </xf>
    <xf numFmtId="9" fontId="49" fillId="8" borderId="1" xfId="0" applyNumberFormat="1" applyFont="1" applyFill="1" applyBorder="1" applyAlignment="1">
      <alignment horizontal="left" vertical="top" wrapText="1"/>
    </xf>
    <xf numFmtId="164" fontId="49" fillId="0" borderId="0" xfId="0" applyNumberFormat="1" applyFont="1" applyAlignment="1">
      <alignment horizontal="left" vertical="top"/>
    </xf>
    <xf numFmtId="0" fontId="49" fillId="0" borderId="0" xfId="0" applyFont="1" applyAlignment="1">
      <alignment horizontal="left" vertical="top"/>
    </xf>
    <xf numFmtId="0" fontId="49" fillId="0" borderId="0" xfId="0" applyFont="1" applyAlignment="1">
      <alignment horizontal="left" vertical="top" wrapText="1"/>
    </xf>
    <xf numFmtId="164" fontId="49" fillId="0" borderId="3" xfId="0" applyNumberFormat="1" applyFont="1" applyBorder="1" applyAlignment="1">
      <alignment horizontal="left" vertical="top" wrapText="1"/>
    </xf>
    <xf numFmtId="164" fontId="49" fillId="42" borderId="1" xfId="0" applyNumberFormat="1" applyFont="1" applyFill="1" applyBorder="1" applyAlignment="1" applyProtection="1">
      <alignment horizontal="left" vertical="top" wrapText="1"/>
      <protection locked="0"/>
    </xf>
    <xf numFmtId="14" fontId="49" fillId="43" borderId="1" xfId="0" applyNumberFormat="1" applyFont="1" applyFill="1" applyBorder="1" applyAlignment="1" applyProtection="1">
      <alignment horizontal="left" vertical="top" wrapText="1"/>
      <protection locked="0"/>
    </xf>
    <xf numFmtId="0" fontId="49" fillId="43" borderId="1" xfId="0" applyFont="1" applyFill="1" applyBorder="1" applyAlignment="1" applyProtection="1">
      <alignment horizontal="left" vertical="top" wrapText="1"/>
      <protection locked="0"/>
    </xf>
    <xf numFmtId="164" fontId="49" fillId="43" borderId="1" xfId="0" applyNumberFormat="1" applyFont="1" applyFill="1" applyBorder="1" applyAlignment="1" applyProtection="1">
      <alignment horizontal="left" vertical="top" wrapText="1"/>
      <protection locked="0"/>
    </xf>
    <xf numFmtId="0" fontId="49" fillId="43" borderId="1" xfId="0" applyFont="1" applyFill="1" applyBorder="1" applyAlignment="1" applyProtection="1">
      <alignment horizontal="center" vertical="top" wrapText="1"/>
      <protection locked="0"/>
    </xf>
    <xf numFmtId="0" fontId="49" fillId="43" borderId="1" xfId="0" applyFont="1" applyFill="1" applyBorder="1" applyAlignment="1">
      <alignment horizontal="left" vertical="top" wrapText="1"/>
    </xf>
    <xf numFmtId="0" fontId="49" fillId="0" borderId="1" xfId="0" applyFont="1" applyBorder="1" applyAlignment="1">
      <alignment horizontal="left" vertical="top" wrapText="1"/>
    </xf>
    <xf numFmtId="0" fontId="49" fillId="32" borderId="1" xfId="0" applyFont="1" applyFill="1" applyBorder="1" applyAlignment="1">
      <alignment horizontal="left" vertical="top" wrapText="1"/>
    </xf>
    <xf numFmtId="0" fontId="53" fillId="43" borderId="1" xfId="4" applyFont="1" applyFill="1" applyBorder="1" applyAlignment="1">
      <alignment vertical="center" wrapText="1"/>
    </xf>
    <xf numFmtId="0" fontId="54" fillId="0" borderId="0" xfId="0" applyFont="1" applyAlignment="1">
      <alignment horizontal="center" vertical="center" wrapText="1"/>
    </xf>
    <xf numFmtId="0" fontId="49" fillId="0" borderId="0" xfId="0" applyFont="1" applyAlignment="1">
      <alignment horizontal="center" vertical="center" wrapText="1"/>
    </xf>
    <xf numFmtId="0" fontId="54" fillId="0" borderId="0" xfId="0" applyFont="1" applyAlignment="1">
      <alignment horizontal="center" vertical="center"/>
    </xf>
    <xf numFmtId="0" fontId="49" fillId="0" borderId="0" xfId="0" applyFont="1" applyAlignment="1">
      <alignment horizontal="left"/>
    </xf>
    <xf numFmtId="9" fontId="49" fillId="0" borderId="0" xfId="2" applyFont="1" applyFill="1" applyAlignment="1">
      <alignment horizontal="left" vertical="center"/>
    </xf>
    <xf numFmtId="49" fontId="49" fillId="0" borderId="0" xfId="0" applyNumberFormat="1" applyFont="1" applyAlignment="1">
      <alignment horizontal="left"/>
    </xf>
    <xf numFmtId="0" fontId="49" fillId="0" borderId="0" xfId="0" applyFont="1" applyAlignment="1">
      <alignment horizontal="center" vertical="top"/>
    </xf>
    <xf numFmtId="0" fontId="49" fillId="0" borderId="0" xfId="0" applyFont="1" applyAlignment="1">
      <alignment horizontal="left" wrapText="1"/>
    </xf>
    <xf numFmtId="0" fontId="49" fillId="0" borderId="0" xfId="0" applyFont="1" applyAlignment="1">
      <alignment horizontal="center" vertical="top" wrapText="1"/>
    </xf>
    <xf numFmtId="0" fontId="49" fillId="0" borderId="1" xfId="0" applyFont="1" applyBorder="1" applyAlignment="1">
      <alignment horizontal="center" vertical="center"/>
    </xf>
    <xf numFmtId="0" fontId="49" fillId="0" borderId="1" xfId="0" applyFont="1" applyBorder="1" applyAlignment="1">
      <alignment vertical="center" wrapText="1"/>
    </xf>
    <xf numFmtId="0" fontId="49" fillId="0" borderId="0" xfId="0" applyFont="1" applyAlignment="1">
      <alignment vertical="center"/>
    </xf>
    <xf numFmtId="9" fontId="49" fillId="0" borderId="0" xfId="2" applyFont="1" applyFill="1" applyAlignment="1">
      <alignment vertical="center"/>
    </xf>
    <xf numFmtId="0" fontId="49" fillId="0" borderId="0" xfId="0" applyFont="1" applyAlignment="1">
      <alignment vertical="center" wrapText="1"/>
    </xf>
    <xf numFmtId="9" fontId="49" fillId="0" borderId="0" xfId="2" applyFont="1" applyFill="1" applyAlignment="1">
      <alignment vertical="center" wrapText="1"/>
    </xf>
    <xf numFmtId="14" fontId="49" fillId="0" borderId="1" xfId="0" applyNumberFormat="1" applyFont="1" applyBorder="1" applyAlignment="1">
      <alignment horizontal="center" vertical="center"/>
    </xf>
    <xf numFmtId="0" fontId="49" fillId="0" borderId="1" xfId="0" applyFont="1" applyBorder="1" applyAlignment="1">
      <alignment horizontal="center" vertical="center" wrapText="1"/>
    </xf>
    <xf numFmtId="14" fontId="49" fillId="0" borderId="1" xfId="0" applyNumberFormat="1" applyFont="1" applyBorder="1" applyAlignment="1">
      <alignment horizontal="center" vertical="center" wrapText="1"/>
    </xf>
    <xf numFmtId="0" fontId="49" fillId="0" borderId="0" xfId="0" applyFont="1" applyAlignment="1">
      <alignment horizontal="center" vertical="center"/>
    </xf>
    <xf numFmtId="9" fontId="49" fillId="0" borderId="0" xfId="2" applyFont="1" applyFill="1" applyBorder="1" applyAlignment="1">
      <alignment horizontal="center" vertical="center" wrapText="1"/>
    </xf>
    <xf numFmtId="0" fontId="49" fillId="8" borderId="1" xfId="0" applyFont="1" applyFill="1" applyBorder="1" applyAlignment="1" applyProtection="1">
      <alignment horizontal="center" vertical="top" wrapText="1"/>
      <protection locked="0"/>
    </xf>
    <xf numFmtId="9" fontId="49" fillId="8" borderId="1" xfId="2" applyFont="1" applyFill="1" applyBorder="1" applyAlignment="1" applyProtection="1">
      <alignment horizontal="center" vertical="top" wrapText="1"/>
      <protection locked="0"/>
    </xf>
    <xf numFmtId="0" fontId="49" fillId="8" borderId="1" xfId="1" applyFont="1" applyFill="1" applyBorder="1" applyAlignment="1" applyProtection="1">
      <alignment horizontal="center" vertical="top" wrapText="1"/>
      <protection locked="0"/>
    </xf>
    <xf numFmtId="9" fontId="49" fillId="0" borderId="0" xfId="2" applyFont="1" applyFill="1" applyAlignment="1">
      <alignment horizontal="center"/>
    </xf>
    <xf numFmtId="0" fontId="49" fillId="0" borderId="0" xfId="0" applyFont="1" applyAlignment="1">
      <alignment horizontal="center"/>
    </xf>
    <xf numFmtId="0" fontId="49" fillId="8" borderId="1" xfId="0" applyFont="1" applyFill="1" applyBorder="1" applyAlignment="1">
      <alignment horizontal="center" vertical="top" wrapText="1"/>
    </xf>
    <xf numFmtId="9" fontId="49" fillId="0" borderId="0" xfId="2" applyFont="1" applyFill="1" applyBorder="1" applyAlignment="1">
      <alignment horizontal="center" vertical="top" wrapText="1"/>
    </xf>
    <xf numFmtId="9" fontId="49" fillId="0" borderId="0" xfId="2" applyFont="1" applyFill="1" applyAlignment="1">
      <alignment horizontal="center" vertical="top"/>
    </xf>
    <xf numFmtId="0" fontId="49" fillId="27" borderId="1" xfId="0" applyFont="1" applyFill="1" applyBorder="1" applyAlignment="1" applyProtection="1">
      <alignment horizontal="left" vertical="top" wrapText="1"/>
      <protection locked="0"/>
    </xf>
    <xf numFmtId="0" fontId="53" fillId="0" borderId="1" xfId="4" applyFont="1" applyBorder="1" applyAlignment="1">
      <alignment vertical="top" wrapText="1"/>
    </xf>
    <xf numFmtId="164" fontId="49" fillId="27" borderId="1" xfId="0" applyNumberFormat="1" applyFont="1" applyFill="1" applyBorder="1" applyAlignment="1" applyProtection="1">
      <alignment horizontal="left" vertical="top" wrapText="1"/>
      <protection locked="0"/>
    </xf>
    <xf numFmtId="0" fontId="51" fillId="0" borderId="0" xfId="0" applyFont="1" applyAlignment="1">
      <alignment horizontal="left" vertical="top" wrapText="1"/>
    </xf>
    <xf numFmtId="0" fontId="49" fillId="42" borderId="1" xfId="0" applyFont="1" applyFill="1" applyBorder="1" applyAlignment="1">
      <alignment horizontal="left" vertical="top" wrapText="1"/>
    </xf>
    <xf numFmtId="164" fontId="49" fillId="0" borderId="0" xfId="0" applyNumberFormat="1" applyFont="1" applyAlignment="1">
      <alignment horizontal="left" vertical="center"/>
    </xf>
    <xf numFmtId="0" fontId="54" fillId="0" borderId="0" xfId="0" applyFont="1" applyAlignment="1">
      <alignment horizontal="left" vertical="center"/>
    </xf>
    <xf numFmtId="0" fontId="49" fillId="8" borderId="3" xfId="0" applyFont="1" applyFill="1" applyBorder="1" applyAlignment="1">
      <alignment horizontal="center" vertical="top" wrapText="1"/>
    </xf>
    <xf numFmtId="0" fontId="49" fillId="8" borderId="3" xfId="0" applyFont="1" applyFill="1" applyBorder="1" applyAlignment="1" applyProtection="1">
      <alignment horizontal="center" vertical="top" wrapText="1"/>
      <protection locked="0"/>
    </xf>
    <xf numFmtId="0" fontId="49" fillId="7" borderId="1" xfId="0" applyFont="1" applyFill="1" applyBorder="1" applyAlignment="1" applyProtection="1">
      <alignment horizontal="center" vertical="top" wrapText="1"/>
      <protection locked="0"/>
    </xf>
    <xf numFmtId="0" fontId="49" fillId="8" borderId="2" xfId="0" applyFont="1" applyFill="1" applyBorder="1" applyAlignment="1">
      <alignment horizontal="center" vertical="top" wrapText="1"/>
    </xf>
    <xf numFmtId="0" fontId="49" fillId="7" borderId="2" xfId="0" applyFont="1" applyFill="1" applyBorder="1" applyAlignment="1" applyProtection="1">
      <alignment horizontal="center" vertical="top" wrapText="1"/>
      <protection locked="0"/>
    </xf>
    <xf numFmtId="0" fontId="49" fillId="8" borderId="2" xfId="0" applyFont="1" applyFill="1" applyBorder="1" applyAlignment="1" applyProtection="1">
      <alignment horizontal="center" vertical="top" wrapText="1"/>
      <protection locked="0"/>
    </xf>
    <xf numFmtId="0" fontId="49" fillId="3" borderId="1" xfId="0" applyFont="1" applyFill="1" applyBorder="1" applyAlignment="1" applyProtection="1">
      <alignment horizontal="center" vertical="top" wrapText="1"/>
      <protection locked="0"/>
    </xf>
    <xf numFmtId="49" fontId="49" fillId="0" borderId="0" xfId="0" applyNumberFormat="1" applyFont="1" applyAlignment="1">
      <alignment horizontal="left" vertical="center"/>
    </xf>
    <xf numFmtId="49" fontId="49" fillId="0" borderId="0" xfId="0" applyNumberFormat="1" applyFont="1" applyAlignment="1">
      <alignment horizontal="left" vertical="top"/>
    </xf>
    <xf numFmtId="9" fontId="49" fillId="0" borderId="3" xfId="0" applyNumberFormat="1" applyFont="1" applyBorder="1" applyAlignment="1">
      <alignment horizontal="center" vertical="top"/>
    </xf>
    <xf numFmtId="9" fontId="49" fillId="0" borderId="1" xfId="0" applyNumberFormat="1" applyFont="1" applyBorder="1" applyAlignment="1">
      <alignment horizontal="center" vertical="top"/>
    </xf>
    <xf numFmtId="0" fontId="53" fillId="0" borderId="0" xfId="4" applyFont="1" applyBorder="1" applyAlignment="1">
      <alignment vertical="top" wrapText="1"/>
    </xf>
    <xf numFmtId="0" fontId="53" fillId="43" borderId="0" xfId="4" applyFont="1" applyFill="1" applyAlignment="1">
      <alignment vertical="center" wrapText="1"/>
    </xf>
    <xf numFmtId="0" fontId="49" fillId="32" borderId="1" xfId="0" applyFont="1" applyFill="1" applyBorder="1" applyAlignment="1">
      <alignment horizontal="center" vertical="top" wrapText="1"/>
    </xf>
    <xf numFmtId="0" fontId="51" fillId="0" borderId="1" xfId="0" applyFont="1" applyBorder="1" applyAlignment="1">
      <alignment horizontal="left" vertical="top" wrapText="1"/>
    </xf>
    <xf numFmtId="0" fontId="51" fillId="32" borderId="1" xfId="0" applyFont="1" applyFill="1" applyBorder="1" applyAlignment="1">
      <alignment horizontal="left" vertical="top" wrapText="1"/>
    </xf>
    <xf numFmtId="0" fontId="51" fillId="32" borderId="1" xfId="0" applyFont="1" applyFill="1" applyBorder="1" applyAlignment="1" applyProtection="1">
      <alignment horizontal="left" vertical="top" wrapText="1"/>
      <protection locked="0"/>
    </xf>
    <xf numFmtId="0" fontId="51" fillId="0" borderId="1" xfId="0" applyFont="1" applyBorder="1" applyAlignment="1" applyProtection="1">
      <alignment horizontal="left" vertical="top" wrapText="1"/>
      <protection locked="0"/>
    </xf>
    <xf numFmtId="0" fontId="51" fillId="8" borderId="1" xfId="0" applyFont="1" applyFill="1" applyBorder="1" applyAlignment="1">
      <alignment horizontal="center" vertical="top" wrapText="1"/>
    </xf>
    <xf numFmtId="0" fontId="51" fillId="7" borderId="1" xfId="0" applyFont="1" applyFill="1" applyBorder="1" applyAlignment="1" applyProtection="1">
      <alignment horizontal="center" vertical="top" wrapText="1"/>
      <protection locked="0"/>
    </xf>
    <xf numFmtId="164" fontId="51" fillId="42" borderId="1" xfId="0" applyNumberFormat="1" applyFont="1" applyFill="1" applyBorder="1" applyAlignment="1" applyProtection="1">
      <alignment horizontal="left" vertical="top" wrapText="1"/>
      <protection locked="0"/>
    </xf>
    <xf numFmtId="0" fontId="51" fillId="42" borderId="1" xfId="0" applyFont="1" applyFill="1" applyBorder="1" applyAlignment="1" applyProtection="1">
      <alignment horizontal="left" vertical="top" wrapText="1"/>
      <protection locked="0"/>
    </xf>
    <xf numFmtId="0" fontId="55" fillId="42" borderId="1" xfId="4" applyFont="1" applyFill="1" applyBorder="1" applyAlignment="1">
      <alignment vertical="top" wrapText="1"/>
    </xf>
    <xf numFmtId="0" fontId="51" fillId="42" borderId="1" xfId="0" applyFont="1" applyFill="1" applyBorder="1" applyAlignment="1">
      <alignment horizontal="left" vertical="top" wrapText="1"/>
    </xf>
    <xf numFmtId="0" fontId="51" fillId="43" borderId="1" xfId="0" applyFont="1" applyFill="1" applyBorder="1" applyAlignment="1">
      <alignment horizontal="left" vertical="top" wrapText="1"/>
    </xf>
    <xf numFmtId="0" fontId="53" fillId="42" borderId="1" xfId="4" applyFont="1" applyFill="1" applyBorder="1" applyAlignment="1">
      <alignment vertical="top" wrapText="1"/>
    </xf>
    <xf numFmtId="0" fontId="50" fillId="0" borderId="0" xfId="0" applyFont="1" applyAlignment="1">
      <alignment horizontal="left" vertical="center"/>
    </xf>
    <xf numFmtId="9" fontId="50" fillId="0" borderId="0" xfId="2" applyFont="1" applyFill="1" applyAlignment="1">
      <alignment horizontal="left" vertical="center"/>
    </xf>
    <xf numFmtId="0" fontId="50" fillId="0" borderId="0" xfId="0" applyFont="1" applyAlignment="1">
      <alignment horizontal="center" vertical="top"/>
    </xf>
    <xf numFmtId="0" fontId="50" fillId="0" borderId="0" xfId="0" applyFont="1" applyAlignment="1">
      <alignment horizontal="left" vertical="center" wrapText="1"/>
    </xf>
    <xf numFmtId="0" fontId="50" fillId="0" borderId="0" xfId="0" applyFont="1" applyAlignment="1">
      <alignment horizontal="center" vertical="center"/>
    </xf>
    <xf numFmtId="0" fontId="50" fillId="0" borderId="0" xfId="0" applyFont="1" applyAlignment="1">
      <alignment vertical="center"/>
    </xf>
    <xf numFmtId="9" fontId="50" fillId="0" borderId="0" xfId="2" applyFont="1" applyFill="1" applyAlignment="1">
      <alignment vertical="center"/>
    </xf>
    <xf numFmtId="0" fontId="50" fillId="0" borderId="0" xfId="0" applyFont="1" applyAlignment="1">
      <alignment vertical="center" wrapText="1"/>
    </xf>
    <xf numFmtId="9" fontId="50" fillId="0" borderId="0" xfId="2" applyFont="1" applyFill="1" applyAlignment="1">
      <alignment vertical="center" wrapText="1"/>
    </xf>
    <xf numFmtId="0" fontId="50" fillId="0" borderId="0" xfId="0" applyFont="1" applyAlignment="1">
      <alignment horizontal="center" vertical="top" wrapText="1"/>
    </xf>
    <xf numFmtId="0" fontId="49" fillId="3" borderId="0" xfId="0" applyFont="1" applyFill="1" applyAlignment="1">
      <alignment horizontal="left"/>
    </xf>
    <xf numFmtId="0" fontId="52" fillId="0" borderId="0" xfId="0" applyFont="1" applyAlignment="1">
      <alignment vertical="center"/>
    </xf>
    <xf numFmtId="0" fontId="52" fillId="44" borderId="4" xfId="0" applyFont="1" applyFill="1" applyBorder="1" applyAlignment="1">
      <alignment vertical="center"/>
    </xf>
    <xf numFmtId="49" fontId="52" fillId="44" borderId="5" xfId="0" applyNumberFormat="1" applyFont="1" applyFill="1" applyBorder="1" applyAlignment="1">
      <alignment vertical="center"/>
    </xf>
    <xf numFmtId="0" fontId="52" fillId="44" borderId="5" xfId="0" applyFont="1" applyFill="1" applyBorder="1" applyAlignment="1">
      <alignment vertical="center"/>
    </xf>
    <xf numFmtId="0" fontId="52" fillId="44" borderId="6" xfId="0" applyFont="1" applyFill="1" applyBorder="1" applyAlignment="1">
      <alignment vertical="center"/>
    </xf>
    <xf numFmtId="0" fontId="52" fillId="38" borderId="4" xfId="0" applyFont="1" applyFill="1" applyBorder="1" applyAlignment="1">
      <alignment vertical="center"/>
    </xf>
    <xf numFmtId="0" fontId="52" fillId="38" borderId="5" xfId="0" applyFont="1" applyFill="1" applyBorder="1" applyAlignment="1">
      <alignment vertical="center"/>
    </xf>
    <xf numFmtId="0" fontId="52" fillId="38" borderId="6" xfId="0" applyFont="1" applyFill="1" applyBorder="1" applyAlignment="1">
      <alignment vertical="center"/>
    </xf>
    <xf numFmtId="0" fontId="52" fillId="37" borderId="4" xfId="0" applyFont="1" applyFill="1" applyBorder="1" applyAlignment="1">
      <alignment vertical="center"/>
    </xf>
    <xf numFmtId="164" fontId="49" fillId="8" borderId="3" xfId="0" applyNumberFormat="1" applyFont="1" applyFill="1" applyBorder="1" applyAlignment="1" applyProtection="1">
      <alignment horizontal="left" vertical="top" wrapText="1"/>
      <protection locked="0"/>
    </xf>
    <xf numFmtId="164" fontId="49" fillId="3" borderId="3" xfId="0" applyNumberFormat="1" applyFont="1" applyFill="1" applyBorder="1" applyAlignment="1" applyProtection="1">
      <alignment horizontal="left" vertical="top" wrapText="1"/>
      <protection locked="0"/>
    </xf>
    <xf numFmtId="0" fontId="52" fillId="0" borderId="0" xfId="0" applyFont="1" applyAlignment="1">
      <alignment horizontal="left" vertical="center"/>
    </xf>
    <xf numFmtId="14" fontId="52" fillId="0" borderId="7" xfId="0" applyNumberFormat="1" applyFont="1" applyBorder="1" applyAlignment="1">
      <alignment horizontal="left" vertical="center"/>
    </xf>
    <xf numFmtId="0" fontId="52" fillId="0" borderId="7" xfId="0" applyFont="1" applyBorder="1" applyAlignment="1">
      <alignment horizontal="left" vertical="center"/>
    </xf>
    <xf numFmtId="14" fontId="52" fillId="0" borderId="7" xfId="0" applyNumberFormat="1" applyFont="1" applyBorder="1" applyAlignment="1">
      <alignment horizontal="left" vertical="center" wrapText="1"/>
    </xf>
    <xf numFmtId="0" fontId="52" fillId="0" borderId="0" xfId="0" applyFont="1" applyAlignment="1">
      <alignment horizontal="left" vertical="center" wrapText="1"/>
    </xf>
    <xf numFmtId="0" fontId="52" fillId="0" borderId="0" xfId="0" applyFont="1" applyAlignment="1">
      <alignment horizontal="center" vertical="center"/>
    </xf>
    <xf numFmtId="0" fontId="52" fillId="0" borderId="0" xfId="0" applyFont="1" applyAlignment="1">
      <alignment horizontal="center" vertical="top"/>
    </xf>
    <xf numFmtId="0" fontId="52" fillId="0" borderId="0" xfId="0" applyFont="1" applyAlignment="1" applyProtection="1">
      <alignment horizontal="left" vertical="center"/>
      <protection locked="0"/>
    </xf>
    <xf numFmtId="0" fontId="52" fillId="0" borderId="0" xfId="0" applyFont="1" applyAlignment="1" applyProtection="1">
      <alignment horizontal="center" vertical="top"/>
      <protection locked="0"/>
    </xf>
    <xf numFmtId="0" fontId="52" fillId="0" borderId="0" xfId="0" applyFont="1" applyAlignment="1">
      <alignment horizontal="center" vertical="top" wrapText="1"/>
    </xf>
    <xf numFmtId="0" fontId="57" fillId="0" borderId="0" xfId="0" applyFont="1" applyAlignment="1">
      <alignment horizontal="center" vertical="center"/>
    </xf>
    <xf numFmtId="0" fontId="52" fillId="41" borderId="4" xfId="0" applyFont="1" applyFill="1" applyBorder="1" applyAlignment="1">
      <alignment vertical="center"/>
    </xf>
    <xf numFmtId="0" fontId="52" fillId="41" borderId="5" xfId="0" applyFont="1" applyFill="1" applyBorder="1" applyAlignment="1">
      <alignment vertical="top" wrapText="1"/>
    </xf>
    <xf numFmtId="0" fontId="52" fillId="41" borderId="6" xfId="0" applyFont="1" applyFill="1" applyBorder="1" applyAlignment="1">
      <alignment vertical="top" wrapText="1"/>
    </xf>
    <xf numFmtId="0" fontId="49" fillId="45" borderId="7" xfId="0" applyFont="1" applyFill="1" applyBorder="1" applyAlignment="1">
      <alignment vertical="center"/>
    </xf>
    <xf numFmtId="14" fontId="49" fillId="43" borderId="3" xfId="0" applyNumberFormat="1" applyFont="1" applyFill="1" applyBorder="1" applyAlignment="1" applyProtection="1">
      <alignment horizontal="left" vertical="top" wrapText="1"/>
      <protection locked="0"/>
    </xf>
    <xf numFmtId="0" fontId="49" fillId="43" borderId="3" xfId="0" applyFont="1" applyFill="1" applyBorder="1" applyAlignment="1" applyProtection="1">
      <alignment horizontal="left" vertical="top" wrapText="1"/>
      <protection locked="0"/>
    </xf>
    <xf numFmtId="164" fontId="49" fillId="43" borderId="3" xfId="0" applyNumberFormat="1" applyFont="1" applyFill="1" applyBorder="1" applyAlignment="1" applyProtection="1">
      <alignment horizontal="left" vertical="center"/>
      <protection locked="0"/>
    </xf>
    <xf numFmtId="0" fontId="49" fillId="43" borderId="3" xfId="0" applyFont="1" applyFill="1" applyBorder="1" applyAlignment="1" applyProtection="1">
      <alignment horizontal="center" vertical="top" wrapText="1"/>
      <protection locked="0"/>
    </xf>
    <xf numFmtId="0" fontId="49" fillId="43" borderId="3" xfId="0" applyFont="1" applyFill="1" applyBorder="1" applyAlignment="1">
      <alignment horizontal="left" vertical="top" wrapText="1"/>
    </xf>
    <xf numFmtId="14" fontId="49" fillId="3" borderId="1" xfId="0" applyNumberFormat="1" applyFont="1" applyFill="1" applyBorder="1" applyAlignment="1" applyProtection="1">
      <alignment horizontal="left" vertical="top" wrapText="1"/>
      <protection locked="0"/>
    </xf>
    <xf numFmtId="164" fontId="49" fillId="3" borderId="1" xfId="0" applyNumberFormat="1" applyFont="1" applyFill="1" applyBorder="1" applyAlignment="1" applyProtection="1">
      <alignment horizontal="left" vertical="center"/>
      <protection locked="0"/>
    </xf>
    <xf numFmtId="0" fontId="53" fillId="3" borderId="0" xfId="4" applyFont="1" applyFill="1" applyAlignment="1">
      <alignment vertical="center" wrapText="1"/>
    </xf>
    <xf numFmtId="0" fontId="49" fillId="3" borderId="3" xfId="0" applyFont="1" applyFill="1" applyBorder="1" applyAlignment="1" applyProtection="1">
      <alignment horizontal="left" vertical="top" wrapText="1"/>
      <protection locked="0"/>
    </xf>
    <xf numFmtId="0" fontId="53" fillId="3" borderId="1" xfId="4" applyFont="1" applyFill="1" applyBorder="1" applyAlignment="1">
      <alignment vertical="center" wrapText="1"/>
    </xf>
    <xf numFmtId="0" fontId="51" fillId="3" borderId="1" xfId="0" applyFont="1" applyFill="1" applyBorder="1" applyAlignment="1">
      <alignment horizontal="left" vertical="top" wrapText="1"/>
    </xf>
    <xf numFmtId="0" fontId="52" fillId="37" borderId="5" xfId="0" applyFont="1" applyFill="1" applyBorder="1" applyAlignment="1">
      <alignment vertical="center" wrapText="1"/>
    </xf>
    <xf numFmtId="0" fontId="52" fillId="37" borderId="6" xfId="0" applyFont="1" applyFill="1" applyBorder="1" applyAlignment="1">
      <alignment vertical="center" wrapText="1"/>
    </xf>
    <xf numFmtId="0" fontId="52" fillId="39" borderId="4" xfId="0" applyFont="1" applyFill="1" applyBorder="1" applyAlignment="1">
      <alignment vertical="center"/>
    </xf>
    <xf numFmtId="0" fontId="52" fillId="39" borderId="5" xfId="0" applyFont="1" applyFill="1" applyBorder="1" applyAlignment="1">
      <alignment vertical="center"/>
    </xf>
    <xf numFmtId="0" fontId="52" fillId="39" borderId="6" xfId="0" applyFont="1" applyFill="1" applyBorder="1" applyAlignment="1">
      <alignment vertical="center"/>
    </xf>
    <xf numFmtId="164" fontId="49" fillId="47" borderId="1" xfId="0" applyNumberFormat="1" applyFont="1" applyFill="1" applyBorder="1" applyAlignment="1" applyProtection="1">
      <alignment horizontal="left" vertical="top" wrapText="1"/>
      <protection locked="0"/>
    </xf>
    <xf numFmtId="14" fontId="49" fillId="8" borderId="1" xfId="0" applyNumberFormat="1" applyFont="1" applyFill="1" applyBorder="1" applyAlignment="1" applyProtection="1">
      <alignment horizontal="left" vertical="top" wrapText="1"/>
      <protection locked="0"/>
    </xf>
    <xf numFmtId="14" fontId="49" fillId="47" borderId="1" xfId="0" applyNumberFormat="1" applyFont="1" applyFill="1" applyBorder="1" applyAlignment="1" applyProtection="1">
      <alignment horizontal="left" vertical="top" wrapText="1"/>
      <protection locked="0"/>
    </xf>
    <xf numFmtId="0" fontId="49" fillId="47" borderId="1" xfId="0" applyFont="1" applyFill="1" applyBorder="1" applyAlignment="1" applyProtection="1">
      <alignment horizontal="left" vertical="top" wrapText="1"/>
      <protection locked="0"/>
    </xf>
    <xf numFmtId="0" fontId="49" fillId="47" borderId="1" xfId="0" applyFont="1" applyFill="1" applyBorder="1" applyAlignment="1" applyProtection="1">
      <alignment horizontal="center" vertical="top" wrapText="1"/>
      <protection locked="0"/>
    </xf>
    <xf numFmtId="0" fontId="49" fillId="47" borderId="1" xfId="0" applyFont="1" applyFill="1" applyBorder="1" applyAlignment="1">
      <alignment horizontal="left" vertical="top" wrapText="1"/>
    </xf>
    <xf numFmtId="14" fontId="49" fillId="16" borderId="1" xfId="0" applyNumberFormat="1" applyFont="1" applyFill="1" applyBorder="1" applyAlignment="1" applyProtection="1">
      <alignment horizontal="left" vertical="top" wrapText="1"/>
      <protection locked="0"/>
    </xf>
    <xf numFmtId="164" fontId="49" fillId="16" borderId="1" xfId="0" applyNumberFormat="1" applyFont="1" applyFill="1" applyBorder="1" applyAlignment="1" applyProtection="1">
      <alignment horizontal="left" vertical="top" wrapText="1"/>
      <protection locked="0"/>
    </xf>
    <xf numFmtId="0" fontId="49" fillId="16" borderId="1" xfId="0" applyFont="1" applyFill="1" applyBorder="1" applyAlignment="1" applyProtection="1">
      <alignment horizontal="left" vertical="top" wrapText="1"/>
      <protection locked="0"/>
    </xf>
    <xf numFmtId="0" fontId="49" fillId="16" borderId="1" xfId="0" applyFont="1" applyFill="1" applyBorder="1" applyAlignment="1" applyProtection="1">
      <alignment horizontal="center" vertical="top" wrapText="1"/>
      <protection locked="0"/>
    </xf>
    <xf numFmtId="0" fontId="49" fillId="16" borderId="1" xfId="0" applyFont="1" applyFill="1" applyBorder="1" applyAlignment="1">
      <alignment horizontal="left" vertical="top" wrapText="1"/>
    </xf>
    <xf numFmtId="14" fontId="49" fillId="21" borderId="1" xfId="0" applyNumberFormat="1" applyFont="1" applyFill="1" applyBorder="1" applyAlignment="1" applyProtection="1">
      <alignment horizontal="left" vertical="top" wrapText="1"/>
      <protection locked="0"/>
    </xf>
    <xf numFmtId="164" fontId="49" fillId="21" borderId="1" xfId="0" applyNumberFormat="1" applyFont="1" applyFill="1" applyBorder="1" applyAlignment="1" applyProtection="1">
      <alignment horizontal="left" vertical="top" wrapText="1"/>
      <protection locked="0"/>
    </xf>
    <xf numFmtId="0" fontId="49" fillId="21" borderId="1" xfId="0" applyFont="1" applyFill="1" applyBorder="1" applyAlignment="1" applyProtection="1">
      <alignment horizontal="left" vertical="top" wrapText="1"/>
      <protection locked="0"/>
    </xf>
    <xf numFmtId="0" fontId="49" fillId="21" borderId="1" xfId="0" applyFont="1" applyFill="1" applyBorder="1" applyAlignment="1" applyProtection="1">
      <alignment horizontal="center" vertical="top" wrapText="1"/>
      <protection locked="0"/>
    </xf>
    <xf numFmtId="0" fontId="49" fillId="21" borderId="1" xfId="0" applyFont="1" applyFill="1" applyBorder="1" applyAlignment="1">
      <alignment horizontal="left" vertical="top" wrapText="1"/>
    </xf>
    <xf numFmtId="14" fontId="49" fillId="48" borderId="1" xfId="0" applyNumberFormat="1" applyFont="1" applyFill="1" applyBorder="1" applyAlignment="1" applyProtection="1">
      <alignment horizontal="left" vertical="top" wrapText="1"/>
      <protection locked="0"/>
    </xf>
    <xf numFmtId="164" fontId="49" fillId="48" borderId="1" xfId="0" applyNumberFormat="1" applyFont="1" applyFill="1" applyBorder="1" applyAlignment="1" applyProtection="1">
      <alignment horizontal="left" vertical="top" wrapText="1"/>
      <protection locked="0"/>
    </xf>
    <xf numFmtId="0" fontId="49" fillId="48" borderId="1" xfId="0" applyFont="1" applyFill="1" applyBorder="1" applyAlignment="1" applyProtection="1">
      <alignment horizontal="left" vertical="top" wrapText="1"/>
      <protection locked="0"/>
    </xf>
    <xf numFmtId="0" fontId="49" fillId="48" borderId="1" xfId="0" applyFont="1" applyFill="1" applyBorder="1" applyAlignment="1" applyProtection="1">
      <alignment horizontal="center" vertical="top" wrapText="1"/>
      <protection locked="0"/>
    </xf>
    <xf numFmtId="0" fontId="49" fillId="48" borderId="1" xfId="0" applyFont="1" applyFill="1" applyBorder="1" applyAlignment="1">
      <alignment horizontal="left" vertical="top" wrapText="1"/>
    </xf>
    <xf numFmtId="14" fontId="49" fillId="31" borderId="1" xfId="0" applyNumberFormat="1" applyFont="1" applyFill="1" applyBorder="1" applyAlignment="1" applyProtection="1">
      <alignment horizontal="left" vertical="top" wrapText="1"/>
      <protection locked="0"/>
    </xf>
    <xf numFmtId="164" fontId="49" fillId="31" borderId="1" xfId="0" applyNumberFormat="1" applyFont="1" applyFill="1" applyBorder="1" applyAlignment="1" applyProtection="1">
      <alignment horizontal="left" vertical="top" wrapText="1"/>
      <protection locked="0"/>
    </xf>
    <xf numFmtId="0" fontId="49" fillId="31" borderId="1" xfId="0" applyFont="1" applyFill="1" applyBorder="1" applyAlignment="1" applyProtection="1">
      <alignment horizontal="left" vertical="top" wrapText="1"/>
      <protection locked="0"/>
    </xf>
    <xf numFmtId="0" fontId="49" fillId="31" borderId="1" xfId="0" applyFont="1" applyFill="1" applyBorder="1" applyAlignment="1" applyProtection="1">
      <alignment horizontal="center" vertical="top" wrapText="1"/>
      <protection locked="0"/>
    </xf>
    <xf numFmtId="0" fontId="49" fillId="31" borderId="1" xfId="0" applyFont="1" applyFill="1" applyBorder="1" applyAlignment="1">
      <alignment horizontal="left" vertical="top" wrapText="1"/>
    </xf>
    <xf numFmtId="0" fontId="51" fillId="31" borderId="1" xfId="0" applyFont="1" applyFill="1" applyBorder="1" applyAlignment="1">
      <alignment horizontal="left" vertical="top" wrapText="1"/>
    </xf>
    <xf numFmtId="14" fontId="49" fillId="40" borderId="1" xfId="0" applyNumberFormat="1" applyFont="1" applyFill="1" applyBorder="1" applyAlignment="1" applyProtection="1">
      <alignment horizontal="left" vertical="top" wrapText="1"/>
      <protection locked="0"/>
    </xf>
    <xf numFmtId="164" fontId="49" fillId="40" borderId="1" xfId="0" applyNumberFormat="1" applyFont="1" applyFill="1" applyBorder="1" applyAlignment="1" applyProtection="1">
      <alignment horizontal="left" vertical="top" wrapText="1"/>
      <protection locked="0"/>
    </xf>
    <xf numFmtId="0" fontId="49" fillId="40" borderId="1" xfId="0" applyFont="1" applyFill="1" applyBorder="1" applyAlignment="1" applyProtection="1">
      <alignment horizontal="left" vertical="top" wrapText="1"/>
      <protection locked="0"/>
    </xf>
    <xf numFmtId="0" fontId="49" fillId="40" borderId="1" xfId="0" applyFont="1" applyFill="1" applyBorder="1" applyAlignment="1" applyProtection="1">
      <alignment horizontal="center" vertical="top" wrapText="1"/>
      <protection locked="0"/>
    </xf>
    <xf numFmtId="0" fontId="49" fillId="40" borderId="1" xfId="0" applyFont="1" applyFill="1" applyBorder="1" applyAlignment="1">
      <alignment horizontal="left" vertical="top" wrapText="1"/>
    </xf>
    <xf numFmtId="14" fontId="49" fillId="49" borderId="1" xfId="0" applyNumberFormat="1" applyFont="1" applyFill="1" applyBorder="1" applyAlignment="1" applyProtection="1">
      <alignment horizontal="left" vertical="top" wrapText="1"/>
      <protection locked="0"/>
    </xf>
    <xf numFmtId="164" fontId="49" fillId="49" borderId="1" xfId="0" applyNumberFormat="1" applyFont="1" applyFill="1" applyBorder="1" applyAlignment="1" applyProtection="1">
      <alignment horizontal="left" vertical="top" wrapText="1"/>
      <protection locked="0"/>
    </xf>
    <xf numFmtId="0" fontId="49" fillId="49" borderId="1" xfId="0" applyFont="1" applyFill="1" applyBorder="1" applyAlignment="1" applyProtection="1">
      <alignment horizontal="left" vertical="top" wrapText="1"/>
      <protection locked="0"/>
    </xf>
    <xf numFmtId="0" fontId="49" fillId="49" borderId="1" xfId="0" applyFont="1" applyFill="1" applyBorder="1" applyAlignment="1" applyProtection="1">
      <alignment horizontal="center" vertical="top" wrapText="1"/>
      <protection locked="0"/>
    </xf>
    <xf numFmtId="0" fontId="49" fillId="49" borderId="1" xfId="0" applyFont="1" applyFill="1" applyBorder="1" applyAlignment="1">
      <alignment horizontal="left" vertical="top" wrapText="1"/>
    </xf>
    <xf numFmtId="14" fontId="49" fillId="50" borderId="1" xfId="0" applyNumberFormat="1" applyFont="1" applyFill="1" applyBorder="1" applyAlignment="1" applyProtection="1">
      <alignment horizontal="left" vertical="top" wrapText="1"/>
      <protection locked="0"/>
    </xf>
    <xf numFmtId="164" fontId="49" fillId="50" borderId="1" xfId="0" applyNumberFormat="1" applyFont="1" applyFill="1" applyBorder="1" applyAlignment="1" applyProtection="1">
      <alignment horizontal="left" vertical="top" wrapText="1"/>
      <protection locked="0"/>
    </xf>
    <xf numFmtId="0" fontId="49" fillId="50" borderId="1" xfId="0" applyFont="1" applyFill="1" applyBorder="1" applyAlignment="1" applyProtection="1">
      <alignment horizontal="left" vertical="top" wrapText="1"/>
      <protection locked="0"/>
    </xf>
    <xf numFmtId="0" fontId="49" fillId="50" borderId="1" xfId="0" applyFont="1" applyFill="1" applyBorder="1" applyAlignment="1" applyProtection="1">
      <alignment horizontal="center" vertical="top" wrapText="1"/>
      <protection locked="0"/>
    </xf>
    <xf numFmtId="0" fontId="49" fillId="50" borderId="1" xfId="0" applyFont="1" applyFill="1" applyBorder="1" applyAlignment="1">
      <alignment horizontal="left" vertical="top" wrapText="1"/>
    </xf>
    <xf numFmtId="14" fontId="49" fillId="36" borderId="1" xfId="0" applyNumberFormat="1" applyFont="1" applyFill="1" applyBorder="1" applyAlignment="1" applyProtection="1">
      <alignment horizontal="left" vertical="top" wrapText="1"/>
      <protection locked="0"/>
    </xf>
    <xf numFmtId="0" fontId="49" fillId="36" borderId="1" xfId="0" applyFont="1" applyFill="1" applyBorder="1" applyAlignment="1">
      <alignment horizontal="left" vertical="top" wrapText="1"/>
    </xf>
    <xf numFmtId="164" fontId="49" fillId="36" borderId="1" xfId="0" applyNumberFormat="1" applyFont="1" applyFill="1" applyBorder="1" applyAlignment="1" applyProtection="1">
      <alignment horizontal="left" vertical="top" wrapText="1"/>
      <protection locked="0"/>
    </xf>
    <xf numFmtId="0" fontId="49" fillId="36" borderId="1" xfId="0" applyFont="1" applyFill="1" applyBorder="1" applyAlignment="1" applyProtection="1">
      <alignment horizontal="left" vertical="top" wrapText="1"/>
      <protection locked="0"/>
    </xf>
    <xf numFmtId="0" fontId="49" fillId="36" borderId="1" xfId="0" applyFont="1" applyFill="1" applyBorder="1" applyAlignment="1" applyProtection="1">
      <alignment horizontal="center" vertical="top" wrapText="1"/>
      <protection locked="0"/>
    </xf>
    <xf numFmtId="14" fontId="49" fillId="42" borderId="1" xfId="0" applyNumberFormat="1" applyFont="1" applyFill="1" applyBorder="1" applyAlignment="1" applyProtection="1">
      <alignment horizontal="left" vertical="top" wrapText="1"/>
      <protection locked="0"/>
    </xf>
    <xf numFmtId="0" fontId="49" fillId="42" borderId="1" xfId="0" applyFont="1" applyFill="1" applyBorder="1" applyAlignment="1" applyProtection="1">
      <alignment horizontal="left" vertical="top" wrapText="1"/>
      <protection locked="0"/>
    </xf>
    <xf numFmtId="0" fontId="49" fillId="42" borderId="1" xfId="0" applyFont="1" applyFill="1" applyBorder="1" applyAlignment="1" applyProtection="1">
      <alignment horizontal="center" vertical="top" wrapText="1"/>
      <protection locked="0"/>
    </xf>
    <xf numFmtId="14" fontId="49" fillId="51" borderId="1" xfId="0" applyNumberFormat="1" applyFont="1" applyFill="1" applyBorder="1" applyAlignment="1" applyProtection="1">
      <alignment horizontal="left" vertical="top" wrapText="1"/>
      <protection locked="0"/>
    </xf>
    <xf numFmtId="164" fontId="49" fillId="51" borderId="1" xfId="0" applyNumberFormat="1" applyFont="1" applyFill="1" applyBorder="1" applyAlignment="1" applyProtection="1">
      <alignment horizontal="left" vertical="top" wrapText="1"/>
      <protection locked="0"/>
    </xf>
    <xf numFmtId="0" fontId="49" fillId="51" borderId="1" xfId="0" applyFont="1" applyFill="1" applyBorder="1" applyAlignment="1" applyProtection="1">
      <alignment horizontal="left" vertical="top" wrapText="1"/>
      <protection locked="0"/>
    </xf>
    <xf numFmtId="0" fontId="49" fillId="51" borderId="1" xfId="0" applyFont="1" applyFill="1" applyBorder="1" applyAlignment="1" applyProtection="1">
      <alignment horizontal="center" vertical="top" wrapText="1"/>
      <protection locked="0"/>
    </xf>
    <xf numFmtId="0" fontId="49" fillId="51" borderId="1" xfId="0" applyFont="1" applyFill="1" applyBorder="1" applyAlignment="1">
      <alignment horizontal="left" vertical="top" wrapText="1"/>
    </xf>
    <xf numFmtId="0" fontId="51" fillId="42" borderId="0" xfId="0" applyFont="1" applyFill="1" applyAlignment="1">
      <alignment horizontal="left" vertical="top" wrapText="1"/>
    </xf>
    <xf numFmtId="164" fontId="60" fillId="3" borderId="1" xfId="0" applyNumberFormat="1" applyFont="1" applyFill="1" applyBorder="1" applyAlignment="1" applyProtection="1">
      <alignment horizontal="left" vertical="top" wrapText="1"/>
      <protection locked="0"/>
    </xf>
    <xf numFmtId="0" fontId="61" fillId="0" borderId="0" xfId="0" applyFont="1" applyAlignment="1">
      <alignment horizontal="center" vertical="center"/>
    </xf>
    <xf numFmtId="0" fontId="60" fillId="3" borderId="1" xfId="0" applyFont="1" applyFill="1" applyBorder="1" applyAlignment="1" applyProtection="1">
      <alignment horizontal="left" vertical="top" wrapText="1"/>
      <protection locked="0"/>
    </xf>
    <xf numFmtId="0" fontId="62" fillId="0" borderId="1" xfId="4" applyFont="1" applyBorder="1" applyAlignment="1">
      <alignment vertical="top" wrapText="1"/>
    </xf>
    <xf numFmtId="0" fontId="60" fillId="3" borderId="1" xfId="0" applyFont="1" applyFill="1" applyBorder="1" applyAlignment="1">
      <alignment horizontal="left" vertical="top" wrapText="1"/>
    </xf>
    <xf numFmtId="14" fontId="60" fillId="43" borderId="1" xfId="0" applyNumberFormat="1" applyFont="1" applyFill="1" applyBorder="1" applyAlignment="1" applyProtection="1">
      <alignment horizontal="left" vertical="top" wrapText="1"/>
      <protection locked="0"/>
    </xf>
    <xf numFmtId="164" fontId="60" fillId="43" borderId="1" xfId="0" applyNumberFormat="1" applyFont="1" applyFill="1" applyBorder="1" applyAlignment="1" applyProtection="1">
      <alignment horizontal="left" vertical="top" wrapText="1"/>
      <protection locked="0"/>
    </xf>
    <xf numFmtId="0" fontId="62" fillId="43" borderId="1" xfId="4" applyFont="1" applyFill="1" applyBorder="1" applyAlignment="1">
      <alignment vertical="center" wrapText="1"/>
    </xf>
    <xf numFmtId="0" fontId="60" fillId="43" borderId="1" xfId="0" applyFont="1" applyFill="1" applyBorder="1" applyAlignment="1" applyProtection="1">
      <alignment horizontal="left" vertical="top" wrapText="1"/>
      <protection locked="0"/>
    </xf>
    <xf numFmtId="0" fontId="60" fillId="43" borderId="1" xfId="0" applyFont="1" applyFill="1" applyBorder="1" applyAlignment="1" applyProtection="1">
      <alignment horizontal="center" vertical="top" wrapText="1"/>
      <protection locked="0"/>
    </xf>
    <xf numFmtId="0" fontId="60" fillId="43" borderId="1" xfId="0" applyFont="1" applyFill="1" applyBorder="1" applyAlignment="1">
      <alignment horizontal="left" vertical="top" wrapText="1"/>
    </xf>
    <xf numFmtId="14" fontId="60" fillId="21" borderId="1" xfId="0" applyNumberFormat="1" applyFont="1" applyFill="1" applyBorder="1" applyAlignment="1" applyProtection="1">
      <alignment horizontal="left" vertical="top" wrapText="1"/>
      <protection locked="0"/>
    </xf>
    <xf numFmtId="164" fontId="60" fillId="21" borderId="1" xfId="0" applyNumberFormat="1" applyFont="1" applyFill="1" applyBorder="1" applyAlignment="1" applyProtection="1">
      <alignment horizontal="left" vertical="top" wrapText="1"/>
      <protection locked="0"/>
    </xf>
    <xf numFmtId="0" fontId="60" fillId="21" borderId="1" xfId="0" applyFont="1" applyFill="1" applyBorder="1" applyAlignment="1" applyProtection="1">
      <alignment horizontal="left" vertical="top" wrapText="1"/>
      <protection locked="0"/>
    </xf>
    <xf numFmtId="0" fontId="60" fillId="21" borderId="1" xfId="0" applyFont="1" applyFill="1" applyBorder="1" applyAlignment="1">
      <alignment horizontal="left" vertical="top" wrapText="1"/>
    </xf>
    <xf numFmtId="0" fontId="63" fillId="46" borderId="5" xfId="0" applyFont="1" applyFill="1" applyBorder="1" applyAlignment="1">
      <alignment vertical="center"/>
    </xf>
    <xf numFmtId="0" fontId="63" fillId="46" borderId="6" xfId="0" applyFont="1" applyFill="1" applyBorder="1" applyAlignment="1">
      <alignment vertical="center"/>
    </xf>
    <xf numFmtId="0" fontId="63" fillId="46" borderId="4" xfId="0" applyFont="1" applyFill="1" applyBorder="1" applyAlignment="1">
      <alignment vertical="top"/>
    </xf>
    <xf numFmtId="0" fontId="63" fillId="46" borderId="5" xfId="0" applyFont="1" applyFill="1" applyBorder="1" applyAlignment="1">
      <alignment vertical="top"/>
    </xf>
    <xf numFmtId="0" fontId="49" fillId="0" borderId="0" xfId="0" applyFont="1" applyAlignment="1">
      <alignment vertical="top"/>
    </xf>
    <xf numFmtId="0" fontId="49" fillId="0" borderId="0" xfId="0" applyFont="1" applyAlignment="1">
      <alignment vertical="top" wrapText="1"/>
    </xf>
    <xf numFmtId="0" fontId="63" fillId="46" borderId="5" xfId="0" applyFont="1" applyFill="1" applyBorder="1" applyAlignment="1">
      <alignment vertical="top" wrapText="1"/>
    </xf>
    <xf numFmtId="14" fontId="60" fillId="21" borderId="1" xfId="0" applyNumberFormat="1" applyFont="1" applyFill="1" applyBorder="1" applyAlignment="1">
      <alignment horizontal="left" vertical="top" wrapText="1"/>
    </xf>
    <xf numFmtId="14" fontId="49" fillId="8" borderId="3" xfId="0" applyNumberFormat="1" applyFont="1" applyFill="1" applyBorder="1" applyAlignment="1" applyProtection="1">
      <alignment horizontal="left" vertical="top" wrapText="1"/>
      <protection locked="0"/>
    </xf>
    <xf numFmtId="164" fontId="49" fillId="32" borderId="0" xfId="0" applyNumberFormat="1" applyFont="1" applyFill="1" applyAlignment="1">
      <alignment horizontal="left" vertical="top" wrapText="1"/>
    </xf>
    <xf numFmtId="164" fontId="49" fillId="0" borderId="0" xfId="0" applyNumberFormat="1" applyFont="1" applyAlignment="1">
      <alignment horizontal="left"/>
    </xf>
    <xf numFmtId="0" fontId="56" fillId="8" borderId="2" xfId="0" applyFont="1" applyFill="1" applyBorder="1" applyAlignment="1">
      <alignment horizontal="center" vertical="top" wrapText="1"/>
    </xf>
    <xf numFmtId="0" fontId="58" fillId="35" borderId="2" xfId="0" applyFont="1" applyFill="1" applyBorder="1" applyAlignment="1">
      <alignment horizontal="center" vertical="top" wrapText="1"/>
    </xf>
    <xf numFmtId="0" fontId="58" fillId="35" borderId="9" xfId="0" applyFont="1" applyFill="1" applyBorder="1" applyAlignment="1">
      <alignment horizontal="center" vertical="top" wrapText="1"/>
    </xf>
    <xf numFmtId="0" fontId="58" fillId="35" borderId="1" xfId="0" applyFont="1" applyFill="1" applyBorder="1" applyAlignment="1">
      <alignment horizontal="center" vertical="top" wrapText="1"/>
    </xf>
    <xf numFmtId="0" fontId="56" fillId="16" borderId="2" xfId="0" applyFont="1" applyFill="1" applyBorder="1" applyAlignment="1">
      <alignment horizontal="center" vertical="top" wrapText="1"/>
    </xf>
    <xf numFmtId="0" fontId="56" fillId="10" borderId="2" xfId="0" applyFont="1" applyFill="1" applyBorder="1" applyAlignment="1">
      <alignment horizontal="center" vertical="top" wrapText="1"/>
    </xf>
    <xf numFmtId="0" fontId="56" fillId="14" borderId="55" xfId="0" applyFont="1" applyFill="1" applyBorder="1" applyAlignment="1">
      <alignment horizontal="center" vertical="top" wrapText="1"/>
    </xf>
    <xf numFmtId="0" fontId="56" fillId="14" borderId="2" xfId="0" applyFont="1" applyFill="1" applyBorder="1" applyAlignment="1">
      <alignment horizontal="center" vertical="top" wrapText="1"/>
    </xf>
    <xf numFmtId="0" fontId="56" fillId="14" borderId="5" xfId="0" applyFont="1" applyFill="1" applyBorder="1" applyAlignment="1">
      <alignment horizontal="center" vertical="top" wrapText="1"/>
    </xf>
    <xf numFmtId="0" fontId="56" fillId="14" borderId="6" xfId="0" applyFont="1" applyFill="1" applyBorder="1" applyAlignment="1">
      <alignment horizontal="center" vertical="top" wrapText="1"/>
    </xf>
    <xf numFmtId="0" fontId="56" fillId="17" borderId="52" xfId="0" applyFont="1" applyFill="1" applyBorder="1" applyAlignment="1">
      <alignment horizontal="center" vertical="top" wrapText="1"/>
    </xf>
    <xf numFmtId="0" fontId="56" fillId="17" borderId="57" xfId="0" applyFont="1" applyFill="1" applyBorder="1" applyAlignment="1">
      <alignment horizontal="center" vertical="top" wrapText="1"/>
    </xf>
    <xf numFmtId="0" fontId="56" fillId="0" borderId="0" xfId="0" applyFont="1" applyAlignment="1">
      <alignment horizontal="center" vertical="top" wrapText="1"/>
    </xf>
    <xf numFmtId="164" fontId="56" fillId="46" borderId="2" xfId="0" applyNumberFormat="1" applyFont="1" applyFill="1" applyBorder="1" applyAlignment="1">
      <alignment horizontal="center" vertical="top" wrapText="1"/>
    </xf>
    <xf numFmtId="164" fontId="56" fillId="46" borderId="9" xfId="0" applyNumberFormat="1" applyFont="1" applyFill="1" applyBorder="1" applyAlignment="1">
      <alignment horizontal="center" vertical="top"/>
    </xf>
    <xf numFmtId="0" fontId="56" fillId="46" borderId="1" xfId="0" applyFont="1" applyFill="1" applyBorder="1" applyAlignment="1">
      <alignment horizontal="center" vertical="top" wrapText="1"/>
    </xf>
    <xf numFmtId="0" fontId="56" fillId="46" borderId="1" xfId="0" applyFont="1" applyFill="1" applyBorder="1" applyAlignment="1">
      <alignment horizontal="center" vertical="top"/>
    </xf>
    <xf numFmtId="0" fontId="56" fillId="46" borderId="8" xfId="0" applyFont="1" applyFill="1" applyBorder="1" applyAlignment="1">
      <alignment horizontal="center" vertical="top"/>
    </xf>
    <xf numFmtId="0" fontId="56" fillId="46" borderId="2" xfId="0" applyFont="1" applyFill="1" applyBorder="1" applyAlignment="1">
      <alignment horizontal="center" vertical="top" wrapText="1"/>
    </xf>
    <xf numFmtId="0" fontId="56" fillId="0" borderId="0" xfId="0" applyFont="1" applyAlignment="1">
      <alignment horizontal="center" vertical="top"/>
    </xf>
    <xf numFmtId="0" fontId="56" fillId="8" borderId="3" xfId="0" applyFont="1" applyFill="1" applyBorder="1" applyAlignment="1">
      <alignment horizontal="center" vertical="top" wrapText="1"/>
    </xf>
    <xf numFmtId="0" fontId="58" fillId="35" borderId="52" xfId="0" applyFont="1" applyFill="1" applyBorder="1" applyAlignment="1">
      <alignment horizontal="center" vertical="top" wrapText="1"/>
    </xf>
    <xf numFmtId="0" fontId="58" fillId="35" borderId="3" xfId="0" applyFont="1" applyFill="1" applyBorder="1" applyAlignment="1">
      <alignment horizontal="center" vertical="top" wrapText="1"/>
    </xf>
    <xf numFmtId="0" fontId="56" fillId="16" borderId="52" xfId="0" applyFont="1" applyFill="1" applyBorder="1" applyAlignment="1">
      <alignment horizontal="center" vertical="top" wrapText="1"/>
    </xf>
    <xf numFmtId="0" fontId="56" fillId="16" borderId="3" xfId="0" applyFont="1" applyFill="1" applyBorder="1" applyAlignment="1">
      <alignment horizontal="center" vertical="top" wrapText="1"/>
    </xf>
    <xf numFmtId="0" fontId="56" fillId="10" borderId="52" xfId="0" applyFont="1" applyFill="1" applyBorder="1" applyAlignment="1">
      <alignment horizontal="center" vertical="top" wrapText="1"/>
    </xf>
    <xf numFmtId="0" fontId="56" fillId="14" borderId="53" xfId="0" applyFont="1" applyFill="1" applyBorder="1" applyAlignment="1">
      <alignment horizontal="center" vertical="top" wrapText="1"/>
    </xf>
    <xf numFmtId="0" fontId="56" fillId="14" borderId="3" xfId="0" applyFont="1" applyFill="1" applyBorder="1" applyAlignment="1">
      <alignment horizontal="center" vertical="top" wrapText="1"/>
    </xf>
    <xf numFmtId="0" fontId="56" fillId="14" borderId="52" xfId="0" applyFont="1" applyFill="1" applyBorder="1" applyAlignment="1">
      <alignment horizontal="center" vertical="top" wrapText="1"/>
    </xf>
    <xf numFmtId="0" fontId="56" fillId="17" borderId="3" xfId="0" applyFont="1" applyFill="1" applyBorder="1" applyAlignment="1">
      <alignment horizontal="center" vertical="top" wrapText="1"/>
    </xf>
    <xf numFmtId="0" fontId="56" fillId="17" borderId="58" xfId="0" applyFont="1" applyFill="1" applyBorder="1" applyAlignment="1">
      <alignment horizontal="center" vertical="top" wrapText="1"/>
    </xf>
    <xf numFmtId="164" fontId="56" fillId="46" borderId="3" xfId="0" applyNumberFormat="1" applyFont="1" applyFill="1" applyBorder="1" applyAlignment="1">
      <alignment horizontal="center" vertical="top"/>
    </xf>
    <xf numFmtId="164" fontId="56" fillId="46" borderId="58" xfId="0" applyNumberFormat="1" applyFont="1" applyFill="1" applyBorder="1" applyAlignment="1">
      <alignment horizontal="center" vertical="top"/>
    </xf>
    <xf numFmtId="0" fontId="56" fillId="46" borderId="53" xfId="0" applyFont="1" applyFill="1" applyBorder="1" applyAlignment="1">
      <alignment horizontal="center" vertical="top"/>
    </xf>
    <xf numFmtId="0" fontId="56" fillId="46" borderId="3" xfId="0" applyFont="1" applyFill="1" applyBorder="1" applyAlignment="1">
      <alignment horizontal="center" vertical="top"/>
    </xf>
    <xf numFmtId="0" fontId="56" fillId="39" borderId="6" xfId="0" applyFont="1" applyFill="1" applyBorder="1" applyAlignment="1">
      <alignment horizontal="center" vertical="top"/>
    </xf>
    <xf numFmtId="0" fontId="58" fillId="35" borderId="8" xfId="0" applyFont="1" applyFill="1" applyBorder="1" applyAlignment="1">
      <alignment horizontal="center" vertical="top" wrapText="1"/>
    </xf>
    <xf numFmtId="0" fontId="58" fillId="35" borderId="54" xfId="0" applyFont="1" applyFill="1" applyBorder="1" applyAlignment="1">
      <alignment horizontal="center" vertical="top" wrapText="1"/>
    </xf>
    <xf numFmtId="0" fontId="56" fillId="15" borderId="2" xfId="0" applyFont="1" applyFill="1" applyBorder="1" applyAlignment="1">
      <alignment horizontal="center" vertical="top" wrapText="1"/>
    </xf>
    <xf numFmtId="9" fontId="56" fillId="15" borderId="2" xfId="2" applyFont="1" applyFill="1" applyBorder="1" applyAlignment="1">
      <alignment horizontal="center" vertical="top" wrapText="1"/>
    </xf>
    <xf numFmtId="0" fontId="56" fillId="14" borderId="0" xfId="0" applyFont="1" applyFill="1" applyAlignment="1">
      <alignment horizontal="center" vertical="top" wrapText="1"/>
    </xf>
    <xf numFmtId="0" fontId="56" fillId="14" borderId="4" xfId="0" applyFont="1" applyFill="1" applyBorder="1" applyAlignment="1">
      <alignment horizontal="center" vertical="top" wrapText="1"/>
    </xf>
    <xf numFmtId="0" fontId="56" fillId="14" borderId="58" xfId="0" applyFont="1" applyFill="1" applyBorder="1" applyAlignment="1">
      <alignment horizontal="center" vertical="top" wrapText="1"/>
    </xf>
    <xf numFmtId="0" fontId="56" fillId="14" borderId="53" xfId="0" applyFont="1" applyFill="1" applyBorder="1" applyAlignment="1">
      <alignment horizontal="center" vertical="top"/>
    </xf>
    <xf numFmtId="0" fontId="56" fillId="14" borderId="7" xfId="0" applyFont="1" applyFill="1" applyBorder="1" applyAlignment="1">
      <alignment horizontal="center" vertical="top" wrapText="1"/>
    </xf>
    <xf numFmtId="0" fontId="56" fillId="12" borderId="2" xfId="0" applyFont="1" applyFill="1" applyBorder="1" applyAlignment="1">
      <alignment horizontal="center" vertical="top" wrapText="1"/>
    </xf>
    <xf numFmtId="0" fontId="56" fillId="12" borderId="5" xfId="0" applyFont="1" applyFill="1" applyBorder="1" applyAlignment="1">
      <alignment horizontal="center" vertical="top" wrapText="1"/>
    </xf>
    <xf numFmtId="0" fontId="56" fillId="12" borderId="8" xfId="0" applyFont="1" applyFill="1" applyBorder="1" applyAlignment="1">
      <alignment horizontal="center" vertical="top" wrapText="1"/>
    </xf>
    <xf numFmtId="164" fontId="56" fillId="39" borderId="9" xfId="0" applyNumberFormat="1" applyFont="1" applyFill="1" applyBorder="1" applyAlignment="1">
      <alignment horizontal="center" vertical="top" wrapText="1"/>
    </xf>
    <xf numFmtId="164" fontId="56" fillId="39" borderId="2" xfId="0" applyNumberFormat="1" applyFont="1" applyFill="1" applyBorder="1" applyAlignment="1">
      <alignment horizontal="center" vertical="top" wrapText="1"/>
    </xf>
    <xf numFmtId="0" fontId="56" fillId="39" borderId="4" xfId="0" applyFont="1" applyFill="1" applyBorder="1" applyAlignment="1">
      <alignment horizontal="center" vertical="top"/>
    </xf>
    <xf numFmtId="0" fontId="56" fillId="39" borderId="2" xfId="0" applyFont="1" applyFill="1" applyBorder="1" applyAlignment="1">
      <alignment horizontal="center" vertical="top" wrapText="1"/>
    </xf>
    <xf numFmtId="164" fontId="56" fillId="44" borderId="1" xfId="0" applyNumberFormat="1" applyFont="1" applyFill="1" applyBorder="1" applyAlignment="1">
      <alignment horizontal="center" vertical="top" wrapText="1"/>
    </xf>
    <xf numFmtId="49" fontId="56" fillId="44" borderId="2" xfId="0" applyNumberFormat="1" applyFont="1" applyFill="1" applyBorder="1" applyAlignment="1">
      <alignment horizontal="center" vertical="top" wrapText="1"/>
    </xf>
    <xf numFmtId="0" fontId="56" fillId="44" borderId="1" xfId="0" applyFont="1" applyFill="1" applyBorder="1" applyAlignment="1">
      <alignment horizontal="center" vertical="top" wrapText="1"/>
    </xf>
    <xf numFmtId="0" fontId="56" fillId="44" borderId="1" xfId="0" applyFont="1" applyFill="1" applyBorder="1" applyAlignment="1">
      <alignment horizontal="center" vertical="top"/>
    </xf>
    <xf numFmtId="0" fontId="56" fillId="44" borderId="2" xfId="0" applyFont="1" applyFill="1" applyBorder="1" applyAlignment="1">
      <alignment horizontal="center" vertical="top" wrapText="1"/>
    </xf>
    <xf numFmtId="164" fontId="56" fillId="38" borderId="1" xfId="0" applyNumberFormat="1" applyFont="1" applyFill="1" applyBorder="1" applyAlignment="1">
      <alignment horizontal="center" vertical="top" wrapText="1"/>
    </xf>
    <xf numFmtId="164" fontId="56" fillId="38" borderId="2" xfId="0" applyNumberFormat="1" applyFont="1" applyFill="1" applyBorder="1" applyAlignment="1">
      <alignment horizontal="center" vertical="top"/>
    </xf>
    <xf numFmtId="0" fontId="56" fillId="38" borderId="1" xfId="0" applyFont="1" applyFill="1" applyBorder="1" applyAlignment="1">
      <alignment horizontal="center" vertical="top"/>
    </xf>
    <xf numFmtId="0" fontId="56" fillId="38" borderId="8" xfId="0" applyFont="1" applyFill="1" applyBorder="1" applyAlignment="1">
      <alignment horizontal="center" vertical="top"/>
    </xf>
    <xf numFmtId="0" fontId="56" fillId="38" borderId="2" xfId="0" applyFont="1" applyFill="1" applyBorder="1" applyAlignment="1">
      <alignment horizontal="center" vertical="top" wrapText="1"/>
    </xf>
    <xf numFmtId="164" fontId="56" fillId="37" borderId="1" xfId="0" applyNumberFormat="1" applyFont="1" applyFill="1" applyBorder="1" applyAlignment="1">
      <alignment horizontal="center" vertical="top" wrapText="1"/>
    </xf>
    <xf numFmtId="164" fontId="56" fillId="37" borderId="2" xfId="0" applyNumberFormat="1" applyFont="1" applyFill="1" applyBorder="1" applyAlignment="1">
      <alignment horizontal="center" vertical="top" wrapText="1"/>
    </xf>
    <xf numFmtId="0" fontId="56" fillId="37" borderId="1" xfId="0" applyFont="1" applyFill="1" applyBorder="1" applyAlignment="1">
      <alignment horizontal="center" vertical="top" wrapText="1"/>
    </xf>
    <xf numFmtId="0" fontId="56" fillId="37" borderId="2" xfId="0" applyFont="1" applyFill="1" applyBorder="1" applyAlignment="1">
      <alignment horizontal="center" vertical="top" wrapText="1"/>
    </xf>
    <xf numFmtId="164" fontId="56" fillId="39" borderId="1" xfId="0" applyNumberFormat="1" applyFont="1" applyFill="1" applyBorder="1" applyAlignment="1">
      <alignment horizontal="center" vertical="top" wrapText="1"/>
    </xf>
    <xf numFmtId="164" fontId="56" fillId="39" borderId="2" xfId="0" applyNumberFormat="1" applyFont="1" applyFill="1" applyBorder="1" applyAlignment="1">
      <alignment horizontal="center" vertical="top"/>
    </xf>
    <xf numFmtId="0" fontId="56" fillId="39" borderId="1" xfId="0" applyFont="1" applyFill="1" applyBorder="1" applyAlignment="1">
      <alignment horizontal="center" vertical="top"/>
    </xf>
    <xf numFmtId="0" fontId="56" fillId="39" borderId="8" xfId="0" applyFont="1" applyFill="1" applyBorder="1" applyAlignment="1">
      <alignment horizontal="center" vertical="top"/>
    </xf>
    <xf numFmtId="0" fontId="56" fillId="15" borderId="52" xfId="0" applyFont="1" applyFill="1" applyBorder="1" applyAlignment="1">
      <alignment horizontal="center" vertical="top" wrapText="1"/>
    </xf>
    <xf numFmtId="9" fontId="56" fillId="15" borderId="52" xfId="2" applyFont="1" applyFill="1" applyBorder="1" applyAlignment="1">
      <alignment horizontal="center" vertical="top" wrapText="1"/>
    </xf>
    <xf numFmtId="0" fontId="56" fillId="14" borderId="9" xfId="0" applyFont="1" applyFill="1" applyBorder="1" applyAlignment="1">
      <alignment horizontal="center" vertical="top" wrapText="1"/>
    </xf>
    <xf numFmtId="0" fontId="56" fillId="14" borderId="8" xfId="0" applyFont="1" applyFill="1" applyBorder="1" applyAlignment="1">
      <alignment horizontal="center" vertical="top" wrapText="1"/>
    </xf>
    <xf numFmtId="0" fontId="56" fillId="12" borderId="3" xfId="0" applyFont="1" applyFill="1" applyBorder="1" applyAlignment="1">
      <alignment horizontal="center" vertical="top" wrapText="1"/>
    </xf>
    <xf numFmtId="0" fontId="56" fillId="12" borderId="53" xfId="0" applyFont="1" applyFill="1" applyBorder="1" applyAlignment="1">
      <alignment horizontal="center" vertical="top" wrapText="1"/>
    </xf>
    <xf numFmtId="164" fontId="56" fillId="39" borderId="58" xfId="0" applyNumberFormat="1" applyFont="1" applyFill="1" applyBorder="1" applyAlignment="1">
      <alignment horizontal="center" vertical="top" wrapText="1"/>
    </xf>
    <xf numFmtId="164" fontId="56" fillId="39" borderId="3" xfId="0" applyNumberFormat="1" applyFont="1" applyFill="1" applyBorder="1" applyAlignment="1">
      <alignment horizontal="center" vertical="top" wrapText="1"/>
    </xf>
    <xf numFmtId="0" fontId="56" fillId="39" borderId="52" xfId="0" applyFont="1" applyFill="1" applyBorder="1" applyAlignment="1">
      <alignment horizontal="center" vertical="top" wrapText="1"/>
    </xf>
    <xf numFmtId="0" fontId="56" fillId="39" borderId="3" xfId="0" applyFont="1" applyFill="1" applyBorder="1" applyAlignment="1">
      <alignment horizontal="center" vertical="top" wrapText="1"/>
    </xf>
    <xf numFmtId="49" fontId="56" fillId="44" borderId="3" xfId="0" applyNumberFormat="1" applyFont="1" applyFill="1" applyBorder="1" applyAlignment="1">
      <alignment horizontal="center" vertical="top" wrapText="1"/>
    </xf>
    <xf numFmtId="0" fontId="56" fillId="44" borderId="3" xfId="0" applyFont="1" applyFill="1" applyBorder="1" applyAlignment="1">
      <alignment horizontal="center" vertical="top" wrapText="1"/>
    </xf>
    <xf numFmtId="164" fontId="56" fillId="38" borderId="1" xfId="0" applyNumberFormat="1" applyFont="1" applyFill="1" applyBorder="1" applyAlignment="1">
      <alignment horizontal="center" vertical="top"/>
    </xf>
    <xf numFmtId="164" fontId="56" fillId="38" borderId="3" xfId="0" applyNumberFormat="1" applyFont="1" applyFill="1" applyBorder="1" applyAlignment="1">
      <alignment horizontal="center" vertical="top"/>
    </xf>
    <xf numFmtId="0" fontId="56" fillId="38" borderId="53" xfId="0" applyFont="1" applyFill="1" applyBorder="1" applyAlignment="1">
      <alignment horizontal="center" vertical="top"/>
    </xf>
    <xf numFmtId="0" fontId="56" fillId="38" borderId="3" xfId="0" applyFont="1" applyFill="1" applyBorder="1" applyAlignment="1">
      <alignment horizontal="center" vertical="top"/>
    </xf>
    <xf numFmtId="164" fontId="56" fillId="37" borderId="3" xfId="0" applyNumberFormat="1" applyFont="1" applyFill="1" applyBorder="1" applyAlignment="1">
      <alignment horizontal="center" vertical="top" wrapText="1"/>
    </xf>
    <xf numFmtId="0" fontId="56" fillId="37" borderId="3" xfId="0" applyFont="1" applyFill="1" applyBorder="1" applyAlignment="1">
      <alignment horizontal="center" vertical="top" wrapText="1"/>
    </xf>
    <xf numFmtId="164" fontId="56" fillId="39" borderId="1" xfId="0" applyNumberFormat="1" applyFont="1" applyFill="1" applyBorder="1" applyAlignment="1">
      <alignment horizontal="center" vertical="top"/>
    </xf>
    <xf numFmtId="164" fontId="56" fillId="39" borderId="3" xfId="0" applyNumberFormat="1" applyFont="1" applyFill="1" applyBorder="1" applyAlignment="1">
      <alignment horizontal="center" vertical="top"/>
    </xf>
    <xf numFmtId="0" fontId="56" fillId="39" borderId="53" xfId="0" applyFont="1" applyFill="1" applyBorder="1" applyAlignment="1">
      <alignment horizontal="center" vertical="top"/>
    </xf>
    <xf numFmtId="0" fontId="56" fillId="39" borderId="3" xfId="0" applyFont="1" applyFill="1" applyBorder="1" applyAlignment="1">
      <alignment horizontal="center" vertical="top"/>
    </xf>
    <xf numFmtId="0" fontId="52" fillId="16" borderId="1" xfId="0" applyFont="1" applyFill="1" applyBorder="1" applyAlignment="1">
      <alignment horizontal="left" vertical="top"/>
    </xf>
    <xf numFmtId="0" fontId="52" fillId="16" borderId="5" xfId="0" applyFont="1" applyFill="1" applyBorder="1" applyAlignment="1">
      <alignment horizontal="left" vertical="top"/>
    </xf>
    <xf numFmtId="0" fontId="52" fillId="16" borderId="6" xfId="0" applyFont="1" applyFill="1" applyBorder="1" applyAlignment="1">
      <alignment horizontal="left" vertical="top"/>
    </xf>
    <xf numFmtId="0" fontId="52" fillId="15" borderId="4" xfId="0" applyFont="1" applyFill="1" applyBorder="1" applyAlignment="1">
      <alignment horizontal="left" vertical="top"/>
    </xf>
    <xf numFmtId="0" fontId="52" fillId="15" borderId="5" xfId="0" applyFont="1" applyFill="1" applyBorder="1" applyAlignment="1">
      <alignment horizontal="left" vertical="top"/>
    </xf>
    <xf numFmtId="0" fontId="52" fillId="15" borderId="6" xfId="0" applyFont="1" applyFill="1" applyBorder="1" applyAlignment="1">
      <alignment horizontal="left" vertical="top"/>
    </xf>
    <xf numFmtId="0" fontId="52" fillId="14" borderId="8" xfId="0" applyFont="1" applyFill="1" applyBorder="1" applyAlignment="1">
      <alignment horizontal="left" vertical="top"/>
    </xf>
    <xf numFmtId="0" fontId="52" fillId="14" borderId="5" xfId="0" applyFont="1" applyFill="1" applyBorder="1" applyAlignment="1">
      <alignment horizontal="left" vertical="top"/>
    </xf>
    <xf numFmtId="0" fontId="52" fillId="14" borderId="54" xfId="0" applyFont="1" applyFill="1" applyBorder="1" applyAlignment="1">
      <alignment horizontal="left" vertical="top"/>
    </xf>
    <xf numFmtId="0" fontId="52" fillId="14" borderId="6" xfId="0" applyFont="1" applyFill="1" applyBorder="1" applyAlignment="1">
      <alignment horizontal="left" vertical="top"/>
    </xf>
    <xf numFmtId="0" fontId="52" fillId="12" borderId="9" xfId="0" applyFont="1" applyFill="1" applyBorder="1" applyAlignment="1">
      <alignment horizontal="left" vertical="top"/>
    </xf>
    <xf numFmtId="0" fontId="52" fillId="12" borderId="1" xfId="0" applyFont="1" applyFill="1" applyBorder="1" applyAlignment="1">
      <alignment horizontal="left" vertical="top"/>
    </xf>
    <xf numFmtId="0" fontId="52" fillId="12" borderId="2" xfId="0" applyFont="1" applyFill="1" applyBorder="1" applyAlignment="1">
      <alignment horizontal="left" vertical="top"/>
    </xf>
    <xf numFmtId="0" fontId="52" fillId="12" borderId="8" xfId="0" applyFont="1" applyFill="1" applyBorder="1" applyAlignment="1">
      <alignment horizontal="left" vertical="top"/>
    </xf>
    <xf numFmtId="0" fontId="52" fillId="17" borderId="2" xfId="0" applyFont="1" applyFill="1" applyBorder="1" applyAlignment="1">
      <alignment horizontal="left" vertical="top"/>
    </xf>
    <xf numFmtId="0" fontId="52" fillId="17" borderId="9" xfId="0" applyFont="1" applyFill="1" applyBorder="1" applyAlignment="1">
      <alignment horizontal="left" vertical="top"/>
    </xf>
    <xf numFmtId="0" fontId="57" fillId="0" borderId="0" xfId="0" applyFont="1" applyAlignment="1">
      <alignment horizontal="left" vertical="top"/>
    </xf>
    <xf numFmtId="0" fontId="56" fillId="39" borderId="5" xfId="0" applyFont="1" applyFill="1" applyBorder="1" applyAlignment="1">
      <alignment horizontal="left" vertical="top"/>
    </xf>
    <xf numFmtId="0" fontId="56" fillId="39" borderId="6" xfId="0" applyFont="1" applyFill="1" applyBorder="1" applyAlignment="1">
      <alignment horizontal="left" vertical="top"/>
    </xf>
    <xf numFmtId="0" fontId="52" fillId="44" borderId="4" xfId="0" applyFont="1" applyFill="1" applyBorder="1" applyAlignment="1">
      <alignment horizontal="left" vertical="top"/>
    </xf>
    <xf numFmtId="49" fontId="52" fillId="44" borderId="5" xfId="0" applyNumberFormat="1" applyFont="1" applyFill="1" applyBorder="1" applyAlignment="1">
      <alignment horizontal="left" vertical="top"/>
    </xf>
    <xf numFmtId="0" fontId="52" fillId="44" borderId="5" xfId="0" applyFont="1" applyFill="1" applyBorder="1" applyAlignment="1">
      <alignment horizontal="left" vertical="top"/>
    </xf>
    <xf numFmtId="0" fontId="52" fillId="44" borderId="6" xfId="0" applyFont="1" applyFill="1" applyBorder="1" applyAlignment="1">
      <alignment horizontal="left" vertical="top"/>
    </xf>
    <xf numFmtId="0" fontId="52" fillId="46" borderId="8" xfId="0" applyFont="1" applyFill="1" applyBorder="1" applyAlignment="1">
      <alignment horizontal="left" vertical="top"/>
    </xf>
    <xf numFmtId="0" fontId="52" fillId="46" borderId="5" xfId="0" applyFont="1" applyFill="1" applyBorder="1" applyAlignment="1">
      <alignment horizontal="left" vertical="top"/>
    </xf>
    <xf numFmtId="0" fontId="52" fillId="46" borderId="5" xfId="0" applyFont="1" applyFill="1" applyBorder="1" applyAlignment="1">
      <alignment horizontal="left" vertical="top" wrapText="1"/>
    </xf>
    <xf numFmtId="0" fontId="52" fillId="46" borderId="6" xfId="0" applyFont="1" applyFill="1" applyBorder="1" applyAlignment="1">
      <alignment horizontal="left" vertical="top"/>
    </xf>
    <xf numFmtId="0" fontId="52" fillId="38" borderId="4" xfId="0" applyFont="1" applyFill="1" applyBorder="1" applyAlignment="1">
      <alignment horizontal="left" vertical="top"/>
    </xf>
    <xf numFmtId="0" fontId="52" fillId="38" borderId="5" xfId="0" applyFont="1" applyFill="1" applyBorder="1" applyAlignment="1">
      <alignment horizontal="left" vertical="top"/>
    </xf>
    <xf numFmtId="0" fontId="52" fillId="38" borderId="9" xfId="0" applyFont="1" applyFill="1" applyBorder="1" applyAlignment="1">
      <alignment horizontal="left" vertical="top"/>
    </xf>
    <xf numFmtId="0" fontId="52" fillId="37" borderId="4" xfId="0" applyFont="1" applyFill="1" applyBorder="1" applyAlignment="1">
      <alignment horizontal="left" vertical="top" wrapText="1"/>
    </xf>
    <xf numFmtId="0" fontId="52" fillId="37" borderId="5" xfId="0" applyFont="1" applyFill="1" applyBorder="1" applyAlignment="1">
      <alignment horizontal="left" vertical="top" wrapText="1"/>
    </xf>
    <xf numFmtId="0" fontId="52" fillId="37" borderId="6" xfId="0" applyFont="1" applyFill="1" applyBorder="1" applyAlignment="1">
      <alignment horizontal="left" vertical="top" wrapText="1"/>
    </xf>
    <xf numFmtId="0" fontId="52" fillId="39" borderId="4" xfId="0" applyFont="1" applyFill="1" applyBorder="1" applyAlignment="1">
      <alignment horizontal="left" vertical="top"/>
    </xf>
    <xf numFmtId="0" fontId="52" fillId="39" borderId="5" xfId="0" applyFont="1" applyFill="1" applyBorder="1" applyAlignment="1">
      <alignment horizontal="left" vertical="top"/>
    </xf>
    <xf numFmtId="0" fontId="52" fillId="39" borderId="6" xfId="0" applyFont="1" applyFill="1" applyBorder="1" applyAlignment="1">
      <alignment horizontal="left" vertical="top"/>
    </xf>
    <xf numFmtId="0" fontId="52" fillId="0" borderId="0" xfId="0" applyFont="1" applyAlignment="1">
      <alignment horizontal="left" vertical="top"/>
    </xf>
    <xf numFmtId="0" fontId="52" fillId="8" borderId="1" xfId="0" applyFont="1" applyFill="1" applyBorder="1" applyAlignment="1">
      <alignment horizontal="left" vertical="center"/>
    </xf>
    <xf numFmtId="0" fontId="52" fillId="8" borderId="1" xfId="0" applyFont="1" applyFill="1" applyBorder="1" applyAlignment="1">
      <alignment horizontal="left" vertical="center" wrapText="1"/>
    </xf>
    <xf numFmtId="9" fontId="52" fillId="0" borderId="0" xfId="2" applyFont="1" applyFill="1" applyAlignment="1">
      <alignment horizontal="left" vertical="center"/>
    </xf>
    <xf numFmtId="0" fontId="64" fillId="0" borderId="0" xfId="0" applyFont="1" applyAlignment="1">
      <alignment horizontal="left" vertical="center"/>
    </xf>
    <xf numFmtId="9" fontId="64" fillId="0" borderId="0" xfId="2" applyFont="1" applyFill="1" applyAlignment="1">
      <alignment horizontal="left" vertical="center"/>
    </xf>
    <xf numFmtId="0" fontId="64" fillId="0" borderId="0" xfId="0" applyFont="1" applyAlignment="1">
      <alignment horizontal="center" vertical="top"/>
    </xf>
    <xf numFmtId="0" fontId="64" fillId="0" borderId="0" xfId="0" applyFont="1" applyAlignment="1">
      <alignment horizontal="center" vertical="center"/>
    </xf>
    <xf numFmtId="0" fontId="52" fillId="0" borderId="0" xfId="0" applyFont="1" applyAlignment="1">
      <alignment horizontal="left" vertical="top" wrapText="1"/>
    </xf>
    <xf numFmtId="0" fontId="65" fillId="8" borderId="1" xfId="0" applyFont="1" applyFill="1" applyBorder="1" applyAlignment="1" applyProtection="1">
      <alignment horizontal="left" vertical="top" wrapText="1"/>
      <protection locked="0"/>
    </xf>
    <xf numFmtId="0" fontId="65" fillId="8" borderId="1" xfId="0" applyFont="1" applyFill="1" applyBorder="1" applyAlignment="1">
      <alignment horizontal="left" vertical="top" wrapText="1"/>
    </xf>
    <xf numFmtId="164" fontId="65" fillId="47" borderId="1" xfId="0" applyNumberFormat="1" applyFont="1" applyFill="1" applyBorder="1" applyAlignment="1" applyProtection="1">
      <alignment horizontal="left" vertical="top" wrapText="1"/>
      <protection locked="0"/>
    </xf>
    <xf numFmtId="0" fontId="65" fillId="16" borderId="1" xfId="0" applyFont="1" applyFill="1" applyBorder="1" applyAlignment="1">
      <alignment horizontal="left" vertical="top" wrapText="1"/>
    </xf>
    <xf numFmtId="0" fontId="65" fillId="16" borderId="1" xfId="0" applyFont="1" applyFill="1" applyBorder="1" applyAlignment="1" applyProtection="1">
      <alignment horizontal="left" vertical="top" wrapText="1"/>
      <protection locked="0"/>
    </xf>
    <xf numFmtId="164" fontId="65" fillId="21" borderId="1" xfId="0" applyNumberFormat="1" applyFont="1" applyFill="1" applyBorder="1" applyAlignment="1" applyProtection="1">
      <alignment horizontal="left" vertical="top" wrapText="1"/>
      <protection locked="0"/>
    </xf>
    <xf numFmtId="0" fontId="65" fillId="21" borderId="1" xfId="0" applyFont="1" applyFill="1" applyBorder="1" applyAlignment="1" applyProtection="1">
      <alignment horizontal="left" vertical="top" wrapText="1"/>
      <protection locked="0"/>
    </xf>
    <xf numFmtId="0" fontId="65" fillId="48" borderId="1" xfId="0" applyFont="1" applyFill="1" applyBorder="1" applyAlignment="1">
      <alignment horizontal="left" vertical="top" wrapText="1"/>
    </xf>
    <xf numFmtId="0" fontId="65" fillId="48" borderId="1" xfId="0" applyFont="1" applyFill="1" applyBorder="1" applyAlignment="1" applyProtection="1">
      <alignment horizontal="left" vertical="top" wrapText="1"/>
      <protection locked="0"/>
    </xf>
    <xf numFmtId="0" fontId="65" fillId="31" borderId="1" xfId="0" applyFont="1" applyFill="1" applyBorder="1" applyAlignment="1">
      <alignment horizontal="left" vertical="top" wrapText="1"/>
    </xf>
    <xf numFmtId="0" fontId="65" fillId="40" borderId="1" xfId="0" applyFont="1" applyFill="1" applyBorder="1" applyAlignment="1">
      <alignment horizontal="left" vertical="top" wrapText="1"/>
    </xf>
    <xf numFmtId="0" fontId="65" fillId="40" borderId="1" xfId="0" applyFont="1" applyFill="1" applyBorder="1" applyAlignment="1" applyProtection="1">
      <alignment horizontal="left" vertical="top" wrapText="1"/>
      <protection locked="0"/>
    </xf>
    <xf numFmtId="14" fontId="66" fillId="21" borderId="1" xfId="0" applyNumberFormat="1" applyFont="1" applyFill="1" applyBorder="1" applyAlignment="1" applyProtection="1">
      <alignment horizontal="left" vertical="top" wrapText="1"/>
      <protection locked="0"/>
    </xf>
    <xf numFmtId="0" fontId="66" fillId="21" borderId="1" xfId="0" applyFont="1" applyFill="1" applyBorder="1" applyAlignment="1" applyProtection="1">
      <alignment horizontal="left" vertical="top" wrapText="1"/>
      <protection locked="0"/>
    </xf>
    <xf numFmtId="0" fontId="65" fillId="49" borderId="1" xfId="0" applyFont="1" applyFill="1" applyBorder="1" applyAlignment="1">
      <alignment horizontal="left" vertical="top" wrapText="1"/>
    </xf>
    <xf numFmtId="0" fontId="65" fillId="49" borderId="1" xfId="0" applyFont="1" applyFill="1" applyBorder="1" applyAlignment="1" applyProtection="1">
      <alignment horizontal="left" vertical="top" wrapText="1"/>
      <protection locked="0"/>
    </xf>
    <xf numFmtId="0" fontId="65" fillId="50" borderId="1" xfId="0" applyFont="1" applyFill="1" applyBorder="1" applyAlignment="1">
      <alignment horizontal="left" vertical="top" wrapText="1"/>
    </xf>
    <xf numFmtId="0" fontId="65" fillId="50" borderId="1" xfId="0" applyFont="1" applyFill="1" applyBorder="1" applyAlignment="1" applyProtection="1">
      <alignment horizontal="left" vertical="top" wrapText="1"/>
      <protection locked="0"/>
    </xf>
    <xf numFmtId="0" fontId="65" fillId="36" borderId="1" xfId="0" applyFont="1" applyFill="1" applyBorder="1" applyAlignment="1">
      <alignment horizontal="left" vertical="top" wrapText="1"/>
    </xf>
    <xf numFmtId="0" fontId="65" fillId="36" borderId="1" xfId="0" applyFont="1" applyFill="1" applyBorder="1" applyAlignment="1" applyProtection="1">
      <alignment horizontal="left" vertical="top" wrapText="1"/>
      <protection locked="0"/>
    </xf>
    <xf numFmtId="0" fontId="65" fillId="42" borderId="1" xfId="0" applyFont="1" applyFill="1" applyBorder="1" applyAlignment="1">
      <alignment horizontal="left" vertical="top" wrapText="1"/>
    </xf>
    <xf numFmtId="0" fontId="65" fillId="51" borderId="1" xfId="0" applyFont="1" applyFill="1" applyBorder="1" applyAlignment="1">
      <alignment horizontal="left" vertical="top" wrapText="1"/>
    </xf>
    <xf numFmtId="0" fontId="65" fillId="51" borderId="1" xfId="0" applyFont="1" applyFill="1" applyBorder="1" applyAlignment="1" applyProtection="1">
      <alignment horizontal="left" vertical="top" wrapText="1"/>
      <protection locked="0"/>
    </xf>
    <xf numFmtId="164" fontId="65" fillId="36" borderId="1" xfId="0" applyNumberFormat="1" applyFont="1" applyFill="1" applyBorder="1" applyAlignment="1" applyProtection="1">
      <alignment horizontal="left" vertical="top" wrapText="1"/>
      <protection locked="0"/>
    </xf>
    <xf numFmtId="0" fontId="49" fillId="0" borderId="1" xfId="0" applyFont="1" applyBorder="1" applyAlignment="1">
      <alignment vertical="center" wrapText="1"/>
    </xf>
    <xf numFmtId="0" fontId="49" fillId="0" borderId="0" xfId="0" applyFont="1" applyAlignment="1">
      <alignment horizontal="left" vertical="center" wrapText="1"/>
    </xf>
    <xf numFmtId="0" fontId="52" fillId="8" borderId="1" xfId="0" applyFont="1" applyFill="1" applyBorder="1" applyAlignment="1">
      <alignment horizontal="center" vertical="center"/>
    </xf>
    <xf numFmtId="0" fontId="49" fillId="40" borderId="4" xfId="0" applyFont="1" applyFill="1" applyBorder="1" applyAlignment="1">
      <alignment horizontal="center" vertical="center"/>
    </xf>
    <xf numFmtId="0" fontId="49" fillId="40" borderId="5" xfId="0" applyFont="1" applyFill="1" applyBorder="1" applyAlignment="1">
      <alignment horizontal="center" vertical="center"/>
    </xf>
    <xf numFmtId="0" fontId="49" fillId="40" borderId="6" xfId="0" applyFont="1" applyFill="1" applyBorder="1" applyAlignment="1">
      <alignment horizontal="center" vertical="center"/>
    </xf>
    <xf numFmtId="0" fontId="49" fillId="0" borderId="0" xfId="0" applyFont="1" applyAlignment="1">
      <alignment horizontal="center" vertical="center" wrapText="1"/>
    </xf>
    <xf numFmtId="0" fontId="32" fillId="33" borderId="0" xfId="0" applyFont="1" applyFill="1" applyAlignment="1">
      <alignment horizontal="left" vertical="top" wrapText="1"/>
    </xf>
    <xf numFmtId="0" fontId="33" fillId="21" borderId="55" xfId="0" applyFont="1" applyFill="1" applyBorder="1" applyAlignment="1">
      <alignment horizontal="center" vertical="top"/>
    </xf>
    <xf numFmtId="0" fontId="33" fillId="21" borderId="0" xfId="0" applyFont="1" applyFill="1" applyAlignment="1">
      <alignment horizontal="center" vertical="top"/>
    </xf>
    <xf numFmtId="0" fontId="33" fillId="8" borderId="1" xfId="0" applyFont="1" applyFill="1" applyBorder="1" applyAlignment="1">
      <alignment horizontal="center" vertical="center"/>
    </xf>
    <xf numFmtId="0" fontId="33" fillId="8" borderId="7" xfId="0" applyFont="1" applyFill="1" applyBorder="1" applyAlignment="1">
      <alignment horizontal="left" vertical="center"/>
    </xf>
    <xf numFmtId="0" fontId="35" fillId="2" borderId="4" xfId="0" applyFont="1" applyFill="1" applyBorder="1" applyAlignment="1">
      <alignment horizontal="left" vertical="center"/>
    </xf>
    <xf numFmtId="0" fontId="35" fillId="2" borderId="6" xfId="0" applyFont="1" applyFill="1" applyBorder="1" applyAlignment="1">
      <alignment horizontal="left" vertical="center"/>
    </xf>
    <xf numFmtId="0" fontId="34" fillId="8" borderId="4" xfId="0" applyFont="1" applyFill="1" applyBorder="1" applyAlignment="1">
      <alignment horizontal="left" vertical="center"/>
    </xf>
    <xf numFmtId="0" fontId="34" fillId="8" borderId="6" xfId="0" applyFont="1" applyFill="1" applyBorder="1" applyAlignment="1">
      <alignment horizontal="left" vertical="center"/>
    </xf>
    <xf numFmtId="0" fontId="7" fillId="9" borderId="1" xfId="0" applyFont="1" applyFill="1" applyBorder="1" applyAlignment="1">
      <alignment horizontal="center" vertical="center" wrapText="1"/>
    </xf>
    <xf numFmtId="0" fontId="13" fillId="0" borderId="0" xfId="0" applyFont="1" applyAlignment="1">
      <alignment horizontal="center"/>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1" fillId="18" borderId="16"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0" fillId="18" borderId="1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11" borderId="45" xfId="0" applyFont="1" applyFill="1" applyBorder="1" applyAlignment="1">
      <alignment horizontal="center" vertical="center" wrapText="1"/>
    </xf>
    <xf numFmtId="0" fontId="7" fillId="11" borderId="46"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50"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2" fillId="0" borderId="45"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16"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8" borderId="10"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30" fillId="0" borderId="22" xfId="0" applyFont="1" applyBorder="1" applyAlignment="1">
      <alignment vertical="center" wrapText="1"/>
    </xf>
    <xf numFmtId="0" fontId="30" fillId="0" borderId="43" xfId="0" applyFont="1" applyBorder="1" applyAlignment="1">
      <alignment vertical="center" wrapText="1"/>
    </xf>
    <xf numFmtId="0" fontId="30"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9" xfId="0" applyFont="1" applyBorder="1" applyAlignment="1">
      <alignment vertical="center" wrapText="1"/>
    </xf>
    <xf numFmtId="0" fontId="19" fillId="0" borderId="23"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0" fillId="0" borderId="13" xfId="0" applyFont="1" applyBorder="1" applyAlignment="1">
      <alignment horizontal="left" vertical="center" wrapText="1" indent="2"/>
    </xf>
    <xf numFmtId="0" fontId="10"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0" fillId="0" borderId="14" xfId="0" applyFont="1" applyBorder="1" applyAlignment="1">
      <alignment horizontal="left" vertical="center" wrapText="1" indent="2"/>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7" fillId="23" borderId="3" xfId="0" applyFont="1" applyFill="1" applyBorder="1" applyAlignment="1">
      <alignment horizontal="center" vertical="top" wrapText="1"/>
    </xf>
    <xf numFmtId="0" fontId="67" fillId="23" borderId="52" xfId="0" applyFont="1" applyFill="1" applyBorder="1" applyAlignment="1">
      <alignment horizontal="center" vertical="top" wrapText="1"/>
    </xf>
    <xf numFmtId="164" fontId="68" fillId="8" borderId="1" xfId="0" applyNumberFormat="1" applyFont="1" applyFill="1" applyBorder="1" applyAlignment="1" applyProtection="1">
      <alignment horizontal="left" vertical="top" wrapText="1"/>
      <protection locked="0"/>
    </xf>
    <xf numFmtId="164" fontId="69" fillId="47" borderId="1" xfId="0" applyNumberFormat="1" applyFont="1" applyFill="1" applyBorder="1" applyAlignment="1" applyProtection="1">
      <alignment horizontal="left" vertical="top" wrapText="1"/>
      <protection locked="0"/>
    </xf>
    <xf numFmtId="164" fontId="70" fillId="16" borderId="1" xfId="0" applyNumberFormat="1" applyFont="1" applyFill="1" applyBorder="1" applyAlignment="1" applyProtection="1">
      <alignment horizontal="left" vertical="top" wrapText="1"/>
      <protection locked="0"/>
    </xf>
  </cellXfs>
  <cellStyles count="5">
    <cellStyle name="Hipervínculo" xfId="4" builtinId="8"/>
    <cellStyle name="Hyperlink" xfId="3" xr:uid="{F780C48B-612A-4307-BF1E-EFF2B4B5A273}"/>
    <cellStyle name="Normal" xfId="0" builtinId="0"/>
    <cellStyle name="Normal 2" xfId="1" xr:uid="{00000000-0005-0000-0000-000001000000}"/>
    <cellStyle name="Porcentaje" xfId="2" builtinId="5"/>
  </cellStyles>
  <dxfs count="189">
    <dxf>
      <fill>
        <patternFill>
          <bgColor rgb="FFFFC000"/>
        </patternFill>
      </fill>
    </dxf>
    <dxf>
      <fill>
        <patternFill>
          <bgColor rgb="FF00B05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theme="1"/>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s>
  <tableStyles count="0" defaultTableStyle="TableStyleMedium2" defaultPivotStyle="PivotStyleLight16"/>
  <colors>
    <mruColors>
      <color rgb="FFFF99FF"/>
      <color rgb="FF00FF00"/>
      <color rgb="FFCCFFCC"/>
      <color rgb="FFCCFFFF"/>
      <color rgb="FFFFCCFF"/>
      <color rgb="FFFF6600"/>
      <color rgb="FF660033"/>
      <color rgb="FF666633"/>
      <color rgb="FFCCCC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135387</xdr:colOff>
      <xdr:row>1</xdr:row>
      <xdr:rowOff>15612</xdr:rowOff>
    </xdr:from>
    <xdr:to>
      <xdr:col>3</xdr:col>
      <xdr:colOff>30083</xdr:colOff>
      <xdr:row>1</xdr:row>
      <xdr:rowOff>390585</xdr:rowOff>
    </xdr:to>
    <xdr:pic>
      <xdr:nvPicPr>
        <xdr:cNvPr id="3" name="Imagen 2" descr="Logo Institucional MinCIT">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4231" y="150400"/>
          <a:ext cx="1278517" cy="37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523876</xdr:colOff>
      <xdr:row>0</xdr:row>
      <xdr:rowOff>0</xdr:rowOff>
    </xdr:from>
    <xdr:to>
      <xdr:col>2</xdr:col>
      <xdr:colOff>717372</xdr:colOff>
      <xdr:row>1</xdr:row>
      <xdr:rowOff>27450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1" y="0"/>
          <a:ext cx="973355" cy="56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citco-my.sharepoint.com/personal/mrchacon_mincit_gov_co/Documents/1.%20GTI%20-%20PGD%20-%20PSD/1.%20GTI%20-%20PGD/MSPI%202-%20Operaci&#243;n%202024/3%20Activos%20-%20Riesgos/IA2024%20Consolidado/IAI2024%20Consolidado.xlsx" TargetMode="External"/><Relationship Id="rId1" Type="http://schemas.openxmlformats.org/officeDocument/2006/relationships/externalLinkPath" Target="/personal/mrchacon_mincit_gov_co/Documents/1.%20GTI%20-%20PGD%20-%20PSD/1.%20GTI%20-%20PGD/MSPI%202-%20Operaci&#243;n%202024/3%20Activos%20-%20Riesgos/IA2024%20Consolidado/IAI2024%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Inventario Activos 2024 - DM OF"/>
      <sheetName val="Inventario Activos 2024 - VCE"/>
      <sheetName val="Inventario Activos 2024 - VDE"/>
      <sheetName val="Inventario Activos 2024 - VT"/>
      <sheetName val="Inventario Activos 2024 - SG"/>
      <sheetName val="IAI2024 Consolidado"/>
      <sheetName val="IAI2024 BD Revisada"/>
      <sheetName val="IAI2021 BD Final 06092024"/>
      <sheetName val="Hoja3"/>
      <sheetName val="Hoja2"/>
    </sheetNames>
    <sheetDataSet>
      <sheetData sheetId="0">
        <row r="75">
          <cell r="F75" t="str">
            <v>Nuevo</v>
          </cell>
          <cell r="H75" t="str">
            <v>Digital</v>
          </cell>
          <cell r="J75" t="str">
            <v>Ofimatica (Word, Excell, Power point, Formularios)</v>
          </cell>
          <cell r="L75" t="str">
            <v>Español</v>
          </cell>
          <cell r="R75" t="str">
            <v>Sensibles</v>
          </cell>
          <cell r="AL75" t="str">
            <v>Diario</v>
          </cell>
          <cell r="AP75" t="str">
            <v>Hardware</v>
          </cell>
          <cell r="AT75" t="str">
            <v>Información Publica Reservada</v>
          </cell>
          <cell r="AV75" t="str">
            <v>Ilimitada (Art. 18 Ley 1712 de 2014)</v>
          </cell>
          <cell r="AX75" t="str">
            <v>Muy Alta</v>
          </cell>
          <cell r="AZ75" t="str">
            <v>Muy Alta</v>
          </cell>
          <cell r="BB75" t="str">
            <v>Muy Alta</v>
          </cell>
          <cell r="BD75" t="str">
            <v>Si</v>
          </cell>
          <cell r="BF75" t="str">
            <v>Si</v>
          </cell>
        </row>
        <row r="76">
          <cell r="F76" t="str">
            <v>Eliminado</v>
          </cell>
          <cell r="H76" t="str">
            <v>Digital y Electrónico</v>
          </cell>
          <cell r="J76" t="str">
            <v>Documento Texto (.doc, .txt, .rtf, . Pdf)</v>
          </cell>
          <cell r="L76" t="str">
            <v>Inglés</v>
          </cell>
          <cell r="R76" t="str">
            <v>Privados</v>
          </cell>
          <cell r="AL76" t="str">
            <v>Semanal</v>
          </cell>
          <cell r="AP76" t="str">
            <v>Información</v>
          </cell>
          <cell r="AT76" t="str">
            <v>Información Publica Clasificada</v>
          </cell>
          <cell r="AV76" t="str">
            <v>15 Años (Art. 19 Ley 1712 de 2014)</v>
          </cell>
          <cell r="AX76" t="str">
            <v>Alta</v>
          </cell>
          <cell r="AZ76" t="str">
            <v>Alta</v>
          </cell>
          <cell r="BB76" t="str">
            <v>Alta</v>
          </cell>
          <cell r="BD76" t="str">
            <v>No</v>
          </cell>
          <cell r="BF76" t="str">
            <v>No</v>
          </cell>
        </row>
        <row r="77">
          <cell r="F77" t="str">
            <v>Vigente</v>
          </cell>
          <cell r="H77" t="str">
            <v xml:space="preserve">Electrónico </v>
          </cell>
          <cell r="J77" t="str">
            <v>Hola de Cálculo (.xls, .xlt, .csv)</v>
          </cell>
          <cell r="L77" t="str">
            <v>Francés</v>
          </cell>
          <cell r="R77" t="str">
            <v>Semiprivados</v>
          </cell>
          <cell r="AL77" t="str">
            <v>Quincenal</v>
          </cell>
          <cell r="AP77" t="str">
            <v>Infraestructura</v>
          </cell>
          <cell r="AT77" t="str">
            <v>Información Interna</v>
          </cell>
          <cell r="AV77" t="str">
            <v>N/A</v>
          </cell>
          <cell r="AX77" t="str">
            <v>Media</v>
          </cell>
          <cell r="AZ77" t="str">
            <v>Media</v>
          </cell>
          <cell r="BB77" t="str">
            <v>Media</v>
          </cell>
        </row>
        <row r="78">
          <cell r="F78" t="str">
            <v>No definido</v>
          </cell>
          <cell r="H78" t="str">
            <v>Físico</v>
          </cell>
          <cell r="J78" t="str">
            <v>Prsentación ( .ppt, .pps)</v>
          </cell>
          <cell r="L78" t="str">
            <v>Portugués</v>
          </cell>
          <cell r="R78" t="str">
            <v>Públicos</v>
          </cell>
          <cell r="AL78" t="str">
            <v>Mensual</v>
          </cell>
          <cell r="AP78" t="str">
            <v>Intangible</v>
          </cell>
          <cell r="AT78" t="str">
            <v>Información Pública</v>
          </cell>
          <cell r="AX78" t="str">
            <v>Baja</v>
          </cell>
          <cell r="AZ78" t="str">
            <v>Baja</v>
          </cell>
          <cell r="BB78" t="str">
            <v>Baja</v>
          </cell>
        </row>
        <row r="79">
          <cell r="H79" t="str">
            <v>Físico y Digital</v>
          </cell>
          <cell r="J79" t="str">
            <v>Imgagen (.jpg, .gif, .png, .tif, .tiff, .ttf)</v>
          </cell>
          <cell r="L79" t="str">
            <v>Español - Inglés</v>
          </cell>
          <cell r="R79" t="str">
            <v>N/A</v>
          </cell>
          <cell r="AL79" t="str">
            <v>Bimensual</v>
          </cell>
          <cell r="AP79" t="str">
            <v>Personas</v>
          </cell>
          <cell r="AT79" t="str">
            <v>Informacion No Clasificada</v>
          </cell>
          <cell r="AX79" t="str">
            <v>Muy Baja</v>
          </cell>
          <cell r="AZ79" t="str">
            <v>Muy Baja</v>
          </cell>
          <cell r="BB79" t="str">
            <v>Muy Baja</v>
          </cell>
        </row>
        <row r="80">
          <cell r="H80" t="str">
            <v>Físico, Digital y Electrónico</v>
          </cell>
          <cell r="J80" t="str">
            <v>Base de Datos (.mdb, .sql, .dbf, .pbix, .accdb )</v>
          </cell>
          <cell r="L80" t="str">
            <v>Francés - Inglés o Español</v>
          </cell>
          <cell r="AL80" t="str">
            <v>Trimestral</v>
          </cell>
          <cell r="AP80" t="str">
            <v>Servicios</v>
          </cell>
        </row>
        <row r="81">
          <cell r="H81" t="str">
            <v>No definido</v>
          </cell>
          <cell r="J81" t="str">
            <v xml:space="preserve">Sistemas de Informacion (.xlm, .txt, ´.pdf, .html, </v>
          </cell>
          <cell r="L81" t="str">
            <v>Otro</v>
          </cell>
          <cell r="AL81" t="str">
            <v>Cuatrimestral</v>
          </cell>
          <cell r="AP81" t="str">
            <v>Software</v>
          </cell>
        </row>
        <row r="82">
          <cell r="J82" t="str">
            <v>Audio  (.wap, .mid, .mp3, .ogg)</v>
          </cell>
          <cell r="AL82" t="str">
            <v>Anual</v>
          </cell>
        </row>
        <row r="83">
          <cell r="J83" t="str">
            <v>Video (.mpeg, .avi, .mov)</v>
          </cell>
          <cell r="AL83" t="str">
            <v>Permanente</v>
          </cell>
        </row>
        <row r="84">
          <cell r="J84" t="str">
            <v>Animación (.swf)</v>
          </cell>
          <cell r="AL84" t="str">
            <v>No definido</v>
          </cell>
        </row>
        <row r="85">
          <cell r="J85" t="str">
            <v>Comprimidos (.zip, .rar)</v>
          </cell>
        </row>
        <row r="86">
          <cell r="J86" t="str">
            <v>Impreso</v>
          </cell>
        </row>
        <row r="87">
          <cell r="J87" t="str">
            <v>No definido</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mrchacon_mincit_gov_co/EusyMdDOja5GkfmF-BBUDc0BKwsDBLVVDUCmrziEWWJ_PA?e=SYjBek" TargetMode="External"/><Relationship Id="rId13" Type="http://schemas.openxmlformats.org/officeDocument/2006/relationships/vmlDrawing" Target="../drawings/vmlDrawing2.vml"/><Relationship Id="rId3" Type="http://schemas.openxmlformats.org/officeDocument/2006/relationships/hyperlink" Target="../../../../../../../../../:f:/g/personal/mrchacon_mincit_gov_co/EusyMdDOja5GkfmF-BBUDc0BKwsDBLVVDUCmrziEWWJ_PA?e=SYjBek" TargetMode="External"/><Relationship Id="rId7" Type="http://schemas.openxmlformats.org/officeDocument/2006/relationships/hyperlink" Target="../../../../../../../../../:f:/g/personal/mrchacon_mincit_gov_co/EusyMdDOja5GkfmF-BBUDc0BKwsDBLVVDUCmrziEWWJ_PA?e=SYjBek" TargetMode="External"/><Relationship Id="rId12" Type="http://schemas.openxmlformats.org/officeDocument/2006/relationships/vmlDrawing" Target="../drawings/vmlDrawing1.vml"/><Relationship Id="rId2" Type="http://schemas.openxmlformats.org/officeDocument/2006/relationships/hyperlink" Target="../../../../../../../../../:f:/g/personal/mrchacon_mincit_gov_co/EusyMdDOja5GkfmF-BBUDc0BKwsDBLVVDUCmrziEWWJ_PA?e=SYjBek" TargetMode="External"/><Relationship Id="rId1" Type="http://schemas.openxmlformats.org/officeDocument/2006/relationships/hyperlink" Target="../../../../../../../../../:f:/g/personal/mrchacon_mincit_gov_co/EusyMdDOja5GkfmF-BBUDc0BH1hOp7GX-a5nZQJILP1-HA?e=ox4g1d" TargetMode="External"/><Relationship Id="rId6" Type="http://schemas.openxmlformats.org/officeDocument/2006/relationships/hyperlink" Target="../../../../../../../../../:f:/g/personal/mrchacon_mincit_gov_co/EusyMdDOja5GkfmF-BBUDc0BKwsDBLVVDUCmrziEWWJ_PA?e=SYjBek" TargetMode="External"/><Relationship Id="rId11" Type="http://schemas.openxmlformats.org/officeDocument/2006/relationships/drawing" Target="../drawings/drawing1.xml"/><Relationship Id="rId5" Type="http://schemas.openxmlformats.org/officeDocument/2006/relationships/hyperlink" Target="../../../../../../../../../:f:/g/personal/mrchacon_mincit_gov_co/EusyMdDOja5GkfmF-BBUDc0BKwsDBLVVDUCmrziEWWJ_PA?e=SYjBek" TargetMode="External"/><Relationship Id="rId10" Type="http://schemas.openxmlformats.org/officeDocument/2006/relationships/printerSettings" Target="../printerSettings/printerSettings1.bin"/><Relationship Id="rId4" Type="http://schemas.openxmlformats.org/officeDocument/2006/relationships/hyperlink" Target="../../../../../../../../../:f:/g/personal/mrchacon_mincit_gov_co/EusyMdDOja5GkfmF-BBUDc0BKwsDBLVVDUCmrziEWWJ_PA?e=SYjBek" TargetMode="External"/><Relationship Id="rId9" Type="http://schemas.openxmlformats.org/officeDocument/2006/relationships/hyperlink" Target="../../../../../../../../../:f:/g/personal/mrchacon_mincit_gov_co/EusyMdDOja5GkfmF-BBUDc0BKwsDBLVVDUCmrziEWWJ_PA?e=SYjBek" TargetMode="External"/><Relationship Id="rId1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F415"/>
  <sheetViews>
    <sheetView showGridLines="0" tabSelected="1" showRuler="0" showWhiteSpace="0" topLeftCell="E1" zoomScale="106" zoomScaleNormal="106" zoomScaleSheetLayoutView="110" workbookViewId="0">
      <selection activeCell="X1" sqref="X1:X1048576"/>
    </sheetView>
  </sheetViews>
  <sheetFormatPr baseColWidth="10" defaultColWidth="11.42578125" defaultRowHeight="10.5" x14ac:dyDescent="0.15"/>
  <cols>
    <col min="1" max="1" width="1.42578125" style="201" customWidth="1"/>
    <col min="2" max="2" width="8.5703125" style="201" customWidth="1"/>
    <col min="3" max="3" width="12.140625" style="201" customWidth="1"/>
    <col min="4" max="4" width="11.85546875" style="201" customWidth="1"/>
    <col min="5" max="5" width="10.42578125" style="201" customWidth="1"/>
    <col min="6" max="6" width="7.140625" style="201" customWidth="1"/>
    <col min="7" max="7" width="11.5703125" style="201" customWidth="1"/>
    <col min="8" max="8" width="10.85546875" style="201" customWidth="1"/>
    <col min="9" max="9" width="13.7109375" style="201" customWidth="1"/>
    <col min="10" max="11" width="9" style="201" customWidth="1"/>
    <col min="12" max="13" width="14.5703125" style="201" customWidth="1"/>
    <col min="14" max="14" width="13.28515625" style="201" customWidth="1"/>
    <col min="15" max="15" width="11.85546875" style="201" customWidth="1"/>
    <col min="16" max="16" width="6.140625" style="201" customWidth="1"/>
    <col min="17" max="17" width="8.85546875" style="201" customWidth="1"/>
    <col min="18" max="18" width="11.42578125" style="201" customWidth="1"/>
    <col min="19" max="19" width="33.140625" style="201" customWidth="1"/>
    <col min="20" max="20" width="12.140625" style="201" customWidth="1"/>
    <col min="21" max="21" width="7.28515625" style="168" customWidth="1"/>
    <col min="22" max="22" width="12.140625" style="201" customWidth="1"/>
    <col min="23" max="23" width="13.28515625" style="222" customWidth="1"/>
    <col min="24" max="24" width="12.42578125" style="221" customWidth="1"/>
    <col min="25" max="25" width="8.5703125" style="222" customWidth="1"/>
    <col min="26" max="26" width="10.42578125" style="221" customWidth="1"/>
    <col min="27" max="27" width="12.42578125" style="204" customWidth="1"/>
    <col min="28" max="28" width="25.85546875" style="201" customWidth="1"/>
    <col min="29" max="29" width="38" style="201" customWidth="1"/>
    <col min="30" max="30" width="12.5703125" style="204" customWidth="1"/>
    <col min="31" max="31" width="9.5703125" style="204" customWidth="1"/>
    <col min="32" max="32" width="11.85546875" style="204" customWidth="1"/>
    <col min="33" max="33" width="10.7109375" style="204" customWidth="1"/>
    <col min="34" max="34" width="8.7109375" style="204" customWidth="1"/>
    <col min="35" max="35" width="4.85546875" style="225" customWidth="1"/>
    <col min="36" max="36" width="15.5703125" style="204" customWidth="1"/>
    <col min="37" max="37" width="5.28515625" style="225" customWidth="1"/>
    <col min="38" max="38" width="15.140625" style="204" customWidth="1"/>
    <col min="39" max="39" width="15" style="168" customWidth="1"/>
    <col min="40" max="40" width="10" style="201" customWidth="1"/>
    <col min="41" max="41" width="9.7109375" style="168" customWidth="1"/>
    <col min="42" max="42" width="11.140625" style="201" customWidth="1"/>
    <col min="43" max="43" width="13.7109375" style="204" customWidth="1"/>
    <col min="44" max="44" width="11.85546875" style="204" customWidth="1"/>
    <col min="45" max="45" width="8.85546875" style="204" customWidth="1"/>
    <col min="46" max="46" width="7.85546875" style="204" customWidth="1"/>
    <col min="47" max="47" width="9.5703125" style="204" customWidth="1"/>
    <col min="48" max="48" width="11" style="204" customWidth="1"/>
    <col min="49" max="49" width="23.5703125" style="201" customWidth="1"/>
    <col min="50" max="50" width="14.85546875" style="201" customWidth="1"/>
    <col min="51" max="51" width="0.85546875" style="269" customWidth="1"/>
    <col min="52" max="52" width="11.7109375" style="185" customWidth="1"/>
    <col min="53" max="53" width="20.85546875" style="185" customWidth="1"/>
    <col min="54" max="54" width="14" style="186" customWidth="1"/>
    <col min="55" max="55" width="12.85546875" style="186" customWidth="1"/>
    <col min="56" max="56" width="3" style="186" customWidth="1"/>
    <col min="57" max="57" width="3.42578125" style="186" customWidth="1"/>
    <col min="58" max="58" width="30.140625" style="186" customWidth="1"/>
    <col min="59" max="59" width="7.7109375" style="186" customWidth="1"/>
    <col min="60" max="60" width="19.140625" style="186" customWidth="1"/>
    <col min="61" max="61" width="0.5703125" style="269" customWidth="1"/>
    <col min="62" max="62" width="9.42578125" style="201" customWidth="1"/>
    <col min="63" max="63" width="24.28515625" style="203" customWidth="1"/>
    <col min="64" max="65" width="12.7109375" style="201" customWidth="1"/>
    <col min="66" max="66" width="2.42578125" style="204" customWidth="1"/>
    <col min="67" max="67" width="3.42578125" style="204" customWidth="1"/>
    <col min="68" max="68" width="30.28515625" style="201" customWidth="1"/>
    <col min="69" max="69" width="9.28515625" style="201" customWidth="1"/>
    <col min="70" max="70" width="12.140625" style="201" customWidth="1"/>
    <col min="71" max="71" width="0.7109375" style="269" customWidth="1"/>
    <col min="72" max="72" width="12.140625" style="186" customWidth="1"/>
    <col min="73" max="73" width="28.5703125" style="186" customWidth="1"/>
    <col min="74" max="74" width="10.5703125" style="187" customWidth="1"/>
    <col min="75" max="75" width="14" style="186" customWidth="1"/>
    <col min="76" max="77" width="3.5703125" style="186" customWidth="1"/>
    <col min="78" max="78" width="27.42578125" style="201" customWidth="1"/>
    <col min="79" max="79" width="9.28515625" style="201" bestFit="1" customWidth="1"/>
    <col min="80" max="80" width="21.7109375" style="201" customWidth="1"/>
    <col min="81" max="81" width="1.42578125" style="269" customWidth="1"/>
    <col min="82" max="89" width="14" style="201" hidden="1" customWidth="1"/>
    <col min="90" max="90" width="15.140625" style="201" hidden="1" customWidth="1"/>
    <col min="91" max="91" width="2" style="201" hidden="1" customWidth="1"/>
    <col min="92" max="99" width="13.85546875" style="205" hidden="1" customWidth="1"/>
    <col min="100" max="100" width="14.5703125" style="205" hidden="1" customWidth="1"/>
    <col min="101" max="101" width="2" style="200" hidden="1" customWidth="1"/>
    <col min="102" max="110" width="14.5703125" style="200" hidden="1" customWidth="1"/>
    <col min="111" max="16384" width="11.42578125" style="201"/>
  </cols>
  <sheetData>
    <row r="1" spans="2:110" x14ac:dyDescent="0.15">
      <c r="AY1" s="200"/>
      <c r="BI1" s="200"/>
      <c r="BS1" s="200"/>
      <c r="CC1" s="200"/>
      <c r="CM1" s="200"/>
    </row>
    <row r="2" spans="2:110" s="168" customFormat="1" ht="36.75" customHeight="1" x14ac:dyDescent="0.25">
      <c r="E2" s="561" t="s">
        <v>1448</v>
      </c>
      <c r="F2" s="561"/>
      <c r="G2" s="561"/>
      <c r="H2" s="561"/>
      <c r="I2" s="561"/>
      <c r="J2" s="561"/>
      <c r="K2" s="561"/>
      <c r="L2" s="561"/>
      <c r="M2" s="169"/>
      <c r="N2" s="556" t="s">
        <v>0</v>
      </c>
      <c r="O2" s="556"/>
      <c r="P2" s="169"/>
      <c r="Q2" s="169"/>
      <c r="R2" s="169"/>
      <c r="S2" s="169"/>
      <c r="T2" s="169"/>
      <c r="U2" s="169"/>
      <c r="V2" s="169"/>
      <c r="W2" s="199"/>
      <c r="X2" s="199"/>
      <c r="Y2" s="199"/>
      <c r="Z2" s="199"/>
      <c r="AA2" s="206"/>
      <c r="AB2" s="169"/>
      <c r="AC2" s="169"/>
      <c r="AD2" s="206"/>
      <c r="AE2" s="206"/>
      <c r="AF2" s="206"/>
      <c r="AG2" s="206"/>
      <c r="AH2" s="206"/>
      <c r="AI2" s="206"/>
      <c r="AJ2" s="206"/>
      <c r="AK2" s="206"/>
      <c r="AL2" s="206"/>
      <c r="AM2" s="169"/>
      <c r="AN2" s="169"/>
      <c r="AO2" s="169"/>
      <c r="AP2" s="169"/>
      <c r="AQ2" s="206"/>
      <c r="AR2" s="206"/>
      <c r="AS2" s="206"/>
      <c r="AT2" s="206"/>
      <c r="AU2" s="206"/>
      <c r="AV2" s="206"/>
      <c r="AW2" s="169"/>
      <c r="AX2" s="169"/>
      <c r="AY2" s="200"/>
      <c r="AZ2" s="187"/>
      <c r="BA2" s="187"/>
      <c r="BB2" s="187"/>
      <c r="BC2" s="187"/>
      <c r="BD2" s="187"/>
      <c r="BE2" s="187"/>
      <c r="BF2" s="187"/>
      <c r="BG2" s="186"/>
      <c r="BH2" s="187"/>
      <c r="BI2" s="200"/>
      <c r="BK2" s="240"/>
      <c r="BN2" s="204"/>
      <c r="BO2" s="204"/>
      <c r="BS2" s="200"/>
      <c r="BT2" s="186"/>
      <c r="BU2" s="186"/>
      <c r="BV2" s="187"/>
      <c r="BW2" s="186"/>
      <c r="BX2" s="186"/>
      <c r="BY2" s="186"/>
      <c r="CC2" s="200"/>
      <c r="CM2" s="200"/>
      <c r="CN2" s="169"/>
      <c r="CO2" s="169"/>
      <c r="CP2" s="169"/>
      <c r="CQ2" s="169"/>
      <c r="CR2" s="169"/>
      <c r="CS2" s="169"/>
      <c r="CT2" s="169"/>
      <c r="CU2" s="169"/>
      <c r="CV2" s="169"/>
      <c r="CW2" s="200"/>
      <c r="CX2" s="200"/>
      <c r="CY2" s="200"/>
      <c r="CZ2" s="200"/>
      <c r="DA2" s="200"/>
      <c r="DB2" s="200"/>
      <c r="DC2" s="200"/>
      <c r="DD2" s="200"/>
      <c r="DE2" s="200"/>
      <c r="DF2" s="200"/>
    </row>
    <row r="3" spans="2:110" s="281" customFormat="1" ht="26.25" customHeight="1" x14ac:dyDescent="0.25">
      <c r="B3" s="281" t="s">
        <v>1</v>
      </c>
      <c r="E3" s="282">
        <v>45838</v>
      </c>
      <c r="F3" s="283"/>
      <c r="G3" s="283"/>
      <c r="H3" s="283"/>
      <c r="M3" s="270" t="s">
        <v>2</v>
      </c>
      <c r="N3" s="270"/>
      <c r="O3" s="284">
        <v>45787</v>
      </c>
      <c r="T3" s="284">
        <v>45838</v>
      </c>
      <c r="U3" s="285"/>
      <c r="W3" s="286"/>
      <c r="X3" s="286"/>
      <c r="Y3" s="286"/>
      <c r="Z3" s="286"/>
      <c r="AA3" s="287"/>
      <c r="AD3" s="287"/>
      <c r="AE3" s="287"/>
      <c r="AF3" s="287"/>
      <c r="AG3" s="287"/>
      <c r="AH3" s="287"/>
      <c r="AI3" s="287"/>
      <c r="AJ3" s="287"/>
      <c r="AK3" s="287"/>
      <c r="AL3" s="287"/>
      <c r="AM3" s="288"/>
      <c r="AN3" s="288"/>
      <c r="AO3" s="288"/>
      <c r="AP3" s="288"/>
      <c r="AQ3" s="289"/>
      <c r="AR3" s="289"/>
      <c r="AS3" s="289"/>
      <c r="AT3" s="289"/>
      <c r="AU3" s="289"/>
      <c r="AV3" s="290"/>
      <c r="AW3" s="285"/>
      <c r="AX3" s="285"/>
      <c r="AY3" s="291"/>
      <c r="AZ3" s="292" t="s">
        <v>1450</v>
      </c>
      <c r="BA3" s="293"/>
      <c r="BB3" s="293"/>
      <c r="BC3" s="293"/>
      <c r="BD3" s="293"/>
      <c r="BE3" s="293"/>
      <c r="BF3" s="293"/>
      <c r="BG3" s="293"/>
      <c r="BH3" s="294"/>
      <c r="BI3" s="291"/>
      <c r="BJ3" s="271" t="s">
        <v>1447</v>
      </c>
      <c r="BK3" s="272"/>
      <c r="BL3" s="273"/>
      <c r="BM3" s="273"/>
      <c r="BN3" s="273"/>
      <c r="BO3" s="273"/>
      <c r="BP3" s="273"/>
      <c r="BQ3" s="273"/>
      <c r="BR3" s="274"/>
      <c r="BS3" s="291"/>
      <c r="BT3" s="385" t="s">
        <v>1522</v>
      </c>
      <c r="BU3" s="386"/>
      <c r="BV3" s="389"/>
      <c r="BW3" s="386"/>
      <c r="BX3" s="386"/>
      <c r="BY3" s="386"/>
      <c r="BZ3" s="383"/>
      <c r="CA3" s="383"/>
      <c r="CB3" s="384"/>
      <c r="CC3" s="291"/>
      <c r="CD3" s="275" t="s">
        <v>1451</v>
      </c>
      <c r="CE3" s="276"/>
      <c r="CF3" s="276"/>
      <c r="CG3" s="276"/>
      <c r="CH3" s="276"/>
      <c r="CI3" s="276"/>
      <c r="CJ3" s="276"/>
      <c r="CK3" s="276"/>
      <c r="CL3" s="277"/>
      <c r="CM3" s="291"/>
      <c r="CN3" s="278" t="s">
        <v>1386</v>
      </c>
      <c r="CO3" s="307"/>
      <c r="CP3" s="307"/>
      <c r="CQ3" s="307"/>
      <c r="CR3" s="307"/>
      <c r="CS3" s="307"/>
      <c r="CT3" s="307"/>
      <c r="CU3" s="307"/>
      <c r="CV3" s="308"/>
      <c r="CW3" s="291"/>
      <c r="CX3" s="309" t="s">
        <v>1452</v>
      </c>
      <c r="CY3" s="310"/>
      <c r="CZ3" s="310"/>
      <c r="DA3" s="310"/>
      <c r="DB3" s="310"/>
      <c r="DC3" s="310"/>
      <c r="DD3" s="310"/>
      <c r="DE3" s="310"/>
      <c r="DF3" s="311"/>
    </row>
    <row r="4" spans="2:110" ht="16.5" customHeight="1" x14ac:dyDescent="0.15">
      <c r="C4" s="168"/>
      <c r="D4" s="168"/>
      <c r="E4" s="168"/>
      <c r="F4" s="168"/>
      <c r="G4" s="168"/>
      <c r="H4" s="168"/>
      <c r="I4" s="168"/>
      <c r="J4" s="168"/>
      <c r="K4" s="168"/>
      <c r="L4" s="168"/>
      <c r="M4" s="168"/>
      <c r="N4" s="168"/>
      <c r="O4" s="169"/>
      <c r="P4" s="169"/>
      <c r="Q4" s="169"/>
      <c r="R4" s="169"/>
      <c r="S4" s="169"/>
      <c r="T4" s="169"/>
      <c r="U4" s="169"/>
      <c r="V4" s="169"/>
      <c r="W4" s="199"/>
      <c r="X4" s="217"/>
      <c r="Y4" s="199"/>
      <c r="Z4" s="217"/>
      <c r="AA4" s="206"/>
      <c r="AB4" s="169"/>
      <c r="AC4" s="169"/>
      <c r="AD4" s="206"/>
      <c r="AE4" s="206"/>
      <c r="AF4" s="206"/>
      <c r="AG4" s="206"/>
      <c r="AH4" s="206"/>
      <c r="AI4" s="224"/>
      <c r="AJ4" s="206"/>
      <c r="AK4" s="224"/>
      <c r="AL4" s="206"/>
      <c r="AM4" s="169"/>
      <c r="AN4" s="169"/>
      <c r="AO4" s="169"/>
      <c r="AP4" s="169"/>
      <c r="AQ4" s="206"/>
      <c r="AR4" s="206"/>
      <c r="AS4" s="206"/>
      <c r="AT4" s="206"/>
      <c r="AU4" s="206"/>
      <c r="AV4" s="206"/>
      <c r="AW4" s="169"/>
      <c r="AX4" s="169"/>
      <c r="AY4" s="200"/>
      <c r="AZ4" s="187"/>
      <c r="BA4" s="187"/>
      <c r="BB4" s="187"/>
      <c r="BC4" s="187"/>
      <c r="BD4" s="187"/>
      <c r="BE4" s="187"/>
      <c r="BF4" s="187"/>
      <c r="BG4" s="187"/>
      <c r="BI4" s="200"/>
      <c r="BJ4" s="186"/>
      <c r="BK4" s="241"/>
      <c r="BL4" s="186"/>
      <c r="BM4" s="186"/>
      <c r="BN4" s="186"/>
      <c r="BO4" s="186"/>
      <c r="BP4" s="186"/>
      <c r="BQ4" s="186"/>
      <c r="BR4" s="186"/>
      <c r="BS4" s="200"/>
      <c r="CC4" s="200"/>
      <c r="CD4" s="295"/>
      <c r="CE4" s="295"/>
      <c r="CF4" s="295"/>
      <c r="CG4" s="295"/>
      <c r="CH4" s="295"/>
      <c r="CI4" s="295"/>
      <c r="CJ4" s="295"/>
      <c r="CK4" s="295"/>
      <c r="CL4" s="295"/>
      <c r="CM4" s="200"/>
      <c r="CX4" s="201"/>
      <c r="CY4" s="201"/>
      <c r="CZ4" s="201"/>
      <c r="DA4" s="201"/>
      <c r="DB4" s="201"/>
      <c r="DC4" s="201"/>
      <c r="DD4" s="201"/>
      <c r="DE4" s="201"/>
      <c r="DF4" s="201"/>
    </row>
    <row r="5" spans="2:110" s="522" customFormat="1" x14ac:dyDescent="0.25">
      <c r="B5" s="486" t="s">
        <v>3</v>
      </c>
      <c r="C5" s="487"/>
      <c r="D5" s="487"/>
      <c r="E5" s="487"/>
      <c r="F5" s="487"/>
      <c r="G5" s="487"/>
      <c r="H5" s="487"/>
      <c r="I5" s="487"/>
      <c r="J5" s="487"/>
      <c r="K5" s="487"/>
      <c r="L5" s="487"/>
      <c r="M5" s="487"/>
      <c r="N5" s="487"/>
      <c r="O5" s="487"/>
      <c r="P5" s="487"/>
      <c r="Q5" s="487"/>
      <c r="R5" s="487"/>
      <c r="S5" s="487"/>
      <c r="T5" s="487"/>
      <c r="U5" s="487"/>
      <c r="V5" s="488"/>
      <c r="W5" s="489" t="s">
        <v>4</v>
      </c>
      <c r="X5" s="490"/>
      <c r="Y5" s="490"/>
      <c r="Z5" s="490"/>
      <c r="AA5" s="491"/>
      <c r="AB5" s="492" t="s">
        <v>5</v>
      </c>
      <c r="AC5" s="492" t="s">
        <v>6</v>
      </c>
      <c r="AD5" s="493"/>
      <c r="AE5" s="493"/>
      <c r="AF5" s="494"/>
      <c r="AG5" s="494"/>
      <c r="AH5" s="493"/>
      <c r="AI5" s="493"/>
      <c r="AJ5" s="493"/>
      <c r="AK5" s="493"/>
      <c r="AL5" s="494"/>
      <c r="AM5" s="494"/>
      <c r="AN5" s="494"/>
      <c r="AO5" s="495"/>
      <c r="AP5" s="495"/>
      <c r="AQ5" s="496" t="s">
        <v>7</v>
      </c>
      <c r="AR5" s="497"/>
      <c r="AS5" s="498"/>
      <c r="AT5" s="497"/>
      <c r="AU5" s="498"/>
      <c r="AV5" s="499"/>
      <c r="AW5" s="500" t="s">
        <v>8</v>
      </c>
      <c r="AX5" s="501"/>
      <c r="AY5" s="502"/>
      <c r="AZ5" s="503" t="s">
        <v>9</v>
      </c>
      <c r="BA5" s="503"/>
      <c r="BB5" s="503"/>
      <c r="BC5" s="503"/>
      <c r="BD5" s="503"/>
      <c r="BE5" s="503"/>
      <c r="BF5" s="503"/>
      <c r="BG5" s="503"/>
      <c r="BH5" s="504"/>
      <c r="BI5" s="502"/>
      <c r="BJ5" s="505" t="str">
        <f>AZ5</f>
        <v>TRATAMIENTO</v>
      </c>
      <c r="BK5" s="506"/>
      <c r="BL5" s="507"/>
      <c r="BM5" s="507"/>
      <c r="BN5" s="507"/>
      <c r="BO5" s="507"/>
      <c r="BP5" s="507"/>
      <c r="BQ5" s="507"/>
      <c r="BR5" s="508"/>
      <c r="BS5" s="502"/>
      <c r="BT5" s="509" t="s">
        <v>10</v>
      </c>
      <c r="BU5" s="510"/>
      <c r="BV5" s="511"/>
      <c r="BW5" s="510"/>
      <c r="BX5" s="510"/>
      <c r="BY5" s="510"/>
      <c r="BZ5" s="510"/>
      <c r="CA5" s="510"/>
      <c r="CB5" s="512"/>
      <c r="CC5" s="502"/>
      <c r="CD5" s="513" t="s">
        <v>10</v>
      </c>
      <c r="CE5" s="514"/>
      <c r="CF5" s="514"/>
      <c r="CG5" s="514"/>
      <c r="CH5" s="514"/>
      <c r="CI5" s="514"/>
      <c r="CJ5" s="514"/>
      <c r="CK5" s="514"/>
      <c r="CL5" s="515"/>
      <c r="CM5" s="502"/>
      <c r="CN5" s="516" t="s">
        <v>10</v>
      </c>
      <c r="CO5" s="517"/>
      <c r="CP5" s="517"/>
      <c r="CQ5" s="517"/>
      <c r="CR5" s="517"/>
      <c r="CS5" s="517"/>
      <c r="CT5" s="517"/>
      <c r="CU5" s="517"/>
      <c r="CV5" s="518"/>
      <c r="CW5" s="502"/>
      <c r="CX5" s="519" t="s">
        <v>10</v>
      </c>
      <c r="CY5" s="520"/>
      <c r="CZ5" s="520"/>
      <c r="DA5" s="520"/>
      <c r="DB5" s="520"/>
      <c r="DC5" s="520"/>
      <c r="DD5" s="520"/>
      <c r="DE5" s="520"/>
      <c r="DF5" s="521"/>
    </row>
    <row r="6" spans="2:110" s="406" customFormat="1" ht="54" x14ac:dyDescent="0.25">
      <c r="B6" s="394" t="s">
        <v>11</v>
      </c>
      <c r="C6" s="395" t="s">
        <v>12</v>
      </c>
      <c r="D6" s="395" t="s">
        <v>13</v>
      </c>
      <c r="E6" s="395" t="s">
        <v>14</v>
      </c>
      <c r="F6" s="395" t="s">
        <v>15</v>
      </c>
      <c r="G6" s="395" t="s">
        <v>16</v>
      </c>
      <c r="H6" s="430" t="s">
        <v>17</v>
      </c>
      <c r="I6" s="431"/>
      <c r="J6" s="431"/>
      <c r="K6" s="396"/>
      <c r="L6" s="397" t="s">
        <v>18</v>
      </c>
      <c r="M6" s="397"/>
      <c r="N6" s="397"/>
      <c r="O6" s="395" t="s">
        <v>19</v>
      </c>
      <c r="P6" s="398" t="s">
        <v>20</v>
      </c>
      <c r="Q6" s="398" t="s">
        <v>21</v>
      </c>
      <c r="R6" s="398" t="s">
        <v>22</v>
      </c>
      <c r="S6" s="398" t="s">
        <v>23</v>
      </c>
      <c r="T6" s="398" t="s">
        <v>24</v>
      </c>
      <c r="U6" s="398" t="s">
        <v>25</v>
      </c>
      <c r="V6" s="398" t="s">
        <v>26</v>
      </c>
      <c r="W6" s="432" t="s">
        <v>27</v>
      </c>
      <c r="X6" s="433" t="s">
        <v>28</v>
      </c>
      <c r="Y6" s="432" t="s">
        <v>29</v>
      </c>
      <c r="Z6" s="433" t="s">
        <v>30</v>
      </c>
      <c r="AA6" s="399" t="s">
        <v>1445</v>
      </c>
      <c r="AB6" s="400"/>
      <c r="AC6" s="401" t="s">
        <v>31</v>
      </c>
      <c r="AD6" s="434" t="s">
        <v>32</v>
      </c>
      <c r="AE6" s="434"/>
      <c r="AF6" s="435" t="s">
        <v>33</v>
      </c>
      <c r="AG6" s="403"/>
      <c r="AH6" s="436" t="s">
        <v>34</v>
      </c>
      <c r="AI6" s="421"/>
      <c r="AJ6" s="421" t="s">
        <v>35</v>
      </c>
      <c r="AK6" s="437"/>
      <c r="AL6" s="435" t="s">
        <v>36</v>
      </c>
      <c r="AM6" s="402"/>
      <c r="AN6" s="435" t="s">
        <v>37</v>
      </c>
      <c r="AO6" s="403"/>
      <c r="AP6" s="438" t="s">
        <v>38</v>
      </c>
      <c r="AQ6" s="439" t="s">
        <v>27</v>
      </c>
      <c r="AR6" s="440" t="s">
        <v>28</v>
      </c>
      <c r="AS6" s="439" t="s">
        <v>29</v>
      </c>
      <c r="AT6" s="440" t="s">
        <v>30</v>
      </c>
      <c r="AU6" s="439" t="s">
        <v>39</v>
      </c>
      <c r="AV6" s="441" t="s">
        <v>1446</v>
      </c>
      <c r="AW6" s="404" t="s">
        <v>1444</v>
      </c>
      <c r="AX6" s="405" t="s">
        <v>40</v>
      </c>
      <c r="AZ6" s="442" t="s">
        <v>41</v>
      </c>
      <c r="BA6" s="443" t="s">
        <v>42</v>
      </c>
      <c r="BB6" s="443" t="s">
        <v>43</v>
      </c>
      <c r="BC6" s="443" t="s">
        <v>44</v>
      </c>
      <c r="BD6" s="444" t="s">
        <v>1449</v>
      </c>
      <c r="BE6" s="429"/>
      <c r="BF6" s="429"/>
      <c r="BG6" s="445" t="s">
        <v>45</v>
      </c>
      <c r="BH6" s="443" t="s">
        <v>46</v>
      </c>
      <c r="BJ6" s="446" t="s">
        <v>41</v>
      </c>
      <c r="BK6" s="447" t="s">
        <v>42</v>
      </c>
      <c r="BL6" s="448" t="s">
        <v>43</v>
      </c>
      <c r="BM6" s="448" t="s">
        <v>44</v>
      </c>
      <c r="BN6" s="449" t="s">
        <v>1449</v>
      </c>
      <c r="BO6" s="449"/>
      <c r="BP6" s="448"/>
      <c r="BQ6" s="450" t="s">
        <v>45</v>
      </c>
      <c r="BR6" s="448" t="s">
        <v>46</v>
      </c>
      <c r="BT6" s="407" t="s">
        <v>41</v>
      </c>
      <c r="BU6" s="408" t="s">
        <v>42</v>
      </c>
      <c r="BV6" s="409" t="s">
        <v>43</v>
      </c>
      <c r="BW6" s="409" t="s">
        <v>44</v>
      </c>
      <c r="BX6" s="410" t="s">
        <v>1449</v>
      </c>
      <c r="BY6" s="410"/>
      <c r="BZ6" s="410"/>
      <c r="CA6" s="411" t="s">
        <v>45</v>
      </c>
      <c r="CB6" s="412" t="s">
        <v>46</v>
      </c>
      <c r="CC6" s="413"/>
      <c r="CD6" s="451" t="s">
        <v>41</v>
      </c>
      <c r="CE6" s="452" t="s">
        <v>42</v>
      </c>
      <c r="CF6" s="453" t="s">
        <v>43</v>
      </c>
      <c r="CG6" s="453" t="s">
        <v>44</v>
      </c>
      <c r="CH6" s="453" t="s">
        <v>1449</v>
      </c>
      <c r="CI6" s="453"/>
      <c r="CJ6" s="453"/>
      <c r="CK6" s="454" t="s">
        <v>45</v>
      </c>
      <c r="CL6" s="455" t="s">
        <v>46</v>
      </c>
      <c r="CM6" s="413"/>
      <c r="CN6" s="456" t="s">
        <v>41</v>
      </c>
      <c r="CO6" s="457" t="s">
        <v>42</v>
      </c>
      <c r="CP6" s="458" t="s">
        <v>43</v>
      </c>
      <c r="CQ6" s="458" t="s">
        <v>44</v>
      </c>
      <c r="CR6" s="458" t="s">
        <v>1449</v>
      </c>
      <c r="CS6" s="458"/>
      <c r="CT6" s="458"/>
      <c r="CU6" s="459" t="s">
        <v>45</v>
      </c>
      <c r="CV6" s="458" t="s">
        <v>46</v>
      </c>
      <c r="CX6" s="460" t="s">
        <v>41</v>
      </c>
      <c r="CY6" s="461" t="s">
        <v>42</v>
      </c>
      <c r="CZ6" s="462" t="s">
        <v>43</v>
      </c>
      <c r="DA6" s="462" t="s">
        <v>44</v>
      </c>
      <c r="DB6" s="462" t="s">
        <v>1449</v>
      </c>
      <c r="DC6" s="462"/>
      <c r="DD6" s="462"/>
      <c r="DE6" s="463" t="s">
        <v>45</v>
      </c>
      <c r="DF6" s="445" t="s">
        <v>46</v>
      </c>
    </row>
    <row r="7" spans="2:110" s="406" customFormat="1" ht="45" x14ac:dyDescent="0.25">
      <c r="B7" s="414"/>
      <c r="C7" s="415"/>
      <c r="D7" s="415"/>
      <c r="E7" s="416"/>
      <c r="F7" s="416"/>
      <c r="G7" s="416"/>
      <c r="H7" s="672" t="s">
        <v>47</v>
      </c>
      <c r="I7" s="673" t="s">
        <v>48</v>
      </c>
      <c r="J7" s="673" t="s">
        <v>49</v>
      </c>
      <c r="K7" s="673" t="s">
        <v>50</v>
      </c>
      <c r="L7" s="395" t="s">
        <v>51</v>
      </c>
      <c r="M7" s="395" t="s">
        <v>52</v>
      </c>
      <c r="N7" s="395" t="s">
        <v>53</v>
      </c>
      <c r="O7" s="415"/>
      <c r="P7" s="417"/>
      <c r="Q7" s="418"/>
      <c r="R7" s="417"/>
      <c r="S7" s="417" t="s">
        <v>1492</v>
      </c>
      <c r="T7" s="417"/>
      <c r="U7" s="417"/>
      <c r="V7" s="417"/>
      <c r="W7" s="464"/>
      <c r="X7" s="465"/>
      <c r="Y7" s="464"/>
      <c r="Z7" s="465"/>
      <c r="AA7" s="419"/>
      <c r="AB7" s="420"/>
      <c r="AC7" s="421"/>
      <c r="AD7" s="466" t="s">
        <v>54</v>
      </c>
      <c r="AE7" s="401" t="s">
        <v>55</v>
      </c>
      <c r="AF7" s="421" t="s">
        <v>56</v>
      </c>
      <c r="AG7" s="421" t="s">
        <v>57</v>
      </c>
      <c r="AH7" s="467" t="s">
        <v>58</v>
      </c>
      <c r="AI7" s="466"/>
      <c r="AJ7" s="467" t="s">
        <v>59</v>
      </c>
      <c r="AK7" s="466"/>
      <c r="AL7" s="422" t="s">
        <v>60</v>
      </c>
      <c r="AM7" s="422" t="s">
        <v>61</v>
      </c>
      <c r="AN7" s="422" t="s">
        <v>62</v>
      </c>
      <c r="AO7" s="422" t="s">
        <v>63</v>
      </c>
      <c r="AP7" s="467"/>
      <c r="AQ7" s="468"/>
      <c r="AR7" s="440"/>
      <c r="AS7" s="468"/>
      <c r="AT7" s="440"/>
      <c r="AU7" s="468"/>
      <c r="AV7" s="469"/>
      <c r="AW7" s="423"/>
      <c r="AX7" s="424"/>
      <c r="AZ7" s="470"/>
      <c r="BA7" s="471"/>
      <c r="BB7" s="471"/>
      <c r="BC7" s="471"/>
      <c r="BD7" s="472" t="s">
        <v>64</v>
      </c>
      <c r="BE7" s="472" t="s">
        <v>65</v>
      </c>
      <c r="BF7" s="445" t="s">
        <v>66</v>
      </c>
      <c r="BG7" s="473"/>
      <c r="BH7" s="471"/>
      <c r="BJ7" s="446" t="s">
        <v>67</v>
      </c>
      <c r="BK7" s="474"/>
      <c r="BL7" s="448"/>
      <c r="BM7" s="448"/>
      <c r="BN7" s="448" t="s">
        <v>64</v>
      </c>
      <c r="BO7" s="448" t="s">
        <v>65</v>
      </c>
      <c r="BP7" s="448" t="s">
        <v>66</v>
      </c>
      <c r="BQ7" s="475"/>
      <c r="BR7" s="448"/>
      <c r="BT7" s="425" t="s">
        <v>268</v>
      </c>
      <c r="BU7" s="426"/>
      <c r="BV7" s="409"/>
      <c r="BW7" s="410"/>
      <c r="BX7" s="410" t="s">
        <v>64</v>
      </c>
      <c r="BY7" s="410" t="s">
        <v>65</v>
      </c>
      <c r="BZ7" s="410" t="s">
        <v>66</v>
      </c>
      <c r="CA7" s="427"/>
      <c r="CB7" s="428"/>
      <c r="CC7" s="413"/>
      <c r="CD7" s="476" t="s">
        <v>67</v>
      </c>
      <c r="CE7" s="477"/>
      <c r="CF7" s="453"/>
      <c r="CG7" s="453"/>
      <c r="CH7" s="453" t="s">
        <v>64</v>
      </c>
      <c r="CI7" s="453" t="s">
        <v>65</v>
      </c>
      <c r="CJ7" s="453" t="s">
        <v>66</v>
      </c>
      <c r="CK7" s="478"/>
      <c r="CL7" s="479"/>
      <c r="CM7" s="413"/>
      <c r="CN7" s="456" t="s">
        <v>67</v>
      </c>
      <c r="CO7" s="480"/>
      <c r="CP7" s="459"/>
      <c r="CQ7" s="459"/>
      <c r="CR7" s="459" t="s">
        <v>64</v>
      </c>
      <c r="CS7" s="459" t="s">
        <v>65</v>
      </c>
      <c r="CT7" s="459" t="s">
        <v>66</v>
      </c>
      <c r="CU7" s="481"/>
      <c r="CV7" s="459"/>
      <c r="CX7" s="482" t="s">
        <v>67</v>
      </c>
      <c r="CY7" s="483"/>
      <c r="CZ7" s="462"/>
      <c r="DA7" s="462"/>
      <c r="DB7" s="462" t="s">
        <v>64</v>
      </c>
      <c r="DC7" s="462" t="s">
        <v>65</v>
      </c>
      <c r="DD7" s="462" t="s">
        <v>66</v>
      </c>
      <c r="DE7" s="484"/>
      <c r="DF7" s="485"/>
    </row>
    <row r="8" spans="2:110" s="187" customFormat="1" ht="115.5" x14ac:dyDescent="0.25">
      <c r="B8" s="173" t="s">
        <v>68</v>
      </c>
      <c r="C8" s="195" t="s">
        <v>459</v>
      </c>
      <c r="D8" s="195" t="s">
        <v>459</v>
      </c>
      <c r="E8" s="196" t="s">
        <v>185</v>
      </c>
      <c r="F8" s="196" t="s">
        <v>71</v>
      </c>
      <c r="G8" s="196" t="s">
        <v>459</v>
      </c>
      <c r="H8" s="195" t="s">
        <v>240</v>
      </c>
      <c r="I8" s="195" t="s">
        <v>240</v>
      </c>
      <c r="J8" s="195" t="s">
        <v>240</v>
      </c>
      <c r="K8" s="195" t="s">
        <v>240</v>
      </c>
      <c r="L8" s="195" t="s">
        <v>417</v>
      </c>
      <c r="M8" s="195" t="s">
        <v>460</v>
      </c>
      <c r="N8" s="195" t="s">
        <v>419</v>
      </c>
      <c r="O8" s="196" t="s">
        <v>189</v>
      </c>
      <c r="P8" s="170"/>
      <c r="Q8" s="171" t="s">
        <v>77</v>
      </c>
      <c r="R8" s="171" t="s">
        <v>78</v>
      </c>
      <c r="S8" s="173" t="s">
        <v>1493</v>
      </c>
      <c r="T8" s="170" t="s">
        <v>80</v>
      </c>
      <c r="U8" s="196" t="s">
        <v>81</v>
      </c>
      <c r="V8" s="170" t="s">
        <v>122</v>
      </c>
      <c r="W8" s="180" t="s">
        <v>208</v>
      </c>
      <c r="X8" s="181">
        <f t="shared" ref="X8:X71" si="0">IF(W8="MUY BAJA",20%,IF(W8="BAJA",40%,IF(W8="MEDIA",60%,IF(W8="ALTA",80%,IF(W8="MUY ALTA",100%,)))))</f>
        <v>0.6</v>
      </c>
      <c r="Y8" s="182" t="s">
        <v>84</v>
      </c>
      <c r="Z8" s="181">
        <f t="shared" ref="Z8:Z71" si="1">IF(Y8="LEVE",20%,IF(Y8="MENOR",40%,IF(Y8="MODERADO",60%,IF(Y8="MAYOR",80%,IF(Y8="CATASTRÓFICO",100%,)))))</f>
        <v>0.8</v>
      </c>
      <c r="AA8" s="173" t="s">
        <v>85</v>
      </c>
      <c r="AB8" s="172" t="s">
        <v>436</v>
      </c>
      <c r="AC8" s="188" t="s">
        <v>437</v>
      </c>
      <c r="AD8" s="173" t="s">
        <v>88</v>
      </c>
      <c r="AE8" s="173" t="s">
        <v>89</v>
      </c>
      <c r="AF8" s="196" t="s">
        <v>273</v>
      </c>
      <c r="AG8" s="173" t="s">
        <v>91</v>
      </c>
      <c r="AH8" s="173" t="s">
        <v>111</v>
      </c>
      <c r="AI8" s="183">
        <f t="shared" ref="AI8:AI71" si="2">IF(AH8="Prevenir",25%, IF(AH8="Detectar",15%,IF(AH8="Corregir",10%,)))</f>
        <v>0.15</v>
      </c>
      <c r="AJ8" s="173" t="s">
        <v>93</v>
      </c>
      <c r="AK8" s="183">
        <f t="shared" ref="AK8:AK71" si="3">IF(AJ8="Automático",25%,IF(AJ8="Manual",10%,))</f>
        <v>0.1</v>
      </c>
      <c r="AL8" s="173" t="s">
        <v>94</v>
      </c>
      <c r="AM8" s="195" t="s">
        <v>438</v>
      </c>
      <c r="AN8" s="173" t="s">
        <v>96</v>
      </c>
      <c r="AO8" s="195" t="s">
        <v>439</v>
      </c>
      <c r="AP8" s="184">
        <f t="shared" ref="AP8:AP71" si="4">+AI8+AK8</f>
        <v>0.25</v>
      </c>
      <c r="AQ8" s="242" t="str">
        <f t="shared" ref="AQ8:AQ71" si="5">IF(AR8&lt;=20%,"MUY BAJA",IF(AR8&lt;=40%,"BAJA",IF(AR8&lt;=60%,"MEDIA",IF(AR8&lt;=80%,"ALTA","MUY ALTA"))))</f>
        <v>MEDIA</v>
      </c>
      <c r="AR8" s="243">
        <f t="shared" ref="AR8:AR71" si="6">IF(OR(AH8="Prevenir",AH8="Detectar"),(X8-(X8*AP8)), X8)</f>
        <v>0.44999999999999996</v>
      </c>
      <c r="AS8" s="242" t="str">
        <f t="shared" ref="AS8:AS71" si="7">IF(AT8&lt;=20%,"LEVE",IF(AT8&lt;=40%,"MENOR",IF(AT8&lt;=60%,"MODERADO",IF(AT8&lt;=80%,"MAYOR","CATASTROFICO"))))</f>
        <v>MAYOR</v>
      </c>
      <c r="AT8" s="243">
        <f t="shared" ref="AT8:AT71" si="8">IF(AH8="Corregir",(Z8-(Z8*AP8)), Z8)</f>
        <v>0.8</v>
      </c>
      <c r="AU8" s="233" t="s">
        <v>85</v>
      </c>
      <c r="AV8" s="234" t="s">
        <v>98</v>
      </c>
      <c r="AW8" s="279" t="s">
        <v>436</v>
      </c>
      <c r="AX8" s="280" t="s">
        <v>440</v>
      </c>
      <c r="AY8" s="198"/>
      <c r="AZ8" s="175">
        <f>AZ12</f>
        <v>45657</v>
      </c>
      <c r="BA8" s="175" t="str">
        <f>BA12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8" s="175" t="str">
        <f>BB12</f>
        <v>OSI - GIS - SPI</v>
      </c>
      <c r="BC8" s="244" t="s">
        <v>100</v>
      </c>
      <c r="BD8" s="176" t="str">
        <f>BD12</f>
        <v xml:space="preserve"> </v>
      </c>
      <c r="BE8" s="176" t="str">
        <f t="shared" ref="BE8:CV8" si="9">BE12</f>
        <v>X</v>
      </c>
      <c r="BF8" s="176" t="str">
        <f t="shared" si="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8" s="177" t="s">
        <v>1340</v>
      </c>
      <c r="BH8" s="176" t="str">
        <f t="shared" si="9"/>
        <v xml:space="preserve">  </v>
      </c>
      <c r="BI8" s="198"/>
      <c r="BJ8" s="296">
        <v>45777</v>
      </c>
      <c r="BK8" s="297" t="s">
        <v>1395</v>
      </c>
      <c r="BL8" s="298" t="str">
        <f>BB8</f>
        <v>OSI - GIS - SPI</v>
      </c>
      <c r="BM8" s="245" t="s">
        <v>100</v>
      </c>
      <c r="BN8" s="299" t="s">
        <v>268</v>
      </c>
      <c r="BO8" s="299" t="s">
        <v>1338</v>
      </c>
      <c r="BP8" s="297" t="s">
        <v>1454</v>
      </c>
      <c r="BQ8" s="300" t="s">
        <v>1340</v>
      </c>
      <c r="BR8" s="297" t="s">
        <v>1396</v>
      </c>
      <c r="BS8" s="198"/>
      <c r="BT8" s="391">
        <v>45838</v>
      </c>
      <c r="BU8" s="180" t="str">
        <f>BK8</f>
        <v>Gestión de Casos registrados en Aranda relacionados con:
1. Gestión de  repositorios O365 o en On Premise para el almacenamiento o  transferencia de información
2. Copias de Buzones de correo o sitios sharepoint o buzones OneDrive O365 institucional.</v>
      </c>
      <c r="BV8" s="674" t="str">
        <f>BL8</f>
        <v>OSI - GIS - SPI</v>
      </c>
      <c r="BW8" s="531" t="s">
        <v>100</v>
      </c>
      <c r="BX8" s="218" t="s">
        <v>268</v>
      </c>
      <c r="BY8" s="218" t="s">
        <v>1338</v>
      </c>
      <c r="BZ8" s="180" t="s">
        <v>1456</v>
      </c>
      <c r="CA8" s="173" t="s">
        <v>1340</v>
      </c>
      <c r="CB8" s="180" t="s">
        <v>1521</v>
      </c>
      <c r="CC8" s="198"/>
      <c r="CD8" s="301"/>
      <c r="CE8" s="176"/>
      <c r="CF8" s="302" t="str">
        <f>BV8</f>
        <v>OSI - GIS - SPI</v>
      </c>
      <c r="CG8" s="303" t="s">
        <v>100</v>
      </c>
      <c r="CH8" s="239"/>
      <c r="CI8" s="239"/>
      <c r="CJ8" s="176"/>
      <c r="CK8" s="177"/>
      <c r="CL8" s="304"/>
      <c r="CM8" s="200"/>
      <c r="CN8" s="176">
        <f t="shared" si="9"/>
        <v>0</v>
      </c>
      <c r="CO8" s="176">
        <f t="shared" si="9"/>
        <v>0</v>
      </c>
      <c r="CP8" s="176">
        <f t="shared" si="9"/>
        <v>0</v>
      </c>
      <c r="CQ8" s="176">
        <f t="shared" si="9"/>
        <v>0</v>
      </c>
      <c r="CR8" s="176">
        <f t="shared" si="9"/>
        <v>0</v>
      </c>
      <c r="CS8" s="176">
        <f t="shared" si="9"/>
        <v>0</v>
      </c>
      <c r="CT8" s="176">
        <f t="shared" si="9"/>
        <v>0</v>
      </c>
      <c r="CU8" s="176">
        <f t="shared" si="9"/>
        <v>0</v>
      </c>
      <c r="CV8" s="176">
        <f t="shared" si="9"/>
        <v>0</v>
      </c>
      <c r="CW8" s="198"/>
      <c r="CX8" s="301"/>
      <c r="CY8" s="176"/>
      <c r="CZ8" s="302" t="s">
        <v>1345</v>
      </c>
      <c r="DA8" s="303" t="s">
        <v>100</v>
      </c>
      <c r="DB8" s="239"/>
      <c r="DC8" s="239"/>
      <c r="DD8" s="176"/>
      <c r="DE8" s="177"/>
      <c r="DF8" s="176"/>
    </row>
    <row r="9" spans="2:110" s="187" customFormat="1" ht="126" x14ac:dyDescent="0.25">
      <c r="B9" s="173" t="s">
        <v>68</v>
      </c>
      <c r="C9" s="195" t="s">
        <v>459</v>
      </c>
      <c r="D9" s="195" t="s">
        <v>459</v>
      </c>
      <c r="E9" s="196" t="s">
        <v>185</v>
      </c>
      <c r="F9" s="196" t="s">
        <v>71</v>
      </c>
      <c r="G9" s="196" t="s">
        <v>459</v>
      </c>
      <c r="H9" s="195" t="s">
        <v>518</v>
      </c>
      <c r="I9" s="195" t="s">
        <v>518</v>
      </c>
      <c r="J9" s="195" t="s">
        <v>240</v>
      </c>
      <c r="K9" s="195" t="s">
        <v>518</v>
      </c>
      <c r="L9" s="195" t="s">
        <v>435</v>
      </c>
      <c r="M9" s="195" t="s">
        <v>670</v>
      </c>
      <c r="N9" s="195" t="s">
        <v>671</v>
      </c>
      <c r="O9" s="196" t="s">
        <v>176</v>
      </c>
      <c r="P9" s="170"/>
      <c r="Q9" s="171" t="s">
        <v>77</v>
      </c>
      <c r="R9" s="171" t="s">
        <v>78</v>
      </c>
      <c r="S9" s="173" t="s">
        <v>1493</v>
      </c>
      <c r="T9" s="170" t="s">
        <v>80</v>
      </c>
      <c r="U9" s="196" t="s">
        <v>81</v>
      </c>
      <c r="V9" s="170" t="s">
        <v>107</v>
      </c>
      <c r="W9" s="180" t="s">
        <v>208</v>
      </c>
      <c r="X9" s="181">
        <f t="shared" si="0"/>
        <v>0.6</v>
      </c>
      <c r="Y9" s="182" t="s">
        <v>84</v>
      </c>
      <c r="Z9" s="181">
        <f t="shared" si="1"/>
        <v>0.8</v>
      </c>
      <c r="AA9" s="173" t="s">
        <v>85</v>
      </c>
      <c r="AB9" s="172" t="s">
        <v>436</v>
      </c>
      <c r="AC9" s="172" t="s">
        <v>437</v>
      </c>
      <c r="AD9" s="173" t="s">
        <v>88</v>
      </c>
      <c r="AE9" s="173" t="s">
        <v>89</v>
      </c>
      <c r="AF9" s="196" t="s">
        <v>273</v>
      </c>
      <c r="AG9" s="173" t="s">
        <v>91</v>
      </c>
      <c r="AH9" s="173" t="s">
        <v>111</v>
      </c>
      <c r="AI9" s="183">
        <f t="shared" si="2"/>
        <v>0.15</v>
      </c>
      <c r="AJ9" s="173" t="s">
        <v>93</v>
      </c>
      <c r="AK9" s="183">
        <f t="shared" si="3"/>
        <v>0.1</v>
      </c>
      <c r="AL9" s="173" t="s">
        <v>94</v>
      </c>
      <c r="AM9" s="195" t="s">
        <v>438</v>
      </c>
      <c r="AN9" s="173" t="s">
        <v>96</v>
      </c>
      <c r="AO9" s="195" t="s">
        <v>439</v>
      </c>
      <c r="AP9" s="184">
        <f t="shared" si="4"/>
        <v>0.25</v>
      </c>
      <c r="AQ9" s="243" t="str">
        <f t="shared" si="5"/>
        <v>MEDIA</v>
      </c>
      <c r="AR9" s="243">
        <f t="shared" si="6"/>
        <v>0.44999999999999996</v>
      </c>
      <c r="AS9" s="243" t="str">
        <f t="shared" si="7"/>
        <v>MAYOR</v>
      </c>
      <c r="AT9" s="243">
        <f t="shared" si="8"/>
        <v>0.8</v>
      </c>
      <c r="AU9" s="223" t="s">
        <v>85</v>
      </c>
      <c r="AV9" s="235" t="s">
        <v>130</v>
      </c>
      <c r="AW9" s="174" t="s">
        <v>436</v>
      </c>
      <c r="AX9" s="175" t="s">
        <v>440</v>
      </c>
      <c r="AY9" s="198"/>
      <c r="AZ9" s="175">
        <f t="shared" ref="AZ9:AZ11" si="10">AZ8</f>
        <v>45657</v>
      </c>
      <c r="BA9" s="175" t="str">
        <f t="shared" ref="BA9:BA11" si="11">BA8</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9" s="176" t="str">
        <f t="shared" ref="BB9:BB11" si="12">BB8</f>
        <v>OSI - GIS - SPI</v>
      </c>
      <c r="BC9" s="227" t="s">
        <v>100</v>
      </c>
      <c r="BD9" s="176" t="str">
        <f t="shared" ref="BD9:BF11" si="13">BD8</f>
        <v xml:space="preserve"> </v>
      </c>
      <c r="BE9" s="176" t="str">
        <f t="shared" si="13"/>
        <v>X</v>
      </c>
      <c r="BF9"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9" s="177" t="s">
        <v>1340</v>
      </c>
      <c r="BH9" s="177" t="s">
        <v>8</v>
      </c>
      <c r="BI9" s="198"/>
      <c r="BJ9" s="190">
        <v>45777</v>
      </c>
      <c r="BK9" s="192" t="str">
        <f t="shared" ref="BK9" si="14">BK8</f>
        <v>Gestión de Casos registrados en Aranda relacionados con:
1. Gestión de  repositorios O365 o en On Premise para el almacenamiento o  transferencia de información
2. Copias de Buzones de correo o sitios sharepoint o buzones OneDrive O365 institucional.</v>
      </c>
      <c r="BL9" s="192" t="str">
        <f t="shared" ref="BL9:BL72" si="15">BB9</f>
        <v>OSI - GIS - SPI</v>
      </c>
      <c r="BM9" s="197" t="s">
        <v>100</v>
      </c>
      <c r="BN9" s="193"/>
      <c r="BO9" s="193" t="s">
        <v>1338</v>
      </c>
      <c r="BP9"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9" s="194" t="s">
        <v>1340</v>
      </c>
      <c r="BR9" s="194" t="str">
        <f>BR8</f>
        <v>Servicios transversales de apoyo: proveedores de sopore y mantenimiento usuario final y de infraestructura tecnológica.</v>
      </c>
      <c r="BS9" s="198"/>
      <c r="BT9" s="313">
        <f>BT8</f>
        <v>45838</v>
      </c>
      <c r="BU9" s="313" t="str">
        <f>BU8</f>
        <v>Gestión de Casos registrados en Aranda relacionados con:
1. Gestión de  repositorios O365 o en On Premise para el almacenamiento o  transferencia de información
2. Copias de Buzones de correo o sitios sharepoint o buzones OneDrive O365 institucional.</v>
      </c>
      <c r="BV9" s="174" t="str">
        <f t="shared" ref="BV9:BV72" si="16">BL9</f>
        <v>OSI - GIS - SPI</v>
      </c>
      <c r="BW9" s="532" t="s">
        <v>100</v>
      </c>
      <c r="BX9" s="173" t="str">
        <f t="shared" ref="BX9:BY9" si="17">BX8</f>
        <v xml:space="preserve"> </v>
      </c>
      <c r="BY9" s="173" t="str">
        <f t="shared" si="17"/>
        <v>X</v>
      </c>
      <c r="BZ9" s="173" t="str">
        <f>BZ8</f>
        <v xml:space="preserve">Se gestionan los casos relacionados con la creación de repositorios en O365 y almacenamiento o transferencia de información en servidores de datos en On Premise.
</v>
      </c>
      <c r="CA9" s="173" t="s">
        <v>1340</v>
      </c>
      <c r="CB9" s="173" t="str">
        <f>CB8</f>
        <v>Ajuste redacción "Descripción del Riesgo" acorde con lo indicado en el Informe OCI-018-2025.</v>
      </c>
      <c r="CC9" s="198"/>
      <c r="CD9" s="301"/>
      <c r="CE9" s="175"/>
      <c r="CF9" s="175" t="str">
        <f t="shared" ref="CF9:CF72" si="18">BV9</f>
        <v>OSI - GIS - SPI</v>
      </c>
      <c r="CG9" s="305" t="s">
        <v>100</v>
      </c>
      <c r="CH9" s="239"/>
      <c r="CI9" s="239"/>
      <c r="CJ9" s="177"/>
      <c r="CK9" s="177"/>
      <c r="CL9" s="177"/>
      <c r="CM9" s="200"/>
      <c r="CN9" s="175"/>
      <c r="CO9" s="175"/>
      <c r="CP9" s="176"/>
      <c r="CQ9" s="176"/>
      <c r="CR9" s="176"/>
      <c r="CS9" s="176"/>
      <c r="CT9" s="177"/>
      <c r="CU9" s="177"/>
      <c r="CV9" s="177"/>
      <c r="CW9" s="198"/>
      <c r="CX9" s="301"/>
      <c r="CY9" s="175"/>
      <c r="CZ9" s="175" t="s">
        <v>1345</v>
      </c>
      <c r="DA9" s="305" t="s">
        <v>100</v>
      </c>
      <c r="DB9" s="239"/>
      <c r="DC9" s="239"/>
      <c r="DD9" s="177"/>
      <c r="DE9" s="177"/>
      <c r="DF9" s="177"/>
    </row>
    <row r="10" spans="2:110" s="187" customFormat="1" ht="115.5" x14ac:dyDescent="0.25">
      <c r="B10" s="173" t="s">
        <v>68</v>
      </c>
      <c r="C10" s="195" t="s">
        <v>459</v>
      </c>
      <c r="D10" s="195" t="s">
        <v>459</v>
      </c>
      <c r="E10" s="196" t="s">
        <v>185</v>
      </c>
      <c r="F10" s="196" t="s">
        <v>71</v>
      </c>
      <c r="G10" s="196" t="s">
        <v>459</v>
      </c>
      <c r="H10" s="195" t="s">
        <v>513</v>
      </c>
      <c r="I10" s="195" t="s">
        <v>518</v>
      </c>
      <c r="J10" s="195" t="s">
        <v>513</v>
      </c>
      <c r="K10" s="195" t="s">
        <v>513</v>
      </c>
      <c r="L10" s="195" t="s">
        <v>658</v>
      </c>
      <c r="M10" s="195" t="s">
        <v>659</v>
      </c>
      <c r="N10" s="195" t="s">
        <v>660</v>
      </c>
      <c r="O10" s="196" t="s">
        <v>161</v>
      </c>
      <c r="P10" s="170"/>
      <c r="Q10" s="171" t="s">
        <v>77</v>
      </c>
      <c r="R10" s="171" t="s">
        <v>78</v>
      </c>
      <c r="S10" s="173" t="s">
        <v>1493</v>
      </c>
      <c r="T10" s="170" t="s">
        <v>80</v>
      </c>
      <c r="U10" s="196" t="s">
        <v>81</v>
      </c>
      <c r="V10" s="170" t="s">
        <v>82</v>
      </c>
      <c r="W10" s="180" t="s">
        <v>208</v>
      </c>
      <c r="X10" s="181">
        <f t="shared" si="0"/>
        <v>0.6</v>
      </c>
      <c r="Y10" s="182" t="s">
        <v>84</v>
      </c>
      <c r="Z10" s="181">
        <f t="shared" si="1"/>
        <v>0.8</v>
      </c>
      <c r="AA10" s="173" t="s">
        <v>85</v>
      </c>
      <c r="AB10" s="172" t="s">
        <v>436</v>
      </c>
      <c r="AC10" s="172" t="s">
        <v>437</v>
      </c>
      <c r="AD10" s="173" t="s">
        <v>88</v>
      </c>
      <c r="AE10" s="173" t="s">
        <v>89</v>
      </c>
      <c r="AF10" s="196" t="s">
        <v>273</v>
      </c>
      <c r="AG10" s="173" t="s">
        <v>91</v>
      </c>
      <c r="AH10" s="173" t="s">
        <v>111</v>
      </c>
      <c r="AI10" s="183">
        <f t="shared" si="2"/>
        <v>0.15</v>
      </c>
      <c r="AJ10" s="173" t="s">
        <v>93</v>
      </c>
      <c r="AK10" s="183">
        <f t="shared" si="3"/>
        <v>0.1</v>
      </c>
      <c r="AL10" s="173" t="s">
        <v>94</v>
      </c>
      <c r="AM10" s="195" t="s">
        <v>438</v>
      </c>
      <c r="AN10" s="173" t="s">
        <v>96</v>
      </c>
      <c r="AO10" s="195" t="s">
        <v>439</v>
      </c>
      <c r="AP10" s="184">
        <f t="shared" si="4"/>
        <v>0.25</v>
      </c>
      <c r="AQ10" s="243" t="str">
        <f t="shared" si="5"/>
        <v>MEDIA</v>
      </c>
      <c r="AR10" s="243">
        <f t="shared" si="6"/>
        <v>0.44999999999999996</v>
      </c>
      <c r="AS10" s="243" t="str">
        <f t="shared" si="7"/>
        <v>MAYOR</v>
      </c>
      <c r="AT10" s="243">
        <f t="shared" si="8"/>
        <v>0.8</v>
      </c>
      <c r="AU10" s="236" t="s">
        <v>85</v>
      </c>
      <c r="AV10" s="237" t="s">
        <v>130</v>
      </c>
      <c r="AW10" s="174" t="s">
        <v>436</v>
      </c>
      <c r="AX10" s="175" t="s">
        <v>440</v>
      </c>
      <c r="AY10" s="198"/>
      <c r="AZ10" s="175">
        <f t="shared" si="10"/>
        <v>45657</v>
      </c>
      <c r="BA10" s="175"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0" s="176" t="str">
        <f t="shared" si="12"/>
        <v>OSI - GIS - SPI</v>
      </c>
      <c r="BC10" s="227" t="s">
        <v>100</v>
      </c>
      <c r="BD10" s="176" t="str">
        <f t="shared" si="13"/>
        <v xml:space="preserve"> </v>
      </c>
      <c r="BE10" s="176" t="str">
        <f t="shared" si="13"/>
        <v>X</v>
      </c>
      <c r="BF10"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0" s="177" t="s">
        <v>1340</v>
      </c>
      <c r="BH10" s="177" t="s">
        <v>8</v>
      </c>
      <c r="BI10" s="198"/>
      <c r="BJ10" s="190">
        <v>45777</v>
      </c>
      <c r="BK10" s="192" t="str">
        <f t="shared" ref="BK10" si="19">BK8</f>
        <v>Gestión de Casos registrados en Aranda relacionados con:
1. Gestión de  repositorios O365 o en On Premise para el almacenamiento o  transferencia de información
2. Copias de Buzones de correo o sitios sharepoint o buzones OneDrive O365 institucional.</v>
      </c>
      <c r="BL10" s="192" t="str">
        <f t="shared" si="15"/>
        <v>OSI - GIS - SPI</v>
      </c>
      <c r="BM10" s="197" t="s">
        <v>100</v>
      </c>
      <c r="BN10" s="193"/>
      <c r="BO10" s="193" t="s">
        <v>1338</v>
      </c>
      <c r="BP10"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0" s="194" t="s">
        <v>1340</v>
      </c>
      <c r="BR10" s="194" t="str">
        <f>BR8</f>
        <v>Servicios transversales de apoyo: proveedores de sopore y mantenimiento usuario final y de infraestructura tecnológica.</v>
      </c>
      <c r="BS10" s="198"/>
      <c r="BT10" s="313">
        <f t="shared" ref="BT10:BT15" si="20">BT9</f>
        <v>45838</v>
      </c>
      <c r="BU10" s="313" t="str">
        <f t="shared" ref="BU10:BU15" si="21">BU9</f>
        <v>Gestión de Casos registrados en Aranda relacionados con:
1. Gestión de  repositorios O365 o en On Premise para el almacenamiento o  transferencia de información
2. Copias de Buzones de correo o sitios sharepoint o buzones OneDrive O365 institucional.</v>
      </c>
      <c r="BV10" s="174" t="str">
        <f t="shared" si="16"/>
        <v>OSI - GIS - SPI</v>
      </c>
      <c r="BW10" s="532" t="s">
        <v>100</v>
      </c>
      <c r="BX10" s="173" t="str">
        <f t="shared" ref="BX10:BX15" si="22">BX9</f>
        <v xml:space="preserve"> </v>
      </c>
      <c r="BY10" s="173" t="str">
        <f t="shared" ref="BY10:BY15" si="23">BY9</f>
        <v>X</v>
      </c>
      <c r="BZ10" s="173" t="str">
        <f t="shared" ref="BZ10:BZ15" si="24">BZ9</f>
        <v xml:space="preserve">Se gestionan los casos relacionados con la creación de repositorios en O365 y almacenamiento o transferencia de información en servidores de datos en On Premise.
</v>
      </c>
      <c r="CA10" s="173" t="s">
        <v>1340</v>
      </c>
      <c r="CB10" s="173" t="str">
        <f t="shared" ref="CB10:CB15" si="25">CB9</f>
        <v>Ajuste redacción "Descripción del Riesgo" acorde con lo indicado en el Informe OCI-018-2025.</v>
      </c>
      <c r="CC10" s="198"/>
      <c r="CD10" s="301"/>
      <c r="CE10" s="175"/>
      <c r="CF10" s="175" t="str">
        <f t="shared" si="18"/>
        <v>OSI - GIS - SPI</v>
      </c>
      <c r="CG10" s="305" t="s">
        <v>100</v>
      </c>
      <c r="CH10" s="239"/>
      <c r="CI10" s="239"/>
      <c r="CJ10" s="177"/>
      <c r="CK10" s="177"/>
      <c r="CL10" s="177"/>
      <c r="CM10" s="200"/>
      <c r="CN10" s="175"/>
      <c r="CO10" s="175"/>
      <c r="CP10" s="176"/>
      <c r="CQ10" s="176"/>
      <c r="CR10" s="176"/>
      <c r="CS10" s="176"/>
      <c r="CT10" s="177"/>
      <c r="CU10" s="177"/>
      <c r="CV10" s="177"/>
      <c r="CW10" s="198"/>
      <c r="CX10" s="301"/>
      <c r="CY10" s="175"/>
      <c r="CZ10" s="175" t="s">
        <v>1345</v>
      </c>
      <c r="DA10" s="305" t="s">
        <v>100</v>
      </c>
      <c r="DB10" s="239"/>
      <c r="DC10" s="239"/>
      <c r="DD10" s="177"/>
      <c r="DE10" s="177"/>
      <c r="DF10" s="177"/>
    </row>
    <row r="11" spans="2:110" s="187" customFormat="1" ht="115.5" x14ac:dyDescent="0.25">
      <c r="B11" s="173" t="s">
        <v>68</v>
      </c>
      <c r="C11" s="195" t="s">
        <v>459</v>
      </c>
      <c r="D11" s="195" t="s">
        <v>459</v>
      </c>
      <c r="E11" s="196" t="s">
        <v>185</v>
      </c>
      <c r="F11" s="196" t="s">
        <v>117</v>
      </c>
      <c r="G11" s="196" t="s">
        <v>459</v>
      </c>
      <c r="H11" s="195" t="s">
        <v>698</v>
      </c>
      <c r="I11" s="195" t="s">
        <v>698</v>
      </c>
      <c r="J11" s="195" t="s">
        <v>698</v>
      </c>
      <c r="K11" s="195">
        <v>0</v>
      </c>
      <c r="L11" s="195" t="s">
        <v>698</v>
      </c>
      <c r="M11" s="195" t="s">
        <v>698</v>
      </c>
      <c r="N11" s="195" t="s">
        <v>698</v>
      </c>
      <c r="O11" s="196" t="s">
        <v>189</v>
      </c>
      <c r="P11" s="170"/>
      <c r="Q11" s="171" t="s">
        <v>77</v>
      </c>
      <c r="R11" s="171" t="s">
        <v>78</v>
      </c>
      <c r="S11" s="173" t="s">
        <v>1493</v>
      </c>
      <c r="T11" s="170" t="s">
        <v>80</v>
      </c>
      <c r="U11" s="196" t="s">
        <v>143</v>
      </c>
      <c r="V11" s="170" t="s">
        <v>144</v>
      </c>
      <c r="W11" s="180" t="s">
        <v>208</v>
      </c>
      <c r="X11" s="181">
        <f t="shared" si="0"/>
        <v>0.6</v>
      </c>
      <c r="Y11" s="182" t="s">
        <v>84</v>
      </c>
      <c r="Z11" s="181">
        <f t="shared" si="1"/>
        <v>0.8</v>
      </c>
      <c r="AA11" s="173" t="s">
        <v>85</v>
      </c>
      <c r="AB11" s="172" t="s">
        <v>436</v>
      </c>
      <c r="AC11" s="172" t="s">
        <v>437</v>
      </c>
      <c r="AD11" s="173" t="s">
        <v>88</v>
      </c>
      <c r="AE11" s="173" t="s">
        <v>89</v>
      </c>
      <c r="AF11" s="196" t="s">
        <v>273</v>
      </c>
      <c r="AG11" s="173" t="s">
        <v>91</v>
      </c>
      <c r="AH11" s="173" t="s">
        <v>111</v>
      </c>
      <c r="AI11" s="183">
        <f t="shared" si="2"/>
        <v>0.15</v>
      </c>
      <c r="AJ11" s="173" t="s">
        <v>93</v>
      </c>
      <c r="AK11" s="183">
        <f t="shared" si="3"/>
        <v>0.1</v>
      </c>
      <c r="AL11" s="173" t="s">
        <v>94</v>
      </c>
      <c r="AM11" s="195" t="s">
        <v>438</v>
      </c>
      <c r="AN11" s="173" t="s">
        <v>96</v>
      </c>
      <c r="AO11" s="195" t="s">
        <v>439</v>
      </c>
      <c r="AP11" s="184">
        <f t="shared" si="4"/>
        <v>0.25</v>
      </c>
      <c r="AQ11" s="243" t="str">
        <f t="shared" si="5"/>
        <v>MEDIA</v>
      </c>
      <c r="AR11" s="243">
        <f t="shared" si="6"/>
        <v>0.44999999999999996</v>
      </c>
      <c r="AS11" s="243" t="str">
        <f t="shared" si="7"/>
        <v>MAYOR</v>
      </c>
      <c r="AT11" s="243">
        <f t="shared" si="8"/>
        <v>0.8</v>
      </c>
      <c r="AU11" s="236" t="s">
        <v>85</v>
      </c>
      <c r="AV11" s="235" t="s">
        <v>130</v>
      </c>
      <c r="AW11" s="174" t="s">
        <v>436</v>
      </c>
      <c r="AX11" s="175" t="s">
        <v>440</v>
      </c>
      <c r="AY11" s="198"/>
      <c r="AZ11" s="175">
        <f t="shared" si="10"/>
        <v>45657</v>
      </c>
      <c r="BA11" s="175" t="str">
        <f t="shared" si="1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1" s="176" t="str">
        <f t="shared" si="12"/>
        <v>OSI - GIS - SPI</v>
      </c>
      <c r="BC11" s="227" t="s">
        <v>100</v>
      </c>
      <c r="BD11" s="176" t="str">
        <f t="shared" si="13"/>
        <v xml:space="preserve"> </v>
      </c>
      <c r="BE11" s="176" t="str">
        <f t="shared" si="13"/>
        <v>X</v>
      </c>
      <c r="BF11" s="177" t="str">
        <f t="shared" si="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1" s="177" t="s">
        <v>1340</v>
      </c>
      <c r="BH11" s="177" t="s">
        <v>8</v>
      </c>
      <c r="BI11" s="198"/>
      <c r="BJ11" s="190">
        <v>45777</v>
      </c>
      <c r="BK11" s="192" t="str">
        <f t="shared" ref="BK11" si="26">BK8</f>
        <v>Gestión de Casos registrados en Aranda relacionados con:
1. Gestión de  repositorios O365 o en On Premise para el almacenamiento o  transferencia de información
2. Copias de Buzones de correo o sitios sharepoint o buzones OneDrive O365 institucional.</v>
      </c>
      <c r="BL11" s="192" t="str">
        <f t="shared" si="15"/>
        <v>OSI - GIS - SPI</v>
      </c>
      <c r="BM11" s="197" t="s">
        <v>100</v>
      </c>
      <c r="BN11" s="193"/>
      <c r="BO11" s="193" t="s">
        <v>1338</v>
      </c>
      <c r="BP11"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1" s="194" t="s">
        <v>1340</v>
      </c>
      <c r="BR11" s="194" t="str">
        <f>BR8</f>
        <v>Servicios transversales de apoyo: proveedores de sopore y mantenimiento usuario final y de infraestructura tecnológica.</v>
      </c>
      <c r="BS11" s="198"/>
      <c r="BT11" s="313">
        <f t="shared" si="20"/>
        <v>45838</v>
      </c>
      <c r="BU11" s="313" t="str">
        <f t="shared" si="21"/>
        <v>Gestión de Casos registrados en Aranda relacionados con:
1. Gestión de  repositorios O365 o en On Premise para el almacenamiento o  transferencia de información
2. Copias de Buzones de correo o sitios sharepoint o buzones OneDrive O365 institucional.</v>
      </c>
      <c r="BV11" s="174" t="str">
        <f t="shared" si="16"/>
        <v>OSI - GIS - SPI</v>
      </c>
      <c r="BW11" s="532" t="s">
        <v>100</v>
      </c>
      <c r="BX11" s="173" t="str">
        <f t="shared" si="22"/>
        <v xml:space="preserve"> </v>
      </c>
      <c r="BY11" s="173" t="str">
        <f t="shared" si="23"/>
        <v>X</v>
      </c>
      <c r="BZ11" s="173" t="str">
        <f t="shared" si="24"/>
        <v xml:space="preserve">Se gestionan los casos relacionados con la creación de repositorios en O365 y almacenamiento o transferencia de información en servidores de datos en On Premise.
</v>
      </c>
      <c r="CA11" s="173" t="s">
        <v>1340</v>
      </c>
      <c r="CB11" s="173" t="str">
        <f t="shared" si="25"/>
        <v>Ajuste redacción "Descripción del Riesgo" acorde con lo indicado en el Informe OCI-018-2025.</v>
      </c>
      <c r="CC11" s="198"/>
      <c r="CD11" s="301"/>
      <c r="CE11" s="175"/>
      <c r="CF11" s="175" t="str">
        <f t="shared" si="18"/>
        <v>OSI - GIS - SPI</v>
      </c>
      <c r="CG11" s="305" t="s">
        <v>100</v>
      </c>
      <c r="CH11" s="239"/>
      <c r="CI11" s="239"/>
      <c r="CJ11" s="177"/>
      <c r="CK11" s="177"/>
      <c r="CL11" s="177"/>
      <c r="CM11" s="200"/>
      <c r="CN11" s="175"/>
      <c r="CO11" s="175"/>
      <c r="CP11" s="176"/>
      <c r="CQ11" s="176"/>
      <c r="CR11" s="176"/>
      <c r="CS11" s="176"/>
      <c r="CT11" s="177"/>
      <c r="CU11" s="177"/>
      <c r="CV11" s="177"/>
      <c r="CW11" s="198"/>
      <c r="CX11" s="301"/>
      <c r="CY11" s="175"/>
      <c r="CZ11" s="175" t="s">
        <v>1345</v>
      </c>
      <c r="DA11" s="305" t="s">
        <v>100</v>
      </c>
      <c r="DB11" s="239"/>
      <c r="DC11" s="239"/>
      <c r="DD11" s="177"/>
      <c r="DE11" s="177"/>
      <c r="DF11" s="177"/>
    </row>
    <row r="12" spans="2:110" s="187" customFormat="1" ht="115.5" x14ac:dyDescent="0.25">
      <c r="B12" s="173" t="s">
        <v>68</v>
      </c>
      <c r="C12" s="195" t="s">
        <v>433</v>
      </c>
      <c r="D12" s="195" t="s">
        <v>433</v>
      </c>
      <c r="E12" s="196" t="s">
        <v>70</v>
      </c>
      <c r="F12" s="196" t="s">
        <v>71</v>
      </c>
      <c r="G12" s="196" t="s">
        <v>433</v>
      </c>
      <c r="H12" s="195" t="s">
        <v>240</v>
      </c>
      <c r="I12" s="195" t="s">
        <v>240</v>
      </c>
      <c r="J12" s="195" t="s">
        <v>240</v>
      </c>
      <c r="K12" s="195" t="s">
        <v>240</v>
      </c>
      <c r="L12" s="195" t="s">
        <v>434</v>
      </c>
      <c r="M12" s="195">
        <v>0</v>
      </c>
      <c r="N12" s="195" t="s">
        <v>435</v>
      </c>
      <c r="O12" s="196" t="s">
        <v>176</v>
      </c>
      <c r="P12" s="170"/>
      <c r="Q12" s="171" t="s">
        <v>77</v>
      </c>
      <c r="R12" s="171" t="s">
        <v>78</v>
      </c>
      <c r="S12" s="173" t="s">
        <v>1498</v>
      </c>
      <c r="T12" s="170" t="s">
        <v>80</v>
      </c>
      <c r="U12" s="196" t="s">
        <v>81</v>
      </c>
      <c r="V12" s="170" t="s">
        <v>122</v>
      </c>
      <c r="W12" s="218" t="s">
        <v>208</v>
      </c>
      <c r="X12" s="219">
        <f t="shared" si="0"/>
        <v>0.6</v>
      </c>
      <c r="Y12" s="220" t="s">
        <v>84</v>
      </c>
      <c r="Z12" s="219">
        <f t="shared" si="1"/>
        <v>0.8</v>
      </c>
      <c r="AA12" s="223" t="s">
        <v>85</v>
      </c>
      <c r="AB12" s="172" t="s">
        <v>436</v>
      </c>
      <c r="AC12" s="172" t="s">
        <v>437</v>
      </c>
      <c r="AD12" s="223" t="s">
        <v>88</v>
      </c>
      <c r="AE12" s="223" t="s">
        <v>89</v>
      </c>
      <c r="AF12" s="246" t="s">
        <v>273</v>
      </c>
      <c r="AG12" s="223" t="s">
        <v>91</v>
      </c>
      <c r="AH12" s="223" t="s">
        <v>111</v>
      </c>
      <c r="AI12" s="219">
        <f t="shared" si="2"/>
        <v>0.15</v>
      </c>
      <c r="AJ12" s="223" t="s">
        <v>93</v>
      </c>
      <c r="AK12" s="219">
        <f t="shared" si="3"/>
        <v>0.1</v>
      </c>
      <c r="AL12" s="223" t="s">
        <v>94</v>
      </c>
      <c r="AM12" s="195" t="s">
        <v>438</v>
      </c>
      <c r="AN12" s="173" t="s">
        <v>96</v>
      </c>
      <c r="AO12" s="195" t="s">
        <v>439</v>
      </c>
      <c r="AP12" s="184">
        <f t="shared" si="4"/>
        <v>0.25</v>
      </c>
      <c r="AQ12" s="243" t="str">
        <f t="shared" si="5"/>
        <v>MEDIA</v>
      </c>
      <c r="AR12" s="243">
        <f t="shared" si="6"/>
        <v>0.44999999999999996</v>
      </c>
      <c r="AS12" s="243" t="str">
        <f t="shared" si="7"/>
        <v>MAYOR</v>
      </c>
      <c r="AT12" s="243">
        <f t="shared" si="8"/>
        <v>0.8</v>
      </c>
      <c r="AU12" s="223" t="s">
        <v>85</v>
      </c>
      <c r="AV12" s="218" t="s">
        <v>98</v>
      </c>
      <c r="AW12" s="174" t="s">
        <v>436</v>
      </c>
      <c r="AX12" s="175" t="s">
        <v>440</v>
      </c>
      <c r="AY12" s="198"/>
      <c r="AZ12" s="175">
        <v>45657</v>
      </c>
      <c r="BA12" s="175" t="s">
        <v>1344</v>
      </c>
      <c r="BB12" s="176" t="s">
        <v>1345</v>
      </c>
      <c r="BC12" s="227" t="s">
        <v>100</v>
      </c>
      <c r="BD12" s="176" t="s">
        <v>268</v>
      </c>
      <c r="BE12" s="176" t="s">
        <v>1338</v>
      </c>
      <c r="BF12" s="177" t="s">
        <v>1368</v>
      </c>
      <c r="BG12" s="177" t="s">
        <v>1340</v>
      </c>
      <c r="BH12" s="177" t="s">
        <v>8</v>
      </c>
      <c r="BI12" s="198"/>
      <c r="BJ12" s="190">
        <v>45777</v>
      </c>
      <c r="BK12" s="192" t="str">
        <f t="shared" ref="BK12" si="27">BK8</f>
        <v>Gestión de Casos registrados en Aranda relacionados con:
1. Gestión de  repositorios O365 o en On Premise para el almacenamiento o  transferencia de información
2. Copias de Buzones de correo o sitios sharepoint o buzones OneDrive O365 institucional.</v>
      </c>
      <c r="BL12" s="192" t="str">
        <f t="shared" si="15"/>
        <v>OSI - GIS - SPI</v>
      </c>
      <c r="BM12" s="197" t="s">
        <v>100</v>
      </c>
      <c r="BN12" s="193"/>
      <c r="BO12" s="193" t="s">
        <v>1338</v>
      </c>
      <c r="BP12"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2" s="194" t="s">
        <v>1340</v>
      </c>
      <c r="BR12" s="194" t="str">
        <f>BR8</f>
        <v>Servicios transversales de apoyo: proveedores de sopore y mantenimiento usuario final y de infraestructura tecnológica.</v>
      </c>
      <c r="BS12" s="198"/>
      <c r="BT12" s="313">
        <f t="shared" si="20"/>
        <v>45838</v>
      </c>
      <c r="BU12" s="313" t="str">
        <f t="shared" si="21"/>
        <v>Gestión de Casos registrados en Aranda relacionados con:
1. Gestión de  repositorios O365 o en On Premise para el almacenamiento o  transferencia de información
2. Copias de Buzones de correo o sitios sharepoint o buzones OneDrive O365 institucional.</v>
      </c>
      <c r="BV12" s="174" t="str">
        <f t="shared" si="16"/>
        <v>OSI - GIS - SPI</v>
      </c>
      <c r="BW12" s="532" t="s">
        <v>100</v>
      </c>
      <c r="BX12" s="173" t="str">
        <f t="shared" si="22"/>
        <v xml:space="preserve"> </v>
      </c>
      <c r="BY12" s="173" t="str">
        <f t="shared" si="23"/>
        <v>X</v>
      </c>
      <c r="BZ12" s="173" t="str">
        <f t="shared" si="24"/>
        <v xml:space="preserve">Se gestionan los casos relacionados con la creación de repositorios en O365 y almacenamiento o transferencia de información en servidores de datos en On Premise.
</v>
      </c>
      <c r="CA12" s="173" t="s">
        <v>1340</v>
      </c>
      <c r="CB12" s="173" t="str">
        <f t="shared" si="25"/>
        <v>Ajuste redacción "Descripción del Riesgo" acorde con lo indicado en el Informe OCI-018-2025.</v>
      </c>
      <c r="CC12" s="198"/>
      <c r="CD12" s="301"/>
      <c r="CE12" s="175"/>
      <c r="CF12" s="175" t="str">
        <f t="shared" si="18"/>
        <v>OSI - GIS - SPI</v>
      </c>
      <c r="CG12" s="305" t="s">
        <v>100</v>
      </c>
      <c r="CH12" s="239"/>
      <c r="CI12" s="239"/>
      <c r="CJ12" s="177"/>
      <c r="CK12" s="177"/>
      <c r="CL12" s="177"/>
      <c r="CM12" s="200"/>
      <c r="CN12" s="175"/>
      <c r="CO12" s="175"/>
      <c r="CP12" s="176"/>
      <c r="CQ12" s="176"/>
      <c r="CR12" s="176"/>
      <c r="CS12" s="176"/>
      <c r="CT12" s="177"/>
      <c r="CU12" s="177"/>
      <c r="CV12" s="177"/>
      <c r="CW12" s="198"/>
      <c r="CX12" s="301"/>
      <c r="CY12" s="175"/>
      <c r="CZ12" s="175" t="s">
        <v>1345</v>
      </c>
      <c r="DA12" s="305" t="s">
        <v>100</v>
      </c>
      <c r="DB12" s="239"/>
      <c r="DC12" s="239"/>
      <c r="DD12" s="177"/>
      <c r="DE12" s="177"/>
      <c r="DF12" s="177"/>
    </row>
    <row r="13" spans="2:110" s="187" customFormat="1" ht="115.5" x14ac:dyDescent="0.25">
      <c r="B13" s="173" t="s">
        <v>68</v>
      </c>
      <c r="C13" s="195" t="s">
        <v>433</v>
      </c>
      <c r="D13" s="195" t="s">
        <v>433</v>
      </c>
      <c r="E13" s="196" t="s">
        <v>70</v>
      </c>
      <c r="F13" s="196" t="s">
        <v>71</v>
      </c>
      <c r="G13" s="196" t="s">
        <v>433</v>
      </c>
      <c r="H13" s="195" t="s">
        <v>240</v>
      </c>
      <c r="I13" s="195" t="s">
        <v>72</v>
      </c>
      <c r="J13" s="195" t="s">
        <v>72</v>
      </c>
      <c r="K13" s="195" t="s">
        <v>240</v>
      </c>
      <c r="L13" s="195" t="s">
        <v>350</v>
      </c>
      <c r="M13" s="195" t="s">
        <v>463</v>
      </c>
      <c r="N13" s="195" t="s">
        <v>464</v>
      </c>
      <c r="O13" s="196" t="s">
        <v>189</v>
      </c>
      <c r="P13" s="170"/>
      <c r="Q13" s="171" t="s">
        <v>77</v>
      </c>
      <c r="R13" s="171" t="s">
        <v>78</v>
      </c>
      <c r="S13" s="173" t="s">
        <v>1498</v>
      </c>
      <c r="T13" s="170" t="s">
        <v>80</v>
      </c>
      <c r="U13" s="196" t="s">
        <v>81</v>
      </c>
      <c r="V13" s="170" t="s">
        <v>122</v>
      </c>
      <c r="W13" s="218" t="s">
        <v>208</v>
      </c>
      <c r="X13" s="219">
        <f t="shared" si="0"/>
        <v>0.6</v>
      </c>
      <c r="Y13" s="220" t="s">
        <v>84</v>
      </c>
      <c r="Z13" s="219">
        <f t="shared" si="1"/>
        <v>0.8</v>
      </c>
      <c r="AA13" s="223" t="s">
        <v>85</v>
      </c>
      <c r="AB13" s="172" t="s">
        <v>436</v>
      </c>
      <c r="AC13" s="172" t="s">
        <v>437</v>
      </c>
      <c r="AD13" s="223" t="s">
        <v>88</v>
      </c>
      <c r="AE13" s="223" t="s">
        <v>89</v>
      </c>
      <c r="AF13" s="246" t="s">
        <v>273</v>
      </c>
      <c r="AG13" s="223" t="s">
        <v>91</v>
      </c>
      <c r="AH13" s="223" t="s">
        <v>111</v>
      </c>
      <c r="AI13" s="219">
        <f t="shared" si="2"/>
        <v>0.15</v>
      </c>
      <c r="AJ13" s="223" t="s">
        <v>93</v>
      </c>
      <c r="AK13" s="219">
        <f t="shared" si="3"/>
        <v>0.1</v>
      </c>
      <c r="AL13" s="223" t="s">
        <v>94</v>
      </c>
      <c r="AM13" s="195" t="s">
        <v>438</v>
      </c>
      <c r="AN13" s="173" t="s">
        <v>96</v>
      </c>
      <c r="AO13" s="195" t="s">
        <v>439</v>
      </c>
      <c r="AP13" s="184">
        <f t="shared" si="4"/>
        <v>0.25</v>
      </c>
      <c r="AQ13" s="243" t="str">
        <f t="shared" si="5"/>
        <v>MEDIA</v>
      </c>
      <c r="AR13" s="243">
        <f t="shared" si="6"/>
        <v>0.44999999999999996</v>
      </c>
      <c r="AS13" s="243" t="str">
        <f t="shared" si="7"/>
        <v>MAYOR</v>
      </c>
      <c r="AT13" s="243">
        <f t="shared" si="8"/>
        <v>0.8</v>
      </c>
      <c r="AU13" s="223" t="s">
        <v>85</v>
      </c>
      <c r="AV13" s="218" t="s">
        <v>98</v>
      </c>
      <c r="AW13" s="174" t="s">
        <v>436</v>
      </c>
      <c r="AX13" s="175" t="s">
        <v>440</v>
      </c>
      <c r="AY13" s="198"/>
      <c r="AZ13" s="175">
        <f t="shared" ref="AZ13:BB15" si="28">AZ12</f>
        <v>45657</v>
      </c>
      <c r="BA13" s="175" t="str">
        <f t="shared" si="28"/>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3" s="176" t="str">
        <f t="shared" si="28"/>
        <v>OSI - GIS - SPI</v>
      </c>
      <c r="BC13" s="227" t="s">
        <v>100</v>
      </c>
      <c r="BD13" s="176" t="str">
        <f t="shared" ref="BD13:BF15" si="29">BD12</f>
        <v xml:space="preserve"> </v>
      </c>
      <c r="BE13" s="176" t="str">
        <f t="shared" si="29"/>
        <v>X</v>
      </c>
      <c r="BF13" s="177" t="str">
        <f t="shared" si="2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3" s="177" t="s">
        <v>1340</v>
      </c>
      <c r="BH13" s="177" t="s">
        <v>8</v>
      </c>
      <c r="BI13" s="198"/>
      <c r="BJ13" s="190">
        <v>45777</v>
      </c>
      <c r="BK13" s="192" t="str">
        <f t="shared" ref="BK13" si="30">BK8</f>
        <v>Gestión de Casos registrados en Aranda relacionados con:
1. Gestión de  repositorios O365 o en On Premise para el almacenamiento o  transferencia de información
2. Copias de Buzones de correo o sitios sharepoint o buzones OneDrive O365 institucional.</v>
      </c>
      <c r="BL13" s="192" t="str">
        <f t="shared" si="15"/>
        <v>OSI - GIS - SPI</v>
      </c>
      <c r="BM13" s="197" t="s">
        <v>100</v>
      </c>
      <c r="BN13" s="193"/>
      <c r="BO13" s="193" t="s">
        <v>1338</v>
      </c>
      <c r="BP13"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3" s="194" t="s">
        <v>1340</v>
      </c>
      <c r="BR13" s="194" t="str">
        <f>BR8</f>
        <v>Servicios transversales de apoyo: proveedores de sopore y mantenimiento usuario final y de infraestructura tecnológica.</v>
      </c>
      <c r="BS13" s="198"/>
      <c r="BT13" s="313">
        <f t="shared" si="20"/>
        <v>45838</v>
      </c>
      <c r="BU13" s="313" t="str">
        <f t="shared" si="21"/>
        <v>Gestión de Casos registrados en Aranda relacionados con:
1. Gestión de  repositorios O365 o en On Premise para el almacenamiento o  transferencia de información
2. Copias de Buzones de correo o sitios sharepoint o buzones OneDrive O365 institucional.</v>
      </c>
      <c r="BV13" s="174" t="str">
        <f t="shared" si="16"/>
        <v>OSI - GIS - SPI</v>
      </c>
      <c r="BW13" s="532" t="s">
        <v>100</v>
      </c>
      <c r="BX13" s="173" t="str">
        <f t="shared" si="22"/>
        <v xml:space="preserve"> </v>
      </c>
      <c r="BY13" s="173" t="str">
        <f t="shared" si="23"/>
        <v>X</v>
      </c>
      <c r="BZ13" s="173" t="str">
        <f t="shared" si="24"/>
        <v xml:space="preserve">Se gestionan los casos relacionados con la creación de repositorios en O365 y almacenamiento o transferencia de información en servidores de datos en On Premise.
</v>
      </c>
      <c r="CA13" s="173" t="s">
        <v>1340</v>
      </c>
      <c r="CB13" s="173" t="str">
        <f t="shared" si="25"/>
        <v>Ajuste redacción "Descripción del Riesgo" acorde con lo indicado en el Informe OCI-018-2025.</v>
      </c>
      <c r="CC13" s="198"/>
      <c r="CD13" s="301"/>
      <c r="CE13" s="175"/>
      <c r="CF13" s="175" t="str">
        <f t="shared" si="18"/>
        <v>OSI - GIS - SPI</v>
      </c>
      <c r="CG13" s="305" t="s">
        <v>100</v>
      </c>
      <c r="CH13" s="239"/>
      <c r="CI13" s="239"/>
      <c r="CJ13" s="177"/>
      <c r="CK13" s="177"/>
      <c r="CL13" s="177"/>
      <c r="CM13" s="200"/>
      <c r="CN13" s="175"/>
      <c r="CO13" s="175"/>
      <c r="CP13" s="176"/>
      <c r="CQ13" s="176"/>
      <c r="CR13" s="176"/>
      <c r="CS13" s="176"/>
      <c r="CT13" s="177"/>
      <c r="CU13" s="177"/>
      <c r="CV13" s="177"/>
      <c r="CW13" s="198"/>
      <c r="CX13" s="301"/>
      <c r="CY13" s="175"/>
      <c r="CZ13" s="175" t="s">
        <v>1345</v>
      </c>
      <c r="DA13" s="305" t="s">
        <v>100</v>
      </c>
      <c r="DB13" s="239"/>
      <c r="DC13" s="239"/>
      <c r="DD13" s="177"/>
      <c r="DE13" s="177"/>
      <c r="DF13" s="177"/>
    </row>
    <row r="14" spans="2:110" s="187" customFormat="1" ht="115.5" x14ac:dyDescent="0.25">
      <c r="B14" s="173" t="s">
        <v>68</v>
      </c>
      <c r="C14" s="195" t="s">
        <v>433</v>
      </c>
      <c r="D14" s="195" t="s">
        <v>433</v>
      </c>
      <c r="E14" s="196" t="s">
        <v>70</v>
      </c>
      <c r="F14" s="196" t="s">
        <v>71</v>
      </c>
      <c r="G14" s="196" t="s">
        <v>433</v>
      </c>
      <c r="H14" s="195" t="s">
        <v>240</v>
      </c>
      <c r="I14" s="195" t="s">
        <v>518</v>
      </c>
      <c r="J14" s="195" t="s">
        <v>240</v>
      </c>
      <c r="K14" s="195" t="s">
        <v>242</v>
      </c>
      <c r="L14" s="195" t="s">
        <v>625</v>
      </c>
      <c r="M14" s="195" t="s">
        <v>626</v>
      </c>
      <c r="N14" s="195" t="s">
        <v>350</v>
      </c>
      <c r="O14" s="196" t="s">
        <v>176</v>
      </c>
      <c r="P14" s="170"/>
      <c r="Q14" s="171" t="s">
        <v>77</v>
      </c>
      <c r="R14" s="171" t="s">
        <v>78</v>
      </c>
      <c r="S14" s="173" t="s">
        <v>1498</v>
      </c>
      <c r="T14" s="170" t="s">
        <v>80</v>
      </c>
      <c r="U14" s="196" t="s">
        <v>143</v>
      </c>
      <c r="V14" s="170" t="s">
        <v>287</v>
      </c>
      <c r="W14" s="218" t="s">
        <v>208</v>
      </c>
      <c r="X14" s="219">
        <f t="shared" si="0"/>
        <v>0.6</v>
      </c>
      <c r="Y14" s="220" t="s">
        <v>312</v>
      </c>
      <c r="Z14" s="219">
        <f t="shared" si="1"/>
        <v>0.6</v>
      </c>
      <c r="AA14" s="223" t="s">
        <v>312</v>
      </c>
      <c r="AB14" s="172" t="s">
        <v>436</v>
      </c>
      <c r="AC14" s="172" t="s">
        <v>437</v>
      </c>
      <c r="AD14" s="223" t="s">
        <v>88</v>
      </c>
      <c r="AE14" s="223" t="s">
        <v>89</v>
      </c>
      <c r="AF14" s="246" t="s">
        <v>273</v>
      </c>
      <c r="AG14" s="223" t="s">
        <v>91</v>
      </c>
      <c r="AH14" s="223" t="s">
        <v>111</v>
      </c>
      <c r="AI14" s="219">
        <f t="shared" si="2"/>
        <v>0.15</v>
      </c>
      <c r="AJ14" s="223" t="s">
        <v>93</v>
      </c>
      <c r="AK14" s="219">
        <f t="shared" si="3"/>
        <v>0.1</v>
      </c>
      <c r="AL14" s="223" t="s">
        <v>94</v>
      </c>
      <c r="AM14" s="195" t="s">
        <v>438</v>
      </c>
      <c r="AN14" s="173" t="s">
        <v>96</v>
      </c>
      <c r="AO14" s="195" t="s">
        <v>439</v>
      </c>
      <c r="AP14" s="184">
        <f t="shared" si="4"/>
        <v>0.25</v>
      </c>
      <c r="AQ14" s="243" t="str">
        <f t="shared" si="5"/>
        <v>MEDIA</v>
      </c>
      <c r="AR14" s="243">
        <f t="shared" si="6"/>
        <v>0.44999999999999996</v>
      </c>
      <c r="AS14" s="243" t="str">
        <f t="shared" si="7"/>
        <v>MODERADO</v>
      </c>
      <c r="AT14" s="243">
        <f t="shared" si="8"/>
        <v>0.6</v>
      </c>
      <c r="AU14" s="236" t="s">
        <v>312</v>
      </c>
      <c r="AV14" s="237" t="s">
        <v>130</v>
      </c>
      <c r="AW14" s="174" t="s">
        <v>436</v>
      </c>
      <c r="AX14" s="175" t="s">
        <v>440</v>
      </c>
      <c r="AY14" s="198"/>
      <c r="AZ14" s="175">
        <f t="shared" si="28"/>
        <v>45657</v>
      </c>
      <c r="BA14" s="175" t="str">
        <f t="shared" si="28"/>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4" s="176" t="str">
        <f t="shared" si="28"/>
        <v>OSI - GIS - SPI</v>
      </c>
      <c r="BC14" s="227" t="s">
        <v>100</v>
      </c>
      <c r="BD14" s="176" t="str">
        <f t="shared" si="29"/>
        <v xml:space="preserve"> </v>
      </c>
      <c r="BE14" s="176" t="str">
        <f t="shared" si="29"/>
        <v>X</v>
      </c>
      <c r="BF14" s="177" t="str">
        <f t="shared" si="2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4" s="177" t="s">
        <v>1340</v>
      </c>
      <c r="BH14" s="177" t="s">
        <v>8</v>
      </c>
      <c r="BI14" s="198"/>
      <c r="BJ14" s="190">
        <v>45777</v>
      </c>
      <c r="BK14" s="192" t="str">
        <f t="shared" ref="BK14" si="31">BK8</f>
        <v>Gestión de Casos registrados en Aranda relacionados con:
1. Gestión de  repositorios O365 o en On Premise para el almacenamiento o  transferencia de información
2. Copias de Buzones de correo o sitios sharepoint o buzones OneDrive O365 institucional.</v>
      </c>
      <c r="BL14" s="192" t="str">
        <f t="shared" si="15"/>
        <v>OSI - GIS - SPI</v>
      </c>
      <c r="BM14" s="197" t="s">
        <v>100</v>
      </c>
      <c r="BN14" s="193"/>
      <c r="BO14" s="193" t="s">
        <v>1338</v>
      </c>
      <c r="BP14"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4" s="194" t="s">
        <v>1340</v>
      </c>
      <c r="BR14" s="194" t="str">
        <f>BR8</f>
        <v>Servicios transversales de apoyo: proveedores de sopore y mantenimiento usuario final y de infraestructura tecnológica.</v>
      </c>
      <c r="BS14" s="198"/>
      <c r="BT14" s="313">
        <f t="shared" si="20"/>
        <v>45838</v>
      </c>
      <c r="BU14" s="313" t="str">
        <f t="shared" si="21"/>
        <v>Gestión de Casos registrados en Aranda relacionados con:
1. Gestión de  repositorios O365 o en On Premise para el almacenamiento o  transferencia de información
2. Copias de Buzones de correo o sitios sharepoint o buzones OneDrive O365 institucional.</v>
      </c>
      <c r="BV14" s="174" t="str">
        <f t="shared" si="16"/>
        <v>OSI - GIS - SPI</v>
      </c>
      <c r="BW14" s="532" t="s">
        <v>100</v>
      </c>
      <c r="BX14" s="173" t="str">
        <f t="shared" si="22"/>
        <v xml:space="preserve"> </v>
      </c>
      <c r="BY14" s="173" t="str">
        <f t="shared" si="23"/>
        <v>X</v>
      </c>
      <c r="BZ14" s="173" t="str">
        <f t="shared" si="24"/>
        <v xml:space="preserve">Se gestionan los casos relacionados con la creación de repositorios en O365 y almacenamiento o transferencia de información en servidores de datos en On Premise.
</v>
      </c>
      <c r="CA14" s="173" t="s">
        <v>1340</v>
      </c>
      <c r="CB14" s="173" t="str">
        <f t="shared" si="25"/>
        <v>Ajuste redacción "Descripción del Riesgo" acorde con lo indicado en el Informe OCI-018-2025.</v>
      </c>
      <c r="CC14" s="198"/>
      <c r="CD14" s="301"/>
      <c r="CE14" s="175"/>
      <c r="CF14" s="175" t="str">
        <f t="shared" si="18"/>
        <v>OSI - GIS - SPI</v>
      </c>
      <c r="CG14" s="305" t="s">
        <v>100</v>
      </c>
      <c r="CH14" s="239"/>
      <c r="CI14" s="239"/>
      <c r="CJ14" s="177"/>
      <c r="CK14" s="177"/>
      <c r="CL14" s="177"/>
      <c r="CM14" s="200"/>
      <c r="CN14" s="175"/>
      <c r="CO14" s="175"/>
      <c r="CP14" s="176"/>
      <c r="CQ14" s="176"/>
      <c r="CR14" s="176"/>
      <c r="CS14" s="176"/>
      <c r="CT14" s="177"/>
      <c r="CU14" s="177"/>
      <c r="CV14" s="177"/>
      <c r="CW14" s="198"/>
      <c r="CX14" s="301"/>
      <c r="CY14" s="175"/>
      <c r="CZ14" s="175" t="s">
        <v>1345</v>
      </c>
      <c r="DA14" s="305" t="s">
        <v>100</v>
      </c>
      <c r="DB14" s="239"/>
      <c r="DC14" s="239"/>
      <c r="DD14" s="177"/>
      <c r="DE14" s="177"/>
      <c r="DF14" s="177"/>
    </row>
    <row r="15" spans="2:110" s="187" customFormat="1" ht="115.5" x14ac:dyDescent="0.25">
      <c r="B15" s="173" t="s">
        <v>68</v>
      </c>
      <c r="C15" s="195" t="s">
        <v>433</v>
      </c>
      <c r="D15" s="195" t="s">
        <v>433</v>
      </c>
      <c r="E15" s="196" t="s">
        <v>70</v>
      </c>
      <c r="F15" s="196" t="s">
        <v>71</v>
      </c>
      <c r="G15" s="196" t="s">
        <v>433</v>
      </c>
      <c r="H15" s="195" t="s">
        <v>240</v>
      </c>
      <c r="I15" s="195" t="s">
        <v>242</v>
      </c>
      <c r="J15" s="195" t="s">
        <v>240</v>
      </c>
      <c r="K15" s="195" t="s">
        <v>242</v>
      </c>
      <c r="L15" s="195">
        <v>0</v>
      </c>
      <c r="M15" s="195">
        <v>0</v>
      </c>
      <c r="N15" s="195">
        <v>0</v>
      </c>
      <c r="O15" s="196" t="s">
        <v>189</v>
      </c>
      <c r="P15" s="170"/>
      <c r="Q15" s="171" t="s">
        <v>77</v>
      </c>
      <c r="R15" s="171" t="s">
        <v>78</v>
      </c>
      <c r="S15" s="173" t="s">
        <v>1498</v>
      </c>
      <c r="T15" s="170" t="s">
        <v>80</v>
      </c>
      <c r="U15" s="196" t="s">
        <v>143</v>
      </c>
      <c r="V15" s="170" t="s">
        <v>287</v>
      </c>
      <c r="W15" s="218" t="s">
        <v>208</v>
      </c>
      <c r="X15" s="219">
        <f t="shared" si="0"/>
        <v>0.6</v>
      </c>
      <c r="Y15" s="220" t="s">
        <v>312</v>
      </c>
      <c r="Z15" s="219">
        <f t="shared" si="1"/>
        <v>0.6</v>
      </c>
      <c r="AA15" s="223" t="s">
        <v>312</v>
      </c>
      <c r="AB15" s="172" t="s">
        <v>436</v>
      </c>
      <c r="AC15" s="172" t="s">
        <v>437</v>
      </c>
      <c r="AD15" s="223" t="s">
        <v>88</v>
      </c>
      <c r="AE15" s="223" t="s">
        <v>89</v>
      </c>
      <c r="AF15" s="246" t="s">
        <v>273</v>
      </c>
      <c r="AG15" s="223" t="s">
        <v>91</v>
      </c>
      <c r="AH15" s="223" t="s">
        <v>111</v>
      </c>
      <c r="AI15" s="219">
        <f t="shared" si="2"/>
        <v>0.15</v>
      </c>
      <c r="AJ15" s="223" t="s">
        <v>93</v>
      </c>
      <c r="AK15" s="219">
        <f t="shared" si="3"/>
        <v>0.1</v>
      </c>
      <c r="AL15" s="223" t="s">
        <v>94</v>
      </c>
      <c r="AM15" s="195" t="s">
        <v>438</v>
      </c>
      <c r="AN15" s="173" t="s">
        <v>96</v>
      </c>
      <c r="AO15" s="195" t="s">
        <v>439</v>
      </c>
      <c r="AP15" s="184">
        <f t="shared" si="4"/>
        <v>0.25</v>
      </c>
      <c r="AQ15" s="243" t="str">
        <f t="shared" si="5"/>
        <v>MEDIA</v>
      </c>
      <c r="AR15" s="243">
        <f t="shared" si="6"/>
        <v>0.44999999999999996</v>
      </c>
      <c r="AS15" s="243" t="str">
        <f t="shared" si="7"/>
        <v>MODERADO</v>
      </c>
      <c r="AT15" s="243">
        <f t="shared" si="8"/>
        <v>0.6</v>
      </c>
      <c r="AU15" s="236" t="s">
        <v>312</v>
      </c>
      <c r="AV15" s="218" t="s">
        <v>98</v>
      </c>
      <c r="AW15" s="174" t="s">
        <v>436</v>
      </c>
      <c r="AX15" s="175" t="s">
        <v>440</v>
      </c>
      <c r="AY15" s="198"/>
      <c r="AZ15" s="175">
        <f t="shared" si="28"/>
        <v>45657</v>
      </c>
      <c r="BA15" s="175" t="str">
        <f t="shared" si="28"/>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15" s="176" t="str">
        <f t="shared" si="28"/>
        <v>OSI - GIS - SPI</v>
      </c>
      <c r="BC15" s="227" t="s">
        <v>100</v>
      </c>
      <c r="BD15" s="176" t="str">
        <f t="shared" si="29"/>
        <v xml:space="preserve"> </v>
      </c>
      <c r="BE15" s="176" t="str">
        <f t="shared" si="29"/>
        <v>X</v>
      </c>
      <c r="BF15" s="177" t="str">
        <f t="shared" si="29"/>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15" s="177" t="s">
        <v>1340</v>
      </c>
      <c r="BH15" s="177" t="s">
        <v>8</v>
      </c>
      <c r="BI15" s="198"/>
      <c r="BJ15" s="190">
        <v>45777</v>
      </c>
      <c r="BK15" s="192" t="str">
        <f t="shared" ref="BK15" si="32">BK8</f>
        <v>Gestión de Casos registrados en Aranda relacionados con:
1. Gestión de  repositorios O365 o en On Premise para el almacenamiento o  transferencia de información
2. Copias de Buzones de correo o sitios sharepoint o buzones OneDrive O365 institucional.</v>
      </c>
      <c r="BL15" s="192" t="str">
        <f t="shared" si="15"/>
        <v>OSI - GIS - SPI</v>
      </c>
      <c r="BM15" s="197" t="s">
        <v>100</v>
      </c>
      <c r="BN15" s="193"/>
      <c r="BO15" s="193" t="s">
        <v>1338</v>
      </c>
      <c r="BP15" s="194" t="str">
        <f>BP8</f>
        <v>Gestión de casos en mesas de ayuda para articular la gestión de almacenamiento en la nube corporativa y servidores de datos en on premiseGestión de casos en mesas de ayuda para articular la gestión de almacenamiento en la nube corporativa y servidores de datos en on premise.</v>
      </c>
      <c r="BQ15" s="194" t="s">
        <v>1340</v>
      </c>
      <c r="BR15" s="194" t="str">
        <f>BR8</f>
        <v>Servicios transversales de apoyo: proveedores de sopore y mantenimiento usuario final y de infraestructura tecnológica.</v>
      </c>
      <c r="BS15" s="198"/>
      <c r="BT15" s="313">
        <f t="shared" si="20"/>
        <v>45838</v>
      </c>
      <c r="BU15" s="313" t="str">
        <f t="shared" si="21"/>
        <v>Gestión de Casos registrados en Aranda relacionados con:
1. Gestión de  repositorios O365 o en On Premise para el almacenamiento o  transferencia de información
2. Copias de Buzones de correo o sitios sharepoint o buzones OneDrive O365 institucional.</v>
      </c>
      <c r="BV15" s="174" t="str">
        <f t="shared" si="16"/>
        <v>OSI - GIS - SPI</v>
      </c>
      <c r="BW15" s="532" t="s">
        <v>100</v>
      </c>
      <c r="BX15" s="173" t="str">
        <f t="shared" si="22"/>
        <v xml:space="preserve"> </v>
      </c>
      <c r="BY15" s="173" t="str">
        <f t="shared" si="23"/>
        <v>X</v>
      </c>
      <c r="BZ15" s="173" t="str">
        <f t="shared" si="24"/>
        <v xml:space="preserve">Se gestionan los casos relacionados con la creación de repositorios en O365 y almacenamiento o transferencia de información en servidores de datos en On Premise.
</v>
      </c>
      <c r="CA15" s="173" t="s">
        <v>1340</v>
      </c>
      <c r="CB15" s="173" t="str">
        <f t="shared" si="25"/>
        <v>Ajuste redacción "Descripción del Riesgo" acorde con lo indicado en el Informe OCI-018-2025.</v>
      </c>
      <c r="CC15" s="198"/>
      <c r="CD15" s="301"/>
      <c r="CE15" s="175"/>
      <c r="CF15" s="175" t="str">
        <f t="shared" si="18"/>
        <v>OSI - GIS - SPI</v>
      </c>
      <c r="CG15" s="305" t="s">
        <v>100</v>
      </c>
      <c r="CH15" s="239"/>
      <c r="CI15" s="239"/>
      <c r="CJ15" s="177"/>
      <c r="CK15" s="177"/>
      <c r="CL15" s="177"/>
      <c r="CM15" s="200"/>
      <c r="CN15" s="175"/>
      <c r="CO15" s="175"/>
      <c r="CP15" s="176"/>
      <c r="CQ15" s="176"/>
      <c r="CR15" s="176"/>
      <c r="CS15" s="176"/>
      <c r="CT15" s="177"/>
      <c r="CU15" s="177"/>
      <c r="CV15" s="177"/>
      <c r="CW15" s="198"/>
      <c r="CX15" s="301"/>
      <c r="CY15" s="175"/>
      <c r="CZ15" s="175" t="s">
        <v>1345</v>
      </c>
      <c r="DA15" s="305" t="s">
        <v>100</v>
      </c>
      <c r="DB15" s="239"/>
      <c r="DC15" s="239"/>
      <c r="DD15" s="177"/>
      <c r="DE15" s="177"/>
      <c r="DF15" s="177"/>
    </row>
    <row r="16" spans="2:110" s="187" customFormat="1" ht="84" x14ac:dyDescent="0.25">
      <c r="B16" s="173" t="s">
        <v>68</v>
      </c>
      <c r="C16" s="195" t="s">
        <v>692</v>
      </c>
      <c r="D16" s="195" t="s">
        <v>692</v>
      </c>
      <c r="E16" s="196" t="s">
        <v>693</v>
      </c>
      <c r="F16" s="196" t="s">
        <v>71</v>
      </c>
      <c r="G16" s="196" t="s">
        <v>692</v>
      </c>
      <c r="H16" s="195">
        <v>0</v>
      </c>
      <c r="I16" s="195">
        <v>0</v>
      </c>
      <c r="J16" s="195">
        <v>0</v>
      </c>
      <c r="K16" s="195">
        <v>0</v>
      </c>
      <c r="L16" s="195">
        <v>0</v>
      </c>
      <c r="M16" s="195">
        <v>0</v>
      </c>
      <c r="N16" s="195">
        <v>0</v>
      </c>
      <c r="O16" s="196" t="s">
        <v>291</v>
      </c>
      <c r="P16" s="170"/>
      <c r="Q16" s="171" t="s">
        <v>77</v>
      </c>
      <c r="R16" s="171" t="s">
        <v>78</v>
      </c>
      <c r="S16" s="196" t="s">
        <v>1510</v>
      </c>
      <c r="T16" s="170" t="s">
        <v>694</v>
      </c>
      <c r="U16" s="196" t="s">
        <v>81</v>
      </c>
      <c r="V16" s="170" t="s">
        <v>122</v>
      </c>
      <c r="W16" s="180" t="s">
        <v>83</v>
      </c>
      <c r="X16" s="181">
        <f t="shared" si="0"/>
        <v>0.4</v>
      </c>
      <c r="Y16" s="182" t="s">
        <v>84</v>
      </c>
      <c r="Z16" s="181">
        <f t="shared" si="1"/>
        <v>0.8</v>
      </c>
      <c r="AA16" s="173" t="s">
        <v>85</v>
      </c>
      <c r="AB16" s="172" t="s">
        <v>695</v>
      </c>
      <c r="AC16" s="172" t="s">
        <v>437</v>
      </c>
      <c r="AD16" s="173" t="s">
        <v>88</v>
      </c>
      <c r="AE16" s="173" t="s">
        <v>89</v>
      </c>
      <c r="AF16" s="196" t="s">
        <v>273</v>
      </c>
      <c r="AG16" s="173" t="s">
        <v>91</v>
      </c>
      <c r="AH16" s="173" t="s">
        <v>111</v>
      </c>
      <c r="AI16" s="183">
        <f t="shared" si="2"/>
        <v>0.15</v>
      </c>
      <c r="AJ16" s="173" t="s">
        <v>93</v>
      </c>
      <c r="AK16" s="183">
        <f t="shared" si="3"/>
        <v>0.1</v>
      </c>
      <c r="AL16" s="173" t="s">
        <v>94</v>
      </c>
      <c r="AM16" s="195" t="s">
        <v>438</v>
      </c>
      <c r="AN16" s="173" t="s">
        <v>96</v>
      </c>
      <c r="AO16" s="195" t="s">
        <v>439</v>
      </c>
      <c r="AP16" s="184">
        <f t="shared" si="4"/>
        <v>0.25</v>
      </c>
      <c r="AQ16" s="243" t="str">
        <f t="shared" si="5"/>
        <v>BAJA</v>
      </c>
      <c r="AR16" s="243">
        <f t="shared" si="6"/>
        <v>0.30000000000000004</v>
      </c>
      <c r="AS16" s="243" t="str">
        <f t="shared" si="7"/>
        <v>MAYOR</v>
      </c>
      <c r="AT16" s="243">
        <f t="shared" si="8"/>
        <v>0.8</v>
      </c>
      <c r="AU16" s="236" t="s">
        <v>85</v>
      </c>
      <c r="AV16" s="237" t="s">
        <v>130</v>
      </c>
      <c r="AW16" s="312" t="s">
        <v>1397</v>
      </c>
      <c r="AX16" s="175" t="s">
        <v>1346</v>
      </c>
      <c r="AY16" s="198"/>
      <c r="AZ16" s="175">
        <v>45657</v>
      </c>
      <c r="BA16" s="175" t="s">
        <v>1347</v>
      </c>
      <c r="BB16" s="176" t="s">
        <v>1345</v>
      </c>
      <c r="BC16" s="227" t="s">
        <v>100</v>
      </c>
      <c r="BD16" s="176"/>
      <c r="BE16" s="176" t="s">
        <v>1338</v>
      </c>
      <c r="BF16" s="177" t="s">
        <v>1355</v>
      </c>
      <c r="BG16" s="177" t="s">
        <v>1340</v>
      </c>
      <c r="BH16" s="177" t="s">
        <v>1356</v>
      </c>
      <c r="BI16" s="198"/>
      <c r="BJ16" s="190">
        <v>45777</v>
      </c>
      <c r="BK16" s="192" t="s">
        <v>1401</v>
      </c>
      <c r="BL16" s="192" t="str">
        <f t="shared" si="15"/>
        <v>OSI - GIS - SPI</v>
      </c>
      <c r="BM16" s="197" t="s">
        <v>100</v>
      </c>
      <c r="BN16" s="191"/>
      <c r="BO16" s="193" t="s">
        <v>1338</v>
      </c>
      <c r="BP16" s="192" t="s">
        <v>1400</v>
      </c>
      <c r="BQ16" s="194" t="s">
        <v>1340</v>
      </c>
      <c r="BR16" s="194" t="s">
        <v>1399</v>
      </c>
      <c r="BS16" s="198"/>
      <c r="BT16" s="314">
        <v>45838</v>
      </c>
      <c r="BU16" s="312" t="str">
        <f>BK16</f>
        <v>1. Mantenimiento y soporte de los servicios transversales en áreas seguras de TI: aíres acondicionados, internet, mantenimiento de equipos
2. Administración Datacenter y centros de cableado - acceso.</v>
      </c>
      <c r="BV16" s="675" t="str">
        <f t="shared" si="16"/>
        <v>OSI - GIS - SPI</v>
      </c>
      <c r="BW16" s="533" t="s">
        <v>100</v>
      </c>
      <c r="BX16" s="315"/>
      <c r="BY16" s="316" t="s">
        <v>1338</v>
      </c>
      <c r="BZ16" s="312" t="s">
        <v>1455</v>
      </c>
      <c r="CA16" s="317" t="s">
        <v>1340</v>
      </c>
      <c r="CB16" s="317" t="str">
        <f>CB8</f>
        <v>Ajuste redacción "Descripción del Riesgo" acorde con lo indicado en el Informe OCI-018-2025.</v>
      </c>
      <c r="CC16" s="198"/>
      <c r="CD16" s="301"/>
      <c r="CE16" s="175"/>
      <c r="CF16" s="175" t="str">
        <f t="shared" si="18"/>
        <v>OSI - GIS - SPI</v>
      </c>
      <c r="CG16" s="305" t="s">
        <v>100</v>
      </c>
      <c r="CH16" s="176"/>
      <c r="CI16" s="239"/>
      <c r="CJ16" s="175"/>
      <c r="CK16" s="177"/>
      <c r="CL16" s="177"/>
      <c r="CM16" s="200"/>
      <c r="CN16" s="175"/>
      <c r="CO16" s="175"/>
      <c r="CP16" s="176"/>
      <c r="CQ16" s="176"/>
      <c r="CR16" s="176"/>
      <c r="CS16" s="176"/>
      <c r="CT16" s="177"/>
      <c r="CU16" s="177"/>
      <c r="CV16" s="177"/>
      <c r="CW16" s="198"/>
      <c r="CX16" s="168"/>
      <c r="CY16" s="168"/>
      <c r="CZ16" s="168"/>
      <c r="DA16" s="168"/>
      <c r="DB16" s="168"/>
      <c r="DC16" s="168"/>
      <c r="DD16" s="168"/>
      <c r="DE16" s="168"/>
      <c r="DF16" s="168"/>
    </row>
    <row r="17" spans="2:110" s="187" customFormat="1" ht="115.5" x14ac:dyDescent="0.25">
      <c r="B17" s="173" t="s">
        <v>68</v>
      </c>
      <c r="C17" s="195" t="s">
        <v>266</v>
      </c>
      <c r="D17" s="195" t="s">
        <v>266</v>
      </c>
      <c r="E17" s="196" t="s">
        <v>70</v>
      </c>
      <c r="F17" s="196" t="s">
        <v>71</v>
      </c>
      <c r="G17" s="196" t="s">
        <v>266</v>
      </c>
      <c r="H17" s="195" t="s">
        <v>240</v>
      </c>
      <c r="I17" s="195" t="s">
        <v>240</v>
      </c>
      <c r="J17" s="195" t="s">
        <v>240</v>
      </c>
      <c r="K17" s="195" t="s">
        <v>240</v>
      </c>
      <c r="L17" s="195" t="s">
        <v>267</v>
      </c>
      <c r="M17" s="195" t="s">
        <v>268</v>
      </c>
      <c r="N17" s="195" t="s">
        <v>269</v>
      </c>
      <c r="O17" s="196" t="s">
        <v>265</v>
      </c>
      <c r="P17" s="170"/>
      <c r="Q17" s="171" t="s">
        <v>77</v>
      </c>
      <c r="R17" s="171" t="s">
        <v>78</v>
      </c>
      <c r="S17" s="320" t="s">
        <v>1506</v>
      </c>
      <c r="T17" s="170" t="s">
        <v>106</v>
      </c>
      <c r="U17" s="196" t="s">
        <v>81</v>
      </c>
      <c r="V17" s="170" t="s">
        <v>270</v>
      </c>
      <c r="W17" s="218" t="s">
        <v>208</v>
      </c>
      <c r="X17" s="219">
        <f t="shared" si="0"/>
        <v>0.6</v>
      </c>
      <c r="Y17" s="220" t="s">
        <v>84</v>
      </c>
      <c r="Z17" s="219">
        <f t="shared" si="1"/>
        <v>0.8</v>
      </c>
      <c r="AA17" s="223" t="s">
        <v>85</v>
      </c>
      <c r="AB17" s="172" t="s">
        <v>271</v>
      </c>
      <c r="AC17" s="170" t="s">
        <v>272</v>
      </c>
      <c r="AD17" s="223" t="s">
        <v>88</v>
      </c>
      <c r="AE17" s="223" t="s">
        <v>89</v>
      </c>
      <c r="AF17" s="246" t="s">
        <v>273</v>
      </c>
      <c r="AG17" s="223" t="s">
        <v>91</v>
      </c>
      <c r="AH17" s="223" t="s">
        <v>135</v>
      </c>
      <c r="AI17" s="219">
        <f t="shared" si="2"/>
        <v>0.25</v>
      </c>
      <c r="AJ17" s="223" t="s">
        <v>93</v>
      </c>
      <c r="AK17" s="219">
        <f t="shared" si="3"/>
        <v>0.1</v>
      </c>
      <c r="AL17" s="223" t="s">
        <v>94</v>
      </c>
      <c r="AM17" s="195" t="s">
        <v>274</v>
      </c>
      <c r="AN17" s="173" t="s">
        <v>96</v>
      </c>
      <c r="AO17" s="195" t="s">
        <v>275</v>
      </c>
      <c r="AP17" s="184">
        <f t="shared" si="4"/>
        <v>0.35</v>
      </c>
      <c r="AQ17" s="243" t="str">
        <f t="shared" si="5"/>
        <v>BAJA</v>
      </c>
      <c r="AR17" s="243">
        <f t="shared" si="6"/>
        <v>0.39</v>
      </c>
      <c r="AS17" s="243" t="str">
        <f t="shared" si="7"/>
        <v>MAYOR</v>
      </c>
      <c r="AT17" s="243">
        <f t="shared" si="8"/>
        <v>0.8</v>
      </c>
      <c r="AU17" s="236" t="s">
        <v>85</v>
      </c>
      <c r="AV17" s="238" t="s">
        <v>98</v>
      </c>
      <c r="AW17" s="174" t="s">
        <v>271</v>
      </c>
      <c r="AX17" s="175" t="s">
        <v>276</v>
      </c>
      <c r="AY17" s="198"/>
      <c r="AZ17" s="175">
        <v>45657</v>
      </c>
      <c r="BA17" s="175" t="s">
        <v>1348</v>
      </c>
      <c r="BB17" s="226" t="s">
        <v>1349</v>
      </c>
      <c r="BC17" s="227" t="s">
        <v>100</v>
      </c>
      <c r="BD17" s="176" t="s">
        <v>268</v>
      </c>
      <c r="BE17" s="176" t="s">
        <v>1338</v>
      </c>
      <c r="BF17" s="177" t="s">
        <v>1350</v>
      </c>
      <c r="BG17" s="177" t="s">
        <v>1340</v>
      </c>
      <c r="BH17" s="177" t="s">
        <v>1351</v>
      </c>
      <c r="BI17" s="198"/>
      <c r="BJ17" s="190">
        <v>45777</v>
      </c>
      <c r="BK17" s="192" t="s">
        <v>1392</v>
      </c>
      <c r="BL17" s="192" t="str">
        <f t="shared" si="15"/>
        <v>OSI - SPI - GGD</v>
      </c>
      <c r="BM17" s="197" t="s">
        <v>100</v>
      </c>
      <c r="BN17" s="191"/>
      <c r="BO17" s="193" t="s">
        <v>1338</v>
      </c>
      <c r="BP17" s="194" t="s">
        <v>1394</v>
      </c>
      <c r="BQ17" s="194" t="s">
        <v>1340</v>
      </c>
      <c r="BR17" s="194" t="s">
        <v>1393</v>
      </c>
      <c r="BS17" s="198"/>
      <c r="BT17" s="318">
        <v>45838</v>
      </c>
      <c r="BU17" s="319" t="s">
        <v>1461</v>
      </c>
      <c r="BV17" s="319" t="str">
        <f t="shared" si="16"/>
        <v>OSI - SPI - GGD</v>
      </c>
      <c r="BW17" s="534" t="s">
        <v>100</v>
      </c>
      <c r="BX17" s="320" t="s">
        <v>268</v>
      </c>
      <c r="BY17" s="321" t="s">
        <v>1338</v>
      </c>
      <c r="BZ17" s="322" t="s">
        <v>1462</v>
      </c>
      <c r="CA17" s="322" t="s">
        <v>1340</v>
      </c>
      <c r="CB17" s="322" t="str">
        <f>CB8</f>
        <v>Ajuste redacción "Descripción del Riesgo" acorde con lo indicado en el Informe OCI-018-2025.</v>
      </c>
      <c r="CC17" s="198"/>
      <c r="CD17" s="301"/>
      <c r="CE17" s="175"/>
      <c r="CF17" s="175" t="str">
        <f t="shared" si="18"/>
        <v>OSI - SPI - GGD</v>
      </c>
      <c r="CG17" s="305" t="s">
        <v>100</v>
      </c>
      <c r="CH17" s="176"/>
      <c r="CI17" s="239"/>
      <c r="CJ17" s="177"/>
      <c r="CK17" s="177"/>
      <c r="CL17" s="177"/>
      <c r="CM17" s="200"/>
      <c r="CN17" s="175"/>
      <c r="CO17" s="175"/>
      <c r="CP17" s="176"/>
      <c r="CQ17" s="176"/>
      <c r="CR17" s="176"/>
      <c r="CS17" s="176"/>
      <c r="CT17" s="177"/>
      <c r="CU17" s="177"/>
      <c r="CV17" s="177"/>
      <c r="CW17" s="198"/>
      <c r="CX17" s="198"/>
      <c r="CY17" s="198"/>
      <c r="CZ17" s="198"/>
      <c r="DA17" s="198"/>
      <c r="DB17" s="198"/>
      <c r="DC17" s="198"/>
      <c r="DD17" s="198"/>
      <c r="DE17" s="198"/>
      <c r="DF17" s="198"/>
    </row>
    <row r="18" spans="2:110" s="187" customFormat="1" ht="115.5" x14ac:dyDescent="0.25">
      <c r="B18" s="173" t="s">
        <v>68</v>
      </c>
      <c r="C18" s="195" t="s">
        <v>266</v>
      </c>
      <c r="D18" s="195" t="s">
        <v>266</v>
      </c>
      <c r="E18" s="196" t="s">
        <v>70</v>
      </c>
      <c r="F18" s="196" t="s">
        <v>168</v>
      </c>
      <c r="G18" s="196" t="s">
        <v>266</v>
      </c>
      <c r="H18" s="195" t="s">
        <v>72</v>
      </c>
      <c r="I18" s="195" t="s">
        <v>240</v>
      </c>
      <c r="J18" s="195" t="s">
        <v>72</v>
      </c>
      <c r="K18" s="195" t="s">
        <v>240</v>
      </c>
      <c r="L18" s="195" t="s">
        <v>374</v>
      </c>
      <c r="M18" s="195" t="s">
        <v>375</v>
      </c>
      <c r="N18" s="195" t="s">
        <v>376</v>
      </c>
      <c r="O18" s="196" t="s">
        <v>363</v>
      </c>
      <c r="P18" s="170"/>
      <c r="Q18" s="171" t="s">
        <v>77</v>
      </c>
      <c r="R18" s="171" t="s">
        <v>78</v>
      </c>
      <c r="S18" s="320" t="s">
        <v>1506</v>
      </c>
      <c r="T18" s="170" t="s">
        <v>106</v>
      </c>
      <c r="U18" s="196" t="s">
        <v>81</v>
      </c>
      <c r="V18" s="170" t="s">
        <v>270</v>
      </c>
      <c r="W18" s="218" t="s">
        <v>208</v>
      </c>
      <c r="X18" s="219">
        <f t="shared" si="0"/>
        <v>0.6</v>
      </c>
      <c r="Y18" s="220" t="s">
        <v>84</v>
      </c>
      <c r="Z18" s="219">
        <f t="shared" si="1"/>
        <v>0.8</v>
      </c>
      <c r="AA18" s="223" t="s">
        <v>85</v>
      </c>
      <c r="AB18" s="172" t="s">
        <v>271</v>
      </c>
      <c r="AC18" s="170" t="s">
        <v>272</v>
      </c>
      <c r="AD18" s="223" t="s">
        <v>88</v>
      </c>
      <c r="AE18" s="223" t="s">
        <v>89</v>
      </c>
      <c r="AF18" s="246" t="s">
        <v>273</v>
      </c>
      <c r="AG18" s="223" t="s">
        <v>91</v>
      </c>
      <c r="AH18" s="223" t="s">
        <v>135</v>
      </c>
      <c r="AI18" s="219">
        <f t="shared" si="2"/>
        <v>0.25</v>
      </c>
      <c r="AJ18" s="223" t="s">
        <v>93</v>
      </c>
      <c r="AK18" s="219">
        <f t="shared" si="3"/>
        <v>0.1</v>
      </c>
      <c r="AL18" s="223" t="s">
        <v>94</v>
      </c>
      <c r="AM18" s="195" t="s">
        <v>274</v>
      </c>
      <c r="AN18" s="173" t="s">
        <v>96</v>
      </c>
      <c r="AO18" s="195" t="s">
        <v>275</v>
      </c>
      <c r="AP18" s="184">
        <f t="shared" si="4"/>
        <v>0.35</v>
      </c>
      <c r="AQ18" s="243" t="str">
        <f t="shared" si="5"/>
        <v>BAJA</v>
      </c>
      <c r="AR18" s="243">
        <f t="shared" si="6"/>
        <v>0.39</v>
      </c>
      <c r="AS18" s="243" t="str">
        <f t="shared" si="7"/>
        <v>MAYOR</v>
      </c>
      <c r="AT18" s="243">
        <f t="shared" si="8"/>
        <v>0.8</v>
      </c>
      <c r="AU18" s="236" t="s">
        <v>85</v>
      </c>
      <c r="AV18" s="238" t="s">
        <v>98</v>
      </c>
      <c r="AW18" s="174" t="s">
        <v>271</v>
      </c>
      <c r="AX18" s="175" t="s">
        <v>276</v>
      </c>
      <c r="AY18" s="198"/>
      <c r="AZ18" s="175">
        <v>45657</v>
      </c>
      <c r="BA18" s="175" t="s">
        <v>1348</v>
      </c>
      <c r="BB18" s="226" t="s">
        <v>1349</v>
      </c>
      <c r="BC18" s="227" t="s">
        <v>100</v>
      </c>
      <c r="BD18" s="176" t="s">
        <v>268</v>
      </c>
      <c r="BE18" s="176" t="s">
        <v>1338</v>
      </c>
      <c r="BF18" s="177" t="s">
        <v>1350</v>
      </c>
      <c r="BG18" s="177" t="s">
        <v>1340</v>
      </c>
      <c r="BH18" s="177" t="s">
        <v>1351</v>
      </c>
      <c r="BI18" s="198"/>
      <c r="BJ18" s="190">
        <v>45777</v>
      </c>
      <c r="BK18" s="192" t="str">
        <f t="shared" ref="BK18:BK49" si="33">BK17</f>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18" s="192" t="str">
        <f t="shared" si="15"/>
        <v>OSI - SPI - GGD</v>
      </c>
      <c r="BM18" s="197" t="s">
        <v>100</v>
      </c>
      <c r="BN18" s="191"/>
      <c r="BO18" s="193" t="s">
        <v>1338</v>
      </c>
      <c r="BP18" s="194" t="str">
        <f>BP17</f>
        <v>En ejecución del Plan de Conservación y Preservación del Ministerio.</v>
      </c>
      <c r="BQ18" s="194" t="s">
        <v>1340</v>
      </c>
      <c r="BR18" s="194" t="str">
        <f>BR17</f>
        <v>. Actas Comité Institucional de Gestión y Desempeño
. Indicadores Gestión Evaluación por Resultados</v>
      </c>
      <c r="BS18" s="198"/>
      <c r="BT18" s="318">
        <f>BT17</f>
        <v>45838</v>
      </c>
      <c r="BU18" s="318" t="str">
        <f>BU17</f>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18" s="319" t="str">
        <f t="shared" si="16"/>
        <v>OSI - SPI - GGD</v>
      </c>
      <c r="BW18" s="535" t="s">
        <v>100</v>
      </c>
      <c r="BX18" s="320" t="str">
        <f>BX17</f>
        <v xml:space="preserve"> </v>
      </c>
      <c r="BY18" s="320" t="str">
        <f t="shared" ref="BY18:CB18" si="34">BY17</f>
        <v>X</v>
      </c>
      <c r="BZ18" s="320" t="str">
        <f t="shared" si="34"/>
        <v>La Gestión Documental se encuentra en ejecución del Plan de Conservación y Preservación y se presenta en el Comité Institucional de Gestión y Desempeño.</v>
      </c>
      <c r="CA18" s="322" t="s">
        <v>1340</v>
      </c>
      <c r="CB18" s="320" t="str">
        <f t="shared" si="34"/>
        <v>Ajuste redacción "Descripción del Riesgo" acorde con lo indicado en el Informe OCI-018-2025.</v>
      </c>
      <c r="CC18" s="198"/>
      <c r="CD18" s="301"/>
      <c r="CE18" s="175"/>
      <c r="CF18" s="175" t="str">
        <f t="shared" si="18"/>
        <v>OSI - SPI - GGD</v>
      </c>
      <c r="CG18" s="305" t="s">
        <v>100</v>
      </c>
      <c r="CH18" s="176"/>
      <c r="CI18" s="239"/>
      <c r="CJ18" s="177"/>
      <c r="CK18" s="177"/>
      <c r="CL18" s="177"/>
      <c r="CM18" s="200"/>
      <c r="CN18" s="175"/>
      <c r="CO18" s="175"/>
      <c r="CP18" s="176"/>
      <c r="CQ18" s="176"/>
      <c r="CR18" s="176"/>
      <c r="CS18" s="176"/>
      <c r="CT18" s="177"/>
      <c r="CU18" s="177"/>
      <c r="CV18" s="177"/>
      <c r="CW18" s="198"/>
      <c r="CX18" s="198"/>
      <c r="CY18" s="198"/>
      <c r="CZ18" s="198"/>
      <c r="DA18" s="198"/>
      <c r="DB18" s="198"/>
      <c r="DC18" s="198"/>
      <c r="DD18" s="198"/>
      <c r="DE18" s="198"/>
      <c r="DF18" s="198"/>
    </row>
    <row r="19" spans="2:110" s="187" customFormat="1" ht="115.5" x14ac:dyDescent="0.25">
      <c r="B19" s="173" t="s">
        <v>68</v>
      </c>
      <c r="C19" s="195" t="s">
        <v>266</v>
      </c>
      <c r="D19" s="195" t="s">
        <v>266</v>
      </c>
      <c r="E19" s="196" t="s">
        <v>70</v>
      </c>
      <c r="F19" s="196" t="s">
        <v>71</v>
      </c>
      <c r="G19" s="196" t="s">
        <v>266</v>
      </c>
      <c r="H19" s="195" t="s">
        <v>240</v>
      </c>
      <c r="I19" s="195" t="s">
        <v>240</v>
      </c>
      <c r="J19" s="195" t="s">
        <v>240</v>
      </c>
      <c r="K19" s="195" t="s">
        <v>240</v>
      </c>
      <c r="L19" s="195">
        <v>0</v>
      </c>
      <c r="M19" s="195">
        <v>0</v>
      </c>
      <c r="N19" s="195">
        <v>0</v>
      </c>
      <c r="O19" s="196" t="s">
        <v>189</v>
      </c>
      <c r="P19" s="170"/>
      <c r="Q19" s="171" t="s">
        <v>77</v>
      </c>
      <c r="R19" s="171" t="s">
        <v>78</v>
      </c>
      <c r="S19" s="320" t="s">
        <v>1506</v>
      </c>
      <c r="T19" s="170" t="s">
        <v>106</v>
      </c>
      <c r="U19" s="196" t="s">
        <v>81</v>
      </c>
      <c r="V19" s="170" t="s">
        <v>270</v>
      </c>
      <c r="W19" s="218" t="s">
        <v>208</v>
      </c>
      <c r="X19" s="219">
        <f t="shared" si="0"/>
        <v>0.6</v>
      </c>
      <c r="Y19" s="220" t="s">
        <v>84</v>
      </c>
      <c r="Z19" s="219">
        <f t="shared" si="1"/>
        <v>0.8</v>
      </c>
      <c r="AA19" s="223" t="s">
        <v>85</v>
      </c>
      <c r="AB19" s="172" t="s">
        <v>271</v>
      </c>
      <c r="AC19" s="170" t="s">
        <v>272</v>
      </c>
      <c r="AD19" s="223" t="s">
        <v>88</v>
      </c>
      <c r="AE19" s="223" t="s">
        <v>89</v>
      </c>
      <c r="AF19" s="246" t="s">
        <v>273</v>
      </c>
      <c r="AG19" s="223" t="s">
        <v>91</v>
      </c>
      <c r="AH19" s="223" t="s">
        <v>135</v>
      </c>
      <c r="AI19" s="219">
        <f t="shared" si="2"/>
        <v>0.25</v>
      </c>
      <c r="AJ19" s="223" t="s">
        <v>93</v>
      </c>
      <c r="AK19" s="219">
        <f t="shared" si="3"/>
        <v>0.1</v>
      </c>
      <c r="AL19" s="223" t="s">
        <v>94</v>
      </c>
      <c r="AM19" s="195" t="s">
        <v>274</v>
      </c>
      <c r="AN19" s="173" t="s">
        <v>96</v>
      </c>
      <c r="AO19" s="195" t="s">
        <v>275</v>
      </c>
      <c r="AP19" s="184">
        <f t="shared" si="4"/>
        <v>0.35</v>
      </c>
      <c r="AQ19" s="243" t="str">
        <f t="shared" si="5"/>
        <v>BAJA</v>
      </c>
      <c r="AR19" s="243">
        <f t="shared" si="6"/>
        <v>0.39</v>
      </c>
      <c r="AS19" s="243" t="str">
        <f t="shared" si="7"/>
        <v>MAYOR</v>
      </c>
      <c r="AT19" s="243">
        <f t="shared" si="8"/>
        <v>0.8</v>
      </c>
      <c r="AU19" s="236" t="s">
        <v>85</v>
      </c>
      <c r="AV19" s="238" t="s">
        <v>98</v>
      </c>
      <c r="AW19" s="174" t="s">
        <v>271</v>
      </c>
      <c r="AX19" s="175" t="s">
        <v>276</v>
      </c>
      <c r="AY19" s="198"/>
      <c r="AZ19" s="175">
        <v>45657</v>
      </c>
      <c r="BA19" s="175" t="s">
        <v>1348</v>
      </c>
      <c r="BB19" s="226" t="s">
        <v>1349</v>
      </c>
      <c r="BC19" s="227" t="s">
        <v>100</v>
      </c>
      <c r="BD19" s="176" t="s">
        <v>268</v>
      </c>
      <c r="BE19" s="176" t="s">
        <v>1338</v>
      </c>
      <c r="BF19" s="177" t="s">
        <v>1350</v>
      </c>
      <c r="BG19" s="177" t="s">
        <v>1340</v>
      </c>
      <c r="BH19" s="177" t="s">
        <v>1351</v>
      </c>
      <c r="BI19" s="198"/>
      <c r="BJ19" s="190">
        <v>45777</v>
      </c>
      <c r="BK19" s="192" t="str">
        <f t="shared" si="33"/>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19" s="192" t="str">
        <f t="shared" si="15"/>
        <v>OSI - SPI - GGD</v>
      </c>
      <c r="BM19" s="197" t="s">
        <v>100</v>
      </c>
      <c r="BN19" s="191"/>
      <c r="BO19" s="193" t="s">
        <v>1338</v>
      </c>
      <c r="BP19" s="194" t="str">
        <f>BP17</f>
        <v>En ejecución del Plan de Conservación y Preservación del Ministerio.</v>
      </c>
      <c r="BQ19" s="194" t="s">
        <v>1340</v>
      </c>
      <c r="BR19" s="194" t="str">
        <f>BR17</f>
        <v>. Actas Comité Institucional de Gestión y Desempeño
. Indicadores Gestión Evaluación por Resultados</v>
      </c>
      <c r="BS19" s="198"/>
      <c r="BT19" s="318">
        <f t="shared" ref="BT19:BT21" si="35">BT18</f>
        <v>45838</v>
      </c>
      <c r="BU19" s="318" t="str">
        <f t="shared" ref="BU19:BU21" si="36">BU18</f>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19" s="319" t="str">
        <f t="shared" si="16"/>
        <v>OSI - SPI - GGD</v>
      </c>
      <c r="BW19" s="535" t="s">
        <v>100</v>
      </c>
      <c r="BX19" s="320" t="str">
        <f t="shared" ref="BX19:BX21" si="37">BX18</f>
        <v xml:space="preserve"> </v>
      </c>
      <c r="BY19" s="320" t="str">
        <f t="shared" ref="BY19:BY21" si="38">BY18</f>
        <v>X</v>
      </c>
      <c r="BZ19" s="320" t="str">
        <f t="shared" ref="BZ19:BZ21" si="39">BZ18</f>
        <v>La Gestión Documental se encuentra en ejecución del Plan de Conservación y Preservación y se presenta en el Comité Institucional de Gestión y Desempeño.</v>
      </c>
      <c r="CA19" s="322" t="s">
        <v>1340</v>
      </c>
      <c r="CB19" s="320" t="str">
        <f t="shared" ref="CB19:CB21" si="40">CB18</f>
        <v>Ajuste redacción "Descripción del Riesgo" acorde con lo indicado en el Informe OCI-018-2025.</v>
      </c>
      <c r="CC19" s="198"/>
      <c r="CD19" s="301"/>
      <c r="CE19" s="175"/>
      <c r="CF19" s="175" t="str">
        <f t="shared" si="18"/>
        <v>OSI - SPI - GGD</v>
      </c>
      <c r="CG19" s="305" t="s">
        <v>100</v>
      </c>
      <c r="CH19" s="176"/>
      <c r="CI19" s="239"/>
      <c r="CJ19" s="177"/>
      <c r="CK19" s="177"/>
      <c r="CL19" s="177"/>
      <c r="CM19" s="200"/>
      <c r="CN19" s="175"/>
      <c r="CO19" s="175"/>
      <c r="CP19" s="176"/>
      <c r="CQ19" s="176"/>
      <c r="CR19" s="176"/>
      <c r="CS19" s="176"/>
      <c r="CT19" s="177"/>
      <c r="CU19" s="177"/>
      <c r="CV19" s="177"/>
      <c r="CW19" s="198"/>
      <c r="CX19" s="198"/>
      <c r="CY19" s="198"/>
      <c r="CZ19" s="198"/>
      <c r="DA19" s="198"/>
      <c r="DB19" s="198"/>
      <c r="DC19" s="198"/>
      <c r="DD19" s="198"/>
      <c r="DE19" s="198"/>
      <c r="DF19" s="198"/>
    </row>
    <row r="20" spans="2:110" s="187" customFormat="1" ht="115.5" x14ac:dyDescent="0.25">
      <c r="B20" s="173" t="s">
        <v>68</v>
      </c>
      <c r="C20" s="195" t="s">
        <v>266</v>
      </c>
      <c r="D20" s="195" t="s">
        <v>266</v>
      </c>
      <c r="E20" s="196" t="s">
        <v>70</v>
      </c>
      <c r="F20" s="196" t="s">
        <v>71</v>
      </c>
      <c r="G20" s="196" t="s">
        <v>266</v>
      </c>
      <c r="H20" s="195" t="s">
        <v>240</v>
      </c>
      <c r="I20" s="195" t="s">
        <v>513</v>
      </c>
      <c r="J20" s="195" t="s">
        <v>240</v>
      </c>
      <c r="K20" s="195" t="s">
        <v>242</v>
      </c>
      <c r="L20" s="195" t="s">
        <v>521</v>
      </c>
      <c r="M20" s="195" t="s">
        <v>522</v>
      </c>
      <c r="N20" s="195" t="s">
        <v>523</v>
      </c>
      <c r="O20" s="196" t="s">
        <v>265</v>
      </c>
      <c r="P20" s="170"/>
      <c r="Q20" s="171" t="s">
        <v>77</v>
      </c>
      <c r="R20" s="171" t="s">
        <v>78</v>
      </c>
      <c r="S20" s="320" t="s">
        <v>1506</v>
      </c>
      <c r="T20" s="170" t="s">
        <v>106</v>
      </c>
      <c r="U20" s="196" t="s">
        <v>81</v>
      </c>
      <c r="V20" s="170" t="s">
        <v>122</v>
      </c>
      <c r="W20" s="218" t="s">
        <v>208</v>
      </c>
      <c r="X20" s="219">
        <f t="shared" si="0"/>
        <v>0.6</v>
      </c>
      <c r="Y20" s="220" t="s">
        <v>84</v>
      </c>
      <c r="Z20" s="219">
        <f t="shared" si="1"/>
        <v>0.8</v>
      </c>
      <c r="AA20" s="223" t="s">
        <v>85</v>
      </c>
      <c r="AB20" s="172" t="s">
        <v>271</v>
      </c>
      <c r="AC20" s="170" t="s">
        <v>272</v>
      </c>
      <c r="AD20" s="223" t="s">
        <v>88</v>
      </c>
      <c r="AE20" s="223" t="s">
        <v>89</v>
      </c>
      <c r="AF20" s="246" t="s">
        <v>273</v>
      </c>
      <c r="AG20" s="223" t="s">
        <v>91</v>
      </c>
      <c r="AH20" s="223" t="s">
        <v>135</v>
      </c>
      <c r="AI20" s="219">
        <f t="shared" si="2"/>
        <v>0.25</v>
      </c>
      <c r="AJ20" s="223" t="s">
        <v>93</v>
      </c>
      <c r="AK20" s="219">
        <f t="shared" si="3"/>
        <v>0.1</v>
      </c>
      <c r="AL20" s="223" t="s">
        <v>94</v>
      </c>
      <c r="AM20" s="195" t="s">
        <v>274</v>
      </c>
      <c r="AN20" s="173" t="s">
        <v>96</v>
      </c>
      <c r="AO20" s="195" t="s">
        <v>275</v>
      </c>
      <c r="AP20" s="184">
        <f t="shared" si="4"/>
        <v>0.35</v>
      </c>
      <c r="AQ20" s="243" t="str">
        <f t="shared" si="5"/>
        <v>BAJA</v>
      </c>
      <c r="AR20" s="243">
        <f t="shared" si="6"/>
        <v>0.39</v>
      </c>
      <c r="AS20" s="243" t="str">
        <f t="shared" si="7"/>
        <v>MAYOR</v>
      </c>
      <c r="AT20" s="243">
        <f t="shared" si="8"/>
        <v>0.8</v>
      </c>
      <c r="AU20" s="236" t="s">
        <v>85</v>
      </c>
      <c r="AV20" s="237" t="s">
        <v>130</v>
      </c>
      <c r="AW20" s="174" t="s">
        <v>271</v>
      </c>
      <c r="AX20" s="175" t="s">
        <v>276</v>
      </c>
      <c r="AY20" s="198"/>
      <c r="AZ20" s="175">
        <v>45657</v>
      </c>
      <c r="BA20" s="175" t="s">
        <v>1348</v>
      </c>
      <c r="BB20" s="226" t="s">
        <v>1349</v>
      </c>
      <c r="BC20" s="227" t="s">
        <v>100</v>
      </c>
      <c r="BD20" s="176" t="s">
        <v>268</v>
      </c>
      <c r="BE20" s="176" t="s">
        <v>1338</v>
      </c>
      <c r="BF20" s="177" t="s">
        <v>1350</v>
      </c>
      <c r="BG20" s="177" t="s">
        <v>1340</v>
      </c>
      <c r="BH20" s="177" t="s">
        <v>1351</v>
      </c>
      <c r="BI20" s="198"/>
      <c r="BJ20" s="190">
        <v>45777</v>
      </c>
      <c r="BK20" s="192" t="str">
        <f t="shared" si="33"/>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20" s="192" t="str">
        <f t="shared" si="15"/>
        <v>OSI - SPI - GGD</v>
      </c>
      <c r="BM20" s="197" t="s">
        <v>100</v>
      </c>
      <c r="BN20" s="191"/>
      <c r="BO20" s="193" t="s">
        <v>1338</v>
      </c>
      <c r="BP20" s="194" t="str">
        <f>BP17</f>
        <v>En ejecución del Plan de Conservación y Preservación del Ministerio.</v>
      </c>
      <c r="BQ20" s="194" t="s">
        <v>1340</v>
      </c>
      <c r="BR20" s="194" t="str">
        <f>BR17</f>
        <v>. Actas Comité Institucional de Gestión y Desempeño
. Indicadores Gestión Evaluación por Resultados</v>
      </c>
      <c r="BS20" s="198"/>
      <c r="BT20" s="318">
        <f t="shared" si="35"/>
        <v>45838</v>
      </c>
      <c r="BU20" s="318" t="str">
        <f t="shared" si="36"/>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20" s="319" t="str">
        <f t="shared" si="16"/>
        <v>OSI - SPI - GGD</v>
      </c>
      <c r="BW20" s="535" t="s">
        <v>100</v>
      </c>
      <c r="BX20" s="320" t="str">
        <f t="shared" si="37"/>
        <v xml:space="preserve"> </v>
      </c>
      <c r="BY20" s="320" t="str">
        <f t="shared" si="38"/>
        <v>X</v>
      </c>
      <c r="BZ20" s="320" t="str">
        <f t="shared" si="39"/>
        <v>La Gestión Documental se encuentra en ejecución del Plan de Conservación y Preservación y se presenta en el Comité Institucional de Gestión y Desempeño.</v>
      </c>
      <c r="CA20" s="322" t="s">
        <v>1340</v>
      </c>
      <c r="CB20" s="320" t="str">
        <f t="shared" si="40"/>
        <v>Ajuste redacción "Descripción del Riesgo" acorde con lo indicado en el Informe OCI-018-2025.</v>
      </c>
      <c r="CC20" s="198"/>
      <c r="CD20" s="301"/>
      <c r="CE20" s="175"/>
      <c r="CF20" s="175" t="str">
        <f t="shared" si="18"/>
        <v>OSI - SPI - GGD</v>
      </c>
      <c r="CG20" s="305" t="s">
        <v>100</v>
      </c>
      <c r="CH20" s="176"/>
      <c r="CI20" s="239"/>
      <c r="CJ20" s="177"/>
      <c r="CK20" s="177"/>
      <c r="CL20" s="177"/>
      <c r="CM20" s="200"/>
      <c r="CN20" s="175"/>
      <c r="CO20" s="175"/>
      <c r="CP20" s="176"/>
      <c r="CQ20" s="176"/>
      <c r="CR20" s="176"/>
      <c r="CS20" s="176"/>
      <c r="CT20" s="177"/>
      <c r="CU20" s="177"/>
      <c r="CV20" s="177"/>
      <c r="CW20" s="198"/>
      <c r="CX20" s="198"/>
      <c r="CY20" s="198"/>
      <c r="CZ20" s="198"/>
      <c r="DA20" s="198"/>
      <c r="DB20" s="198"/>
      <c r="DC20" s="198"/>
      <c r="DD20" s="198"/>
      <c r="DE20" s="198"/>
      <c r="DF20" s="198"/>
    </row>
    <row r="21" spans="2:110" s="187" customFormat="1" ht="115.5" x14ac:dyDescent="0.25">
      <c r="B21" s="173" t="s">
        <v>68</v>
      </c>
      <c r="C21" s="195" t="s">
        <v>266</v>
      </c>
      <c r="D21" s="195" t="s">
        <v>266</v>
      </c>
      <c r="E21" s="196" t="s">
        <v>70</v>
      </c>
      <c r="F21" s="196" t="s">
        <v>71</v>
      </c>
      <c r="G21" s="196" t="s">
        <v>266</v>
      </c>
      <c r="H21" s="195">
        <v>0</v>
      </c>
      <c r="I21" s="195">
        <v>0</v>
      </c>
      <c r="J21" s="195">
        <v>0</v>
      </c>
      <c r="K21" s="195">
        <v>0</v>
      </c>
      <c r="L21" s="195">
        <v>0</v>
      </c>
      <c r="M21" s="195">
        <v>0</v>
      </c>
      <c r="N21" s="195">
        <v>0</v>
      </c>
      <c r="O21" s="196" t="s">
        <v>265</v>
      </c>
      <c r="P21" s="170"/>
      <c r="Q21" s="171" t="s">
        <v>77</v>
      </c>
      <c r="R21" s="171" t="s">
        <v>78</v>
      </c>
      <c r="S21" s="320" t="s">
        <v>1506</v>
      </c>
      <c r="T21" s="170" t="s">
        <v>106</v>
      </c>
      <c r="U21" s="196" t="s">
        <v>81</v>
      </c>
      <c r="V21" s="170" t="s">
        <v>107</v>
      </c>
      <c r="W21" s="218" t="s">
        <v>208</v>
      </c>
      <c r="X21" s="219">
        <f t="shared" si="0"/>
        <v>0.6</v>
      </c>
      <c r="Y21" s="220" t="s">
        <v>84</v>
      </c>
      <c r="Z21" s="219">
        <f t="shared" si="1"/>
        <v>0.8</v>
      </c>
      <c r="AA21" s="223" t="s">
        <v>85</v>
      </c>
      <c r="AB21" s="172" t="s">
        <v>271</v>
      </c>
      <c r="AC21" s="170" t="s">
        <v>272</v>
      </c>
      <c r="AD21" s="223" t="s">
        <v>88</v>
      </c>
      <c r="AE21" s="223" t="s">
        <v>89</v>
      </c>
      <c r="AF21" s="246" t="s">
        <v>273</v>
      </c>
      <c r="AG21" s="223" t="s">
        <v>91</v>
      </c>
      <c r="AH21" s="223" t="s">
        <v>135</v>
      </c>
      <c r="AI21" s="219">
        <f t="shared" si="2"/>
        <v>0.25</v>
      </c>
      <c r="AJ21" s="223" t="s">
        <v>93</v>
      </c>
      <c r="AK21" s="219">
        <f t="shared" si="3"/>
        <v>0.1</v>
      </c>
      <c r="AL21" s="223" t="s">
        <v>94</v>
      </c>
      <c r="AM21" s="195" t="s">
        <v>274</v>
      </c>
      <c r="AN21" s="173" t="s">
        <v>96</v>
      </c>
      <c r="AO21" s="195" t="s">
        <v>275</v>
      </c>
      <c r="AP21" s="184">
        <f t="shared" si="4"/>
        <v>0.35</v>
      </c>
      <c r="AQ21" s="243" t="str">
        <f t="shared" si="5"/>
        <v>BAJA</v>
      </c>
      <c r="AR21" s="243">
        <f t="shared" si="6"/>
        <v>0.39</v>
      </c>
      <c r="AS21" s="243" t="str">
        <f t="shared" si="7"/>
        <v>MAYOR</v>
      </c>
      <c r="AT21" s="243">
        <f t="shared" si="8"/>
        <v>0.8</v>
      </c>
      <c r="AU21" s="236" t="s">
        <v>85</v>
      </c>
      <c r="AV21" s="237" t="s">
        <v>130</v>
      </c>
      <c r="AW21" s="174" t="s">
        <v>271</v>
      </c>
      <c r="AX21" s="175" t="s">
        <v>276</v>
      </c>
      <c r="AY21" s="198"/>
      <c r="AZ21" s="175">
        <v>45657</v>
      </c>
      <c r="BA21" s="175" t="s">
        <v>1348</v>
      </c>
      <c r="BB21" s="226" t="s">
        <v>1349</v>
      </c>
      <c r="BC21" s="227" t="s">
        <v>100</v>
      </c>
      <c r="BD21" s="176" t="s">
        <v>268</v>
      </c>
      <c r="BE21" s="176" t="s">
        <v>1338</v>
      </c>
      <c r="BF21" s="177" t="s">
        <v>1350</v>
      </c>
      <c r="BG21" s="177" t="s">
        <v>1340</v>
      </c>
      <c r="BH21" s="177" t="s">
        <v>1351</v>
      </c>
      <c r="BI21" s="198"/>
      <c r="BJ21" s="190">
        <v>45777</v>
      </c>
      <c r="BK21" s="192" t="str">
        <f t="shared" si="33"/>
        <v>Se realizó sensibilización en Organización de archivos físicos y electrónicos, Tablas de Retención Documental y Transferencias documentales primarias con cada una de las áreas de trabajo del Ministerio con el fin de que los archivos de gestión y el archivo central del MinCIT cumplan con lo establecido en el Sistema Integrado de Conservación.</v>
      </c>
      <c r="BL21" s="192" t="str">
        <f t="shared" si="15"/>
        <v>OSI - SPI - GGD</v>
      </c>
      <c r="BM21" s="197" t="s">
        <v>100</v>
      </c>
      <c r="BN21" s="191"/>
      <c r="BO21" s="193" t="s">
        <v>1338</v>
      </c>
      <c r="BP21" s="194" t="str">
        <f>BP17</f>
        <v>En ejecución del Plan de Conservación y Preservación del Ministerio.</v>
      </c>
      <c r="BQ21" s="194" t="s">
        <v>1340</v>
      </c>
      <c r="BR21" s="194" t="str">
        <f>BR17</f>
        <v>. Actas Comité Institucional de Gestión y Desempeño
. Indicadores Gestión Evaluación por Resultados</v>
      </c>
      <c r="BS21" s="198"/>
      <c r="BT21" s="318">
        <f t="shared" si="35"/>
        <v>45838</v>
      </c>
      <c r="BU21" s="318" t="str">
        <f t="shared" si="36"/>
        <v xml:space="preserve">Como parte de la gestión dec onservación y preservación relacionada con el mantenimiento preventivo del área de Archivo Central y áreas de almacenameinto de información; gestión de adquisición servicio de digitalización para la conservación y preservación de documentación medios físicos y otros formatos; traslado documental y conservación documentación física. </v>
      </c>
      <c r="BV21" s="319" t="str">
        <f t="shared" si="16"/>
        <v>OSI - SPI - GGD</v>
      </c>
      <c r="BW21" s="535" t="s">
        <v>100</v>
      </c>
      <c r="BX21" s="320" t="str">
        <f t="shared" si="37"/>
        <v xml:space="preserve"> </v>
      </c>
      <c r="BY21" s="320" t="str">
        <f t="shared" si="38"/>
        <v>X</v>
      </c>
      <c r="BZ21" s="320" t="str">
        <f t="shared" si="39"/>
        <v>La Gestión Documental se encuentra en ejecución del Plan de Conservación y Preservación y se presenta en el Comité Institucional de Gestión y Desempeño.</v>
      </c>
      <c r="CA21" s="322" t="s">
        <v>1340</v>
      </c>
      <c r="CB21" s="320" t="str">
        <f t="shared" si="40"/>
        <v>Ajuste redacción "Descripción del Riesgo" acorde con lo indicado en el Informe OCI-018-2025.</v>
      </c>
      <c r="CC21" s="198"/>
      <c r="CD21" s="301"/>
      <c r="CE21" s="175"/>
      <c r="CF21" s="175" t="str">
        <f t="shared" si="18"/>
        <v>OSI - SPI - GGD</v>
      </c>
      <c r="CG21" s="305" t="s">
        <v>100</v>
      </c>
      <c r="CH21" s="176"/>
      <c r="CI21" s="239"/>
      <c r="CJ21" s="177"/>
      <c r="CK21" s="177"/>
      <c r="CL21" s="177"/>
      <c r="CM21" s="200"/>
      <c r="CN21" s="175"/>
      <c r="CO21" s="175"/>
      <c r="CP21" s="176"/>
      <c r="CQ21" s="176"/>
      <c r="CR21" s="176"/>
      <c r="CS21" s="176"/>
      <c r="CT21" s="177"/>
      <c r="CU21" s="177"/>
      <c r="CV21" s="177"/>
      <c r="CW21" s="198"/>
      <c r="CX21" s="198"/>
      <c r="CY21" s="198"/>
      <c r="CZ21" s="198"/>
      <c r="DA21" s="198"/>
      <c r="DB21" s="198"/>
      <c r="DC21" s="198"/>
      <c r="DD21" s="198"/>
      <c r="DE21" s="198"/>
      <c r="DF21" s="198"/>
    </row>
    <row r="22" spans="2:110" s="187" customFormat="1" ht="126" x14ac:dyDescent="0.25">
      <c r="B22" s="173" t="s">
        <v>68</v>
      </c>
      <c r="C22" s="195" t="s">
        <v>277</v>
      </c>
      <c r="D22" s="195" t="s">
        <v>277</v>
      </c>
      <c r="E22" s="196" t="s">
        <v>70</v>
      </c>
      <c r="F22" s="196" t="s">
        <v>71</v>
      </c>
      <c r="G22" s="196" t="s">
        <v>277</v>
      </c>
      <c r="H22" s="195" t="s">
        <v>240</v>
      </c>
      <c r="I22" s="195" t="s">
        <v>240</v>
      </c>
      <c r="J22" s="195" t="s">
        <v>240</v>
      </c>
      <c r="K22" s="195" t="s">
        <v>240</v>
      </c>
      <c r="L22" s="195" t="s">
        <v>278</v>
      </c>
      <c r="M22" s="195" t="s">
        <v>279</v>
      </c>
      <c r="N22" s="195" t="s">
        <v>269</v>
      </c>
      <c r="O22" s="196" t="s">
        <v>265</v>
      </c>
      <c r="P22" s="170"/>
      <c r="Q22" s="171" t="s">
        <v>77</v>
      </c>
      <c r="R22" s="171" t="s">
        <v>78</v>
      </c>
      <c r="S22" s="392" t="s">
        <v>1507</v>
      </c>
      <c r="T22" s="170" t="s">
        <v>280</v>
      </c>
      <c r="U22" s="196" t="s">
        <v>81</v>
      </c>
      <c r="V22" s="170" t="s">
        <v>107</v>
      </c>
      <c r="W22" s="218" t="s">
        <v>208</v>
      </c>
      <c r="X22" s="219">
        <f t="shared" si="0"/>
        <v>0.6</v>
      </c>
      <c r="Y22" s="220" t="s">
        <v>84</v>
      </c>
      <c r="Z22" s="219">
        <f t="shared" si="1"/>
        <v>0.8</v>
      </c>
      <c r="AA22" s="223" t="s">
        <v>85</v>
      </c>
      <c r="AB22" s="172" t="s">
        <v>281</v>
      </c>
      <c r="AC22" s="170" t="s">
        <v>272</v>
      </c>
      <c r="AD22" s="223" t="s">
        <v>88</v>
      </c>
      <c r="AE22" s="223" t="s">
        <v>89</v>
      </c>
      <c r="AF22" s="246" t="s">
        <v>273</v>
      </c>
      <c r="AG22" s="223" t="s">
        <v>91</v>
      </c>
      <c r="AH22" s="223" t="s">
        <v>135</v>
      </c>
      <c r="AI22" s="219">
        <f t="shared" si="2"/>
        <v>0.25</v>
      </c>
      <c r="AJ22" s="223" t="s">
        <v>93</v>
      </c>
      <c r="AK22" s="219">
        <f t="shared" si="3"/>
        <v>0.1</v>
      </c>
      <c r="AL22" s="223" t="s">
        <v>94</v>
      </c>
      <c r="AM22" s="195" t="s">
        <v>274</v>
      </c>
      <c r="AN22" s="173" t="s">
        <v>96</v>
      </c>
      <c r="AO22" s="195" t="s">
        <v>275</v>
      </c>
      <c r="AP22" s="184">
        <f t="shared" si="4"/>
        <v>0.35</v>
      </c>
      <c r="AQ22" s="243" t="str">
        <f t="shared" si="5"/>
        <v>BAJA</v>
      </c>
      <c r="AR22" s="243">
        <f t="shared" si="6"/>
        <v>0.39</v>
      </c>
      <c r="AS22" s="243" t="str">
        <f t="shared" si="7"/>
        <v>MAYOR</v>
      </c>
      <c r="AT22" s="243">
        <f t="shared" si="8"/>
        <v>0.8</v>
      </c>
      <c r="AU22" s="236" t="s">
        <v>85</v>
      </c>
      <c r="AV22" s="238" t="s">
        <v>98</v>
      </c>
      <c r="AW22" s="174" t="s">
        <v>281</v>
      </c>
      <c r="AX22" s="175" t="s">
        <v>282</v>
      </c>
      <c r="AY22" s="198"/>
      <c r="AZ22" s="175">
        <v>45657</v>
      </c>
      <c r="BA22" s="175" t="s">
        <v>1348</v>
      </c>
      <c r="BB22" s="226" t="s">
        <v>1349</v>
      </c>
      <c r="BC22" s="227" t="s">
        <v>100</v>
      </c>
      <c r="BD22" s="176" t="s">
        <v>268</v>
      </c>
      <c r="BE22" s="176" t="s">
        <v>1338</v>
      </c>
      <c r="BF22" s="177" t="s">
        <v>1350</v>
      </c>
      <c r="BG22" s="177" t="s">
        <v>1340</v>
      </c>
      <c r="BH22" s="177" t="s">
        <v>1351</v>
      </c>
      <c r="BI22" s="198"/>
      <c r="BJ22" s="190">
        <v>45777</v>
      </c>
      <c r="BK22" s="192" t="s">
        <v>1391</v>
      </c>
      <c r="BL22" s="192" t="str">
        <f t="shared" si="15"/>
        <v>OSI - SPI - GGD</v>
      </c>
      <c r="BM22" s="197" t="s">
        <v>100</v>
      </c>
      <c r="BN22" s="191"/>
      <c r="BO22" s="193" t="s">
        <v>1338</v>
      </c>
      <c r="BP22" s="192" t="s">
        <v>1394</v>
      </c>
      <c r="BQ22" s="194" t="s">
        <v>1340</v>
      </c>
      <c r="BR22" s="194" t="s">
        <v>1409</v>
      </c>
      <c r="BS22" s="198"/>
      <c r="BT22" s="323">
        <v>45838</v>
      </c>
      <c r="BU22" s="324" t="s">
        <v>1463</v>
      </c>
      <c r="BV22" s="324" t="str">
        <f t="shared" si="16"/>
        <v>OSI - SPI - GGD</v>
      </c>
      <c r="BW22" s="536" t="s">
        <v>100</v>
      </c>
      <c r="BX22" s="325"/>
      <c r="BY22" s="326" t="s">
        <v>1338</v>
      </c>
      <c r="BZ22" s="324" t="s">
        <v>1460</v>
      </c>
      <c r="CA22" s="327" t="s">
        <v>1340</v>
      </c>
      <c r="CB22" s="327" t="str">
        <f>CB8</f>
        <v>Ajuste redacción "Descripción del Riesgo" acorde con lo indicado en el Informe OCI-018-2025.</v>
      </c>
      <c r="CC22" s="198"/>
      <c r="CD22" s="301"/>
      <c r="CE22" s="175"/>
      <c r="CF22" s="175" t="str">
        <f t="shared" si="18"/>
        <v>OSI - SPI - GGD</v>
      </c>
      <c r="CG22" s="305" t="s">
        <v>100</v>
      </c>
      <c r="CH22" s="176"/>
      <c r="CI22" s="239"/>
      <c r="CJ22" s="175"/>
      <c r="CK22" s="177"/>
      <c r="CL22" s="177"/>
      <c r="CM22" s="200"/>
      <c r="CN22" s="175"/>
      <c r="CO22" s="175"/>
      <c r="CP22" s="176"/>
      <c r="CQ22" s="176"/>
      <c r="CR22" s="176"/>
      <c r="CS22" s="176"/>
      <c r="CT22" s="177"/>
      <c r="CU22" s="177"/>
      <c r="CV22" s="177"/>
      <c r="CW22" s="199"/>
      <c r="CX22" s="199"/>
      <c r="CY22" s="199"/>
      <c r="CZ22" s="199"/>
      <c r="DA22" s="199"/>
      <c r="DB22" s="199"/>
      <c r="DC22" s="199"/>
      <c r="DD22" s="199"/>
      <c r="DE22" s="199"/>
      <c r="DF22" s="199"/>
    </row>
    <row r="23" spans="2:110" s="187" customFormat="1" ht="126" x14ac:dyDescent="0.25">
      <c r="B23" s="173" t="s">
        <v>68</v>
      </c>
      <c r="C23" s="195" t="s">
        <v>184</v>
      </c>
      <c r="D23" s="195" t="s">
        <v>184</v>
      </c>
      <c r="E23" s="196" t="s">
        <v>185</v>
      </c>
      <c r="F23" s="196" t="s">
        <v>71</v>
      </c>
      <c r="G23" s="196" t="s">
        <v>184</v>
      </c>
      <c r="H23" s="195" t="s">
        <v>72</v>
      </c>
      <c r="I23" s="195" t="s">
        <v>72</v>
      </c>
      <c r="J23" s="195" t="s">
        <v>72</v>
      </c>
      <c r="K23" s="195" t="s">
        <v>72</v>
      </c>
      <c r="L23" s="195" t="s">
        <v>186</v>
      </c>
      <c r="M23" s="195" t="s">
        <v>187</v>
      </c>
      <c r="N23" s="195" t="s">
        <v>188</v>
      </c>
      <c r="O23" s="196" t="s">
        <v>189</v>
      </c>
      <c r="P23" s="170"/>
      <c r="Q23" s="171" t="s">
        <v>77</v>
      </c>
      <c r="R23" s="171" t="s">
        <v>78</v>
      </c>
      <c r="S23" s="327" t="s">
        <v>1497</v>
      </c>
      <c r="T23" s="170" t="s">
        <v>162</v>
      </c>
      <c r="U23" s="196" t="s">
        <v>81</v>
      </c>
      <c r="V23" s="170" t="s">
        <v>82</v>
      </c>
      <c r="W23" s="180" t="s">
        <v>83</v>
      </c>
      <c r="X23" s="181">
        <f t="shared" si="0"/>
        <v>0.4</v>
      </c>
      <c r="Y23" s="182" t="s">
        <v>84</v>
      </c>
      <c r="Z23" s="181">
        <f t="shared" si="1"/>
        <v>0.8</v>
      </c>
      <c r="AA23" s="173" t="s">
        <v>85</v>
      </c>
      <c r="AB23" s="172" t="s">
        <v>108</v>
      </c>
      <c r="AC23" s="170" t="s">
        <v>109</v>
      </c>
      <c r="AD23" s="173" t="s">
        <v>88</v>
      </c>
      <c r="AE23" s="173" t="s">
        <v>89</v>
      </c>
      <c r="AF23" s="196" t="s">
        <v>110</v>
      </c>
      <c r="AG23" s="173" t="s">
        <v>91</v>
      </c>
      <c r="AH23" s="173" t="s">
        <v>111</v>
      </c>
      <c r="AI23" s="183">
        <f t="shared" si="2"/>
        <v>0.15</v>
      </c>
      <c r="AJ23" s="173" t="s">
        <v>93</v>
      </c>
      <c r="AK23" s="183">
        <f t="shared" si="3"/>
        <v>0.1</v>
      </c>
      <c r="AL23" s="173" t="s">
        <v>94</v>
      </c>
      <c r="AM23" s="195" t="s">
        <v>112</v>
      </c>
      <c r="AN23" s="173" t="s">
        <v>96</v>
      </c>
      <c r="AO23" s="195" t="s">
        <v>113</v>
      </c>
      <c r="AP23" s="184">
        <f t="shared" si="4"/>
        <v>0.25</v>
      </c>
      <c r="AQ23" s="243" t="str">
        <f t="shared" si="5"/>
        <v>BAJA</v>
      </c>
      <c r="AR23" s="243">
        <f t="shared" si="6"/>
        <v>0.30000000000000004</v>
      </c>
      <c r="AS23" s="243" t="str">
        <f t="shared" si="7"/>
        <v>MAYOR</v>
      </c>
      <c r="AT23" s="243">
        <f t="shared" si="8"/>
        <v>0.8</v>
      </c>
      <c r="AU23" s="236" t="s">
        <v>85</v>
      </c>
      <c r="AV23" s="238" t="s">
        <v>98</v>
      </c>
      <c r="AW23" s="174" t="s">
        <v>108</v>
      </c>
      <c r="AX23" s="175" t="s">
        <v>190</v>
      </c>
      <c r="AY23" s="198"/>
      <c r="AZ23" s="175">
        <f t="shared" ref="AZ23:BB26" si="41">AZ22</f>
        <v>45657</v>
      </c>
      <c r="BA23" s="175" t="str">
        <f t="shared" si="41"/>
        <v>La verificación del control se adelantará en el IT-2025 con el Proceso Gestión Documental.</v>
      </c>
      <c r="BB23" s="228" t="str">
        <f t="shared" si="41"/>
        <v>OSI - SPI - GGD</v>
      </c>
      <c r="BC23" s="227" t="s">
        <v>100</v>
      </c>
      <c r="BD23" s="176" t="str">
        <f t="shared" ref="BD23:BF26" si="42">BD22</f>
        <v xml:space="preserve"> </v>
      </c>
      <c r="BE23" s="176" t="str">
        <f t="shared" si="42"/>
        <v>X</v>
      </c>
      <c r="BF23" s="176" t="str">
        <f t="shared" si="42"/>
        <v>No se ha determinado que el Proceso Gestión Documental presente limitantes en el control para conservar o preservar información institucional.</v>
      </c>
      <c r="BG23" s="177" t="s">
        <v>1340</v>
      </c>
      <c r="BH23" s="176" t="str">
        <f>BH22</f>
        <v>Coordinación con el Proceso Gestión Documental para revisar los controles de conservación y preservación de la información institucional.</v>
      </c>
      <c r="BI23" s="198"/>
      <c r="BJ23" s="190">
        <v>45777</v>
      </c>
      <c r="BK23" s="192" t="str">
        <f t="shared" si="33"/>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3" s="192" t="str">
        <f t="shared" si="15"/>
        <v>OSI - SPI - GGD</v>
      </c>
      <c r="BM23" s="197" t="s">
        <v>100</v>
      </c>
      <c r="BN23" s="191"/>
      <c r="BO23" s="193" t="s">
        <v>1338</v>
      </c>
      <c r="BP23" s="192" t="str">
        <f t="shared" ref="BP23:BP86" si="43">BP22</f>
        <v>En ejecución del Plan de Conservación y Preservación del Ministerio.</v>
      </c>
      <c r="BQ23" s="194" t="s">
        <v>1340</v>
      </c>
      <c r="BR23" s="194" t="s">
        <v>1409</v>
      </c>
      <c r="BS23" s="198"/>
      <c r="BT23" s="323">
        <v>45838</v>
      </c>
      <c r="BU23" s="324" t="str">
        <f t="shared" ref="BU23" si="44">BU22</f>
        <v xml:space="preserve">Como parte de la gestión dec onservación y preservación documental, se cuenta con el monitoreo perimetral de control de acceso al área segura Archivo Central. </v>
      </c>
      <c r="BV23" s="324" t="str">
        <f t="shared" si="16"/>
        <v>OSI - SPI - GGD</v>
      </c>
      <c r="BW23" s="536" t="s">
        <v>100</v>
      </c>
      <c r="BX23" s="325" t="s">
        <v>268</v>
      </c>
      <c r="BY23" s="326" t="s">
        <v>1338</v>
      </c>
      <c r="BZ23" s="324" t="str">
        <f t="shared" ref="BZ23:BZ86" si="45">BZ22</f>
        <v xml:space="preserve">La Gestión Documental se encuentra en ejecución del Plan de Conservación y Preservación y se presenta en el Comité Institucional de Gestión y Desempeño.
</v>
      </c>
      <c r="CA23" s="327" t="s">
        <v>1340</v>
      </c>
      <c r="CB23" s="327" t="str">
        <f>CB22</f>
        <v>Ajuste redacción "Descripción del Riesgo" acorde con lo indicado en el Informe OCI-018-2025.</v>
      </c>
      <c r="CC23" s="198"/>
      <c r="CD23" s="301"/>
      <c r="CE23" s="175"/>
      <c r="CF23" s="175" t="str">
        <f t="shared" si="18"/>
        <v>OSI - SPI - GGD</v>
      </c>
      <c r="CG23" s="305" t="s">
        <v>100</v>
      </c>
      <c r="CH23" s="176"/>
      <c r="CI23" s="239"/>
      <c r="CJ23" s="175"/>
      <c r="CK23" s="177"/>
      <c r="CL23" s="177"/>
      <c r="CM23" s="200"/>
      <c r="CN23" s="175"/>
      <c r="CO23" s="175"/>
      <c r="CP23" s="176"/>
      <c r="CQ23" s="176"/>
      <c r="CR23" s="176"/>
      <c r="CS23" s="176"/>
      <c r="CT23" s="177"/>
      <c r="CU23" s="177"/>
      <c r="CV23" s="177"/>
      <c r="CW23" s="198"/>
      <c r="CX23" s="198"/>
      <c r="CY23" s="198"/>
      <c r="CZ23" s="198"/>
      <c r="DA23" s="198"/>
      <c r="DB23" s="198"/>
      <c r="DC23" s="198"/>
      <c r="DD23" s="198"/>
      <c r="DE23" s="198"/>
      <c r="DF23" s="198"/>
    </row>
    <row r="24" spans="2:110" s="187" customFormat="1" ht="126" x14ac:dyDescent="0.25">
      <c r="B24" s="173" t="s">
        <v>68</v>
      </c>
      <c r="C24" s="195" t="s">
        <v>184</v>
      </c>
      <c r="D24" s="195" t="s">
        <v>184</v>
      </c>
      <c r="E24" s="196" t="s">
        <v>185</v>
      </c>
      <c r="F24" s="196" t="s">
        <v>71</v>
      </c>
      <c r="G24" s="196" t="s">
        <v>184</v>
      </c>
      <c r="H24" s="195" t="s">
        <v>240</v>
      </c>
      <c r="I24" s="195" t="s">
        <v>240</v>
      </c>
      <c r="J24" s="195" t="s">
        <v>240</v>
      </c>
      <c r="K24" s="195" t="s">
        <v>240</v>
      </c>
      <c r="L24" s="195" t="s">
        <v>292</v>
      </c>
      <c r="M24" s="195" t="s">
        <v>293</v>
      </c>
      <c r="N24" s="195" t="s">
        <v>294</v>
      </c>
      <c r="O24" s="196" t="s">
        <v>295</v>
      </c>
      <c r="P24" s="170"/>
      <c r="Q24" s="171" t="s">
        <v>77</v>
      </c>
      <c r="R24" s="171" t="s">
        <v>78</v>
      </c>
      <c r="S24" s="327" t="s">
        <v>1497</v>
      </c>
      <c r="T24" s="170" t="s">
        <v>162</v>
      </c>
      <c r="U24" s="196" t="s">
        <v>81</v>
      </c>
      <c r="V24" s="170" t="s">
        <v>82</v>
      </c>
      <c r="W24" s="180" t="s">
        <v>83</v>
      </c>
      <c r="X24" s="181">
        <f t="shared" si="0"/>
        <v>0.4</v>
      </c>
      <c r="Y24" s="182" t="s">
        <v>84</v>
      </c>
      <c r="Z24" s="181">
        <f t="shared" si="1"/>
        <v>0.8</v>
      </c>
      <c r="AA24" s="173" t="s">
        <v>85</v>
      </c>
      <c r="AB24" s="172" t="s">
        <v>108</v>
      </c>
      <c r="AC24" s="170" t="s">
        <v>109</v>
      </c>
      <c r="AD24" s="173" t="s">
        <v>88</v>
      </c>
      <c r="AE24" s="173" t="s">
        <v>89</v>
      </c>
      <c r="AF24" s="196" t="s">
        <v>110</v>
      </c>
      <c r="AG24" s="173" t="s">
        <v>91</v>
      </c>
      <c r="AH24" s="173" t="s">
        <v>111</v>
      </c>
      <c r="AI24" s="183">
        <f t="shared" si="2"/>
        <v>0.15</v>
      </c>
      <c r="AJ24" s="173" t="s">
        <v>93</v>
      </c>
      <c r="AK24" s="183">
        <f t="shared" si="3"/>
        <v>0.1</v>
      </c>
      <c r="AL24" s="173" t="s">
        <v>94</v>
      </c>
      <c r="AM24" s="195" t="s">
        <v>112</v>
      </c>
      <c r="AN24" s="173" t="s">
        <v>96</v>
      </c>
      <c r="AO24" s="195" t="s">
        <v>113</v>
      </c>
      <c r="AP24" s="184">
        <f t="shared" si="4"/>
        <v>0.25</v>
      </c>
      <c r="AQ24" s="243" t="str">
        <f t="shared" si="5"/>
        <v>BAJA</v>
      </c>
      <c r="AR24" s="243">
        <f t="shared" si="6"/>
        <v>0.30000000000000004</v>
      </c>
      <c r="AS24" s="243" t="str">
        <f t="shared" si="7"/>
        <v>MAYOR</v>
      </c>
      <c r="AT24" s="243">
        <f t="shared" si="8"/>
        <v>0.8</v>
      </c>
      <c r="AU24" s="223" t="s">
        <v>85</v>
      </c>
      <c r="AV24" s="218" t="s">
        <v>98</v>
      </c>
      <c r="AW24" s="174" t="s">
        <v>108</v>
      </c>
      <c r="AX24" s="175" t="s">
        <v>296</v>
      </c>
      <c r="AY24" s="198"/>
      <c r="AZ24" s="175">
        <f t="shared" si="41"/>
        <v>45657</v>
      </c>
      <c r="BA24" s="175" t="str">
        <f t="shared" si="41"/>
        <v>La verificación del control se adelantará en el IT-2025 con el Proceso Gestión Documental.</v>
      </c>
      <c r="BB24" s="228" t="str">
        <f t="shared" si="41"/>
        <v>OSI - SPI - GGD</v>
      </c>
      <c r="BC24" s="227" t="s">
        <v>100</v>
      </c>
      <c r="BD24" s="176" t="str">
        <f t="shared" si="42"/>
        <v xml:space="preserve"> </v>
      </c>
      <c r="BE24" s="176" t="str">
        <f t="shared" si="42"/>
        <v>X</v>
      </c>
      <c r="BF24" s="176" t="str">
        <f t="shared" si="42"/>
        <v>No se ha determinado que el Proceso Gestión Documental presente limitantes en el control para conservar o preservar información institucional.</v>
      </c>
      <c r="BG24" s="177" t="s">
        <v>1340</v>
      </c>
      <c r="BH24" s="176" t="str">
        <f>BH23</f>
        <v>Coordinación con el Proceso Gestión Documental para revisar los controles de conservación y preservación de la información institucional.</v>
      </c>
      <c r="BI24" s="198"/>
      <c r="BJ24" s="190">
        <v>45777</v>
      </c>
      <c r="BK24" s="192" t="str">
        <f t="shared" si="33"/>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4" s="192" t="str">
        <f t="shared" si="15"/>
        <v>OSI - SPI - GGD</v>
      </c>
      <c r="BM24" s="197" t="s">
        <v>100</v>
      </c>
      <c r="BN24" s="191"/>
      <c r="BO24" s="193" t="s">
        <v>1338</v>
      </c>
      <c r="BP24" s="192" t="str">
        <f t="shared" si="43"/>
        <v>En ejecución del Plan de Conservación y Preservación del Ministerio.</v>
      </c>
      <c r="BQ24" s="194" t="s">
        <v>1340</v>
      </c>
      <c r="BR24" s="194" t="str">
        <f>BR23</f>
        <v>Seguimiento en las siguientes instancias Institucionales:
. Actas Comité Institucional de Gestión y Desempeño
. Indicadores Gestión Evaluación por Resultados</v>
      </c>
      <c r="BS24" s="198"/>
      <c r="BT24" s="323">
        <f>BT23</f>
        <v>45838</v>
      </c>
      <c r="BU24" s="323" t="s">
        <v>1464</v>
      </c>
      <c r="BV24" s="324" t="str">
        <f t="shared" si="16"/>
        <v>OSI - SPI - GGD</v>
      </c>
      <c r="BW24" s="537" t="s">
        <v>100</v>
      </c>
      <c r="BX24" s="325" t="str">
        <f>BX23</f>
        <v xml:space="preserve"> </v>
      </c>
      <c r="BY24" s="325" t="str">
        <f t="shared" ref="BY24" si="46">BY23</f>
        <v>X</v>
      </c>
      <c r="BZ24" s="325" t="s">
        <v>1465</v>
      </c>
      <c r="CA24" s="327" t="s">
        <v>1340</v>
      </c>
      <c r="CB24" s="327" t="str">
        <f t="shared" ref="CB24:CB87" si="47">CB23</f>
        <v>Ajuste redacción "Descripción del Riesgo" acorde con lo indicado en el Informe OCI-018-2025.</v>
      </c>
      <c r="CC24" s="198"/>
      <c r="CD24" s="301"/>
      <c r="CE24" s="175"/>
      <c r="CF24" s="175" t="str">
        <f t="shared" si="18"/>
        <v>OSI - SPI - GGD</v>
      </c>
      <c r="CG24" s="305" t="s">
        <v>100</v>
      </c>
      <c r="CH24" s="176"/>
      <c r="CI24" s="239"/>
      <c r="CJ24" s="175"/>
      <c r="CK24" s="177"/>
      <c r="CL24" s="177"/>
      <c r="CM24" s="200"/>
      <c r="CN24" s="175"/>
      <c r="CO24" s="175"/>
      <c r="CP24" s="176"/>
      <c r="CQ24" s="176"/>
      <c r="CR24" s="176"/>
      <c r="CS24" s="176"/>
      <c r="CT24" s="177"/>
      <c r="CU24" s="177"/>
      <c r="CV24" s="177"/>
      <c r="CW24" s="198"/>
      <c r="CX24" s="198"/>
      <c r="CY24" s="198"/>
      <c r="CZ24" s="198"/>
      <c r="DA24" s="198"/>
      <c r="DB24" s="198"/>
      <c r="DC24" s="198"/>
      <c r="DD24" s="198"/>
      <c r="DE24" s="198"/>
      <c r="DF24" s="198"/>
    </row>
    <row r="25" spans="2:110" s="187" customFormat="1" ht="126" x14ac:dyDescent="0.25">
      <c r="B25" s="173" t="s">
        <v>68</v>
      </c>
      <c r="C25" s="195" t="s">
        <v>184</v>
      </c>
      <c r="D25" s="195" t="s">
        <v>184</v>
      </c>
      <c r="E25" s="196" t="s">
        <v>185</v>
      </c>
      <c r="F25" s="196" t="s">
        <v>71</v>
      </c>
      <c r="G25" s="196" t="s">
        <v>184</v>
      </c>
      <c r="H25" s="195" t="s">
        <v>240</v>
      </c>
      <c r="I25" s="195" t="s">
        <v>240</v>
      </c>
      <c r="J25" s="195" t="s">
        <v>240</v>
      </c>
      <c r="K25" s="195" t="s">
        <v>240</v>
      </c>
      <c r="L25" s="195" t="s">
        <v>417</v>
      </c>
      <c r="M25" s="195" t="s">
        <v>461</v>
      </c>
      <c r="N25" s="195" t="s">
        <v>462</v>
      </c>
      <c r="O25" s="196" t="s">
        <v>189</v>
      </c>
      <c r="P25" s="170"/>
      <c r="Q25" s="171" t="s">
        <v>77</v>
      </c>
      <c r="R25" s="171" t="s">
        <v>78</v>
      </c>
      <c r="S25" s="327" t="s">
        <v>1497</v>
      </c>
      <c r="T25" s="170" t="s">
        <v>162</v>
      </c>
      <c r="U25" s="196" t="s">
        <v>81</v>
      </c>
      <c r="V25" s="170" t="s">
        <v>82</v>
      </c>
      <c r="W25" s="180" t="s">
        <v>83</v>
      </c>
      <c r="X25" s="181">
        <f t="shared" si="0"/>
        <v>0.4</v>
      </c>
      <c r="Y25" s="182" t="s">
        <v>84</v>
      </c>
      <c r="Z25" s="181">
        <f t="shared" si="1"/>
        <v>0.8</v>
      </c>
      <c r="AA25" s="173" t="s">
        <v>85</v>
      </c>
      <c r="AB25" s="172" t="s">
        <v>108</v>
      </c>
      <c r="AC25" s="170" t="s">
        <v>109</v>
      </c>
      <c r="AD25" s="173" t="s">
        <v>88</v>
      </c>
      <c r="AE25" s="173" t="s">
        <v>89</v>
      </c>
      <c r="AF25" s="196" t="s">
        <v>110</v>
      </c>
      <c r="AG25" s="173" t="s">
        <v>91</v>
      </c>
      <c r="AH25" s="173" t="s">
        <v>111</v>
      </c>
      <c r="AI25" s="183">
        <f t="shared" si="2"/>
        <v>0.15</v>
      </c>
      <c r="AJ25" s="173" t="s">
        <v>93</v>
      </c>
      <c r="AK25" s="183">
        <f t="shared" si="3"/>
        <v>0.1</v>
      </c>
      <c r="AL25" s="173" t="s">
        <v>94</v>
      </c>
      <c r="AM25" s="195" t="s">
        <v>112</v>
      </c>
      <c r="AN25" s="173" t="s">
        <v>96</v>
      </c>
      <c r="AO25" s="195" t="s">
        <v>113</v>
      </c>
      <c r="AP25" s="184">
        <f t="shared" si="4"/>
        <v>0.25</v>
      </c>
      <c r="AQ25" s="243" t="str">
        <f t="shared" si="5"/>
        <v>BAJA</v>
      </c>
      <c r="AR25" s="243">
        <f t="shared" si="6"/>
        <v>0.30000000000000004</v>
      </c>
      <c r="AS25" s="243" t="str">
        <f t="shared" si="7"/>
        <v>MAYOR</v>
      </c>
      <c r="AT25" s="243">
        <f t="shared" si="8"/>
        <v>0.8</v>
      </c>
      <c r="AU25" s="223" t="s">
        <v>85</v>
      </c>
      <c r="AV25" s="218" t="s">
        <v>98</v>
      </c>
      <c r="AW25" s="174" t="s">
        <v>108</v>
      </c>
      <c r="AX25" s="175" t="s">
        <v>296</v>
      </c>
      <c r="AY25" s="198"/>
      <c r="AZ25" s="175">
        <f t="shared" si="41"/>
        <v>45657</v>
      </c>
      <c r="BA25" s="175" t="str">
        <f t="shared" si="41"/>
        <v>La verificación del control se adelantará en el IT-2025 con el Proceso Gestión Documental.</v>
      </c>
      <c r="BB25" s="228" t="str">
        <f t="shared" si="41"/>
        <v>OSI - SPI - GGD</v>
      </c>
      <c r="BC25" s="227" t="s">
        <v>100</v>
      </c>
      <c r="BD25" s="176" t="str">
        <f t="shared" si="42"/>
        <v xml:space="preserve"> </v>
      </c>
      <c r="BE25" s="176" t="str">
        <f t="shared" si="42"/>
        <v>X</v>
      </c>
      <c r="BF25" s="176" t="str">
        <f t="shared" si="42"/>
        <v>No se ha determinado que el Proceso Gestión Documental presente limitantes en el control para conservar o preservar información institucional.</v>
      </c>
      <c r="BG25" s="177" t="s">
        <v>1340</v>
      </c>
      <c r="BH25" s="176" t="str">
        <f>BH24</f>
        <v>Coordinación con el Proceso Gestión Documental para revisar los controles de conservación y preservación de la información institucional.</v>
      </c>
      <c r="BI25" s="198"/>
      <c r="BJ25" s="190">
        <v>45777</v>
      </c>
      <c r="BK25" s="192" t="str">
        <f t="shared" si="33"/>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5" s="192" t="str">
        <f t="shared" si="15"/>
        <v>OSI - SPI - GGD</v>
      </c>
      <c r="BM25" s="197" t="s">
        <v>100</v>
      </c>
      <c r="BN25" s="191"/>
      <c r="BO25" s="193" t="s">
        <v>1338</v>
      </c>
      <c r="BP25" s="192" t="str">
        <f t="shared" si="43"/>
        <v>En ejecución del Plan de Conservación y Preservación del Ministerio.</v>
      </c>
      <c r="BQ25" s="194" t="s">
        <v>1340</v>
      </c>
      <c r="BR25" s="194" t="str">
        <f>BR23</f>
        <v>Seguimiento en las siguientes instancias Institucionales:
. Actas Comité Institucional de Gestión y Desempeño
. Indicadores Gestión Evaluación por Resultados</v>
      </c>
      <c r="BS25" s="198"/>
      <c r="BT25" s="323">
        <f t="shared" ref="BT25:BT88" si="48">BT24</f>
        <v>45838</v>
      </c>
      <c r="BU25" s="323" t="str">
        <f t="shared" ref="BU25:BU88" si="49">BU24</f>
        <v>Gestión de Usuarios institucionales, creación de cuenta y asignación de almacenamiento en One Drive.</v>
      </c>
      <c r="BV25" s="324" t="str">
        <f t="shared" si="16"/>
        <v>OSI - SPI - GGD</v>
      </c>
      <c r="BW25" s="537" t="s">
        <v>100</v>
      </c>
      <c r="BX25" s="325" t="str">
        <f t="shared" ref="BX25:BX88" si="50">BX24</f>
        <v xml:space="preserve"> </v>
      </c>
      <c r="BY25" s="325" t="str">
        <f t="shared" ref="BY25:BZ88" si="51">BY24</f>
        <v>X</v>
      </c>
      <c r="BZ25" s="325" t="str">
        <f t="shared" si="45"/>
        <v xml:space="preserve">A través de la herramienta de mesade ayuda se registra la gestión de usuarios institucionales. </v>
      </c>
      <c r="CA25" s="327" t="s">
        <v>1340</v>
      </c>
      <c r="CB25" s="327" t="str">
        <f t="shared" si="47"/>
        <v>Ajuste redacción "Descripción del Riesgo" acorde con lo indicado en el Informe OCI-018-2025.</v>
      </c>
      <c r="CC25" s="198"/>
      <c r="CD25" s="301"/>
      <c r="CE25" s="175"/>
      <c r="CF25" s="175" t="str">
        <f t="shared" si="18"/>
        <v>OSI - SPI - GGD</v>
      </c>
      <c r="CG25" s="305" t="s">
        <v>100</v>
      </c>
      <c r="CH25" s="176"/>
      <c r="CI25" s="239"/>
      <c r="CJ25" s="175"/>
      <c r="CK25" s="177"/>
      <c r="CL25" s="177"/>
      <c r="CM25" s="200"/>
      <c r="CN25" s="175"/>
      <c r="CO25" s="175"/>
      <c r="CP25" s="176"/>
      <c r="CQ25" s="176"/>
      <c r="CR25" s="176"/>
      <c r="CS25" s="176"/>
      <c r="CT25" s="177"/>
      <c r="CU25" s="177"/>
      <c r="CV25" s="177"/>
      <c r="CW25" s="198"/>
      <c r="CX25" s="198"/>
      <c r="CY25" s="198"/>
      <c r="CZ25" s="198"/>
      <c r="DA25" s="198"/>
      <c r="DB25" s="198"/>
      <c r="DC25" s="198"/>
      <c r="DD25" s="198"/>
      <c r="DE25" s="198"/>
      <c r="DF25" s="198"/>
    </row>
    <row r="26" spans="2:110" s="187" customFormat="1" ht="126" x14ac:dyDescent="0.25">
      <c r="B26" s="173" t="s">
        <v>68</v>
      </c>
      <c r="C26" s="195" t="s">
        <v>184</v>
      </c>
      <c r="D26" s="195" t="s">
        <v>184</v>
      </c>
      <c r="E26" s="196" t="s">
        <v>185</v>
      </c>
      <c r="F26" s="196" t="s">
        <v>71</v>
      </c>
      <c r="G26" s="196" t="s">
        <v>184</v>
      </c>
      <c r="H26" s="195" t="s">
        <v>240</v>
      </c>
      <c r="I26" s="195" t="s">
        <v>242</v>
      </c>
      <c r="J26" s="195" t="s">
        <v>240</v>
      </c>
      <c r="K26" s="195" t="s">
        <v>242</v>
      </c>
      <c r="L26" s="195" t="s">
        <v>103</v>
      </c>
      <c r="M26" s="195" t="s">
        <v>103</v>
      </c>
      <c r="N26" s="195" t="s">
        <v>103</v>
      </c>
      <c r="O26" s="196" t="s">
        <v>167</v>
      </c>
      <c r="P26" s="170"/>
      <c r="Q26" s="171" t="s">
        <v>77</v>
      </c>
      <c r="R26" s="171" t="s">
        <v>78</v>
      </c>
      <c r="S26" s="327" t="s">
        <v>1497</v>
      </c>
      <c r="T26" s="170" t="s">
        <v>162</v>
      </c>
      <c r="U26" s="196" t="s">
        <v>81</v>
      </c>
      <c r="V26" s="170" t="s">
        <v>82</v>
      </c>
      <c r="W26" s="180" t="s">
        <v>83</v>
      </c>
      <c r="X26" s="181">
        <f t="shared" si="0"/>
        <v>0.4</v>
      </c>
      <c r="Y26" s="182" t="s">
        <v>84</v>
      </c>
      <c r="Z26" s="181">
        <f t="shared" si="1"/>
        <v>0.8</v>
      </c>
      <c r="AA26" s="173" t="s">
        <v>85</v>
      </c>
      <c r="AB26" s="172" t="s">
        <v>108</v>
      </c>
      <c r="AC26" s="170" t="s">
        <v>109</v>
      </c>
      <c r="AD26" s="173" t="s">
        <v>88</v>
      </c>
      <c r="AE26" s="173" t="s">
        <v>89</v>
      </c>
      <c r="AF26" s="196" t="s">
        <v>110</v>
      </c>
      <c r="AG26" s="173" t="s">
        <v>91</v>
      </c>
      <c r="AH26" s="173" t="s">
        <v>111</v>
      </c>
      <c r="AI26" s="183">
        <f t="shared" si="2"/>
        <v>0.15</v>
      </c>
      <c r="AJ26" s="173" t="s">
        <v>93</v>
      </c>
      <c r="AK26" s="183">
        <f t="shared" si="3"/>
        <v>0.1</v>
      </c>
      <c r="AL26" s="173" t="s">
        <v>94</v>
      </c>
      <c r="AM26" s="195" t="s">
        <v>112</v>
      </c>
      <c r="AN26" s="173" t="s">
        <v>96</v>
      </c>
      <c r="AO26" s="195" t="s">
        <v>113</v>
      </c>
      <c r="AP26" s="184">
        <f t="shared" si="4"/>
        <v>0.25</v>
      </c>
      <c r="AQ26" s="243" t="str">
        <f t="shared" si="5"/>
        <v>BAJA</v>
      </c>
      <c r="AR26" s="243">
        <f t="shared" si="6"/>
        <v>0.30000000000000004</v>
      </c>
      <c r="AS26" s="243" t="str">
        <f t="shared" si="7"/>
        <v>MAYOR</v>
      </c>
      <c r="AT26" s="243">
        <f t="shared" si="8"/>
        <v>0.8</v>
      </c>
      <c r="AU26" s="223" t="s">
        <v>85</v>
      </c>
      <c r="AV26" s="218" t="s">
        <v>98</v>
      </c>
      <c r="AW26" s="174" t="s">
        <v>108</v>
      </c>
      <c r="AX26" s="175" t="s">
        <v>296</v>
      </c>
      <c r="AY26" s="198"/>
      <c r="AZ26" s="175">
        <f t="shared" si="41"/>
        <v>45657</v>
      </c>
      <c r="BA26" s="175" t="str">
        <f t="shared" si="41"/>
        <v>La verificación del control se adelantará en el IT-2025 con el Proceso Gestión Documental.</v>
      </c>
      <c r="BB26" s="228" t="str">
        <f t="shared" si="41"/>
        <v>OSI - SPI - GGD</v>
      </c>
      <c r="BC26" s="227" t="s">
        <v>100</v>
      </c>
      <c r="BD26" s="176" t="str">
        <f t="shared" si="42"/>
        <v xml:space="preserve"> </v>
      </c>
      <c r="BE26" s="176" t="str">
        <f t="shared" si="42"/>
        <v>X</v>
      </c>
      <c r="BF26" s="176" t="str">
        <f t="shared" si="42"/>
        <v>No se ha determinado que el Proceso Gestión Documental presente limitantes en el control para conservar o preservar información institucional.</v>
      </c>
      <c r="BG26" s="177" t="s">
        <v>1340</v>
      </c>
      <c r="BH26" s="176" t="str">
        <f>BH25</f>
        <v>Coordinación con el Proceso Gestión Documental para revisar los controles de conservación y preservación de la información institucional.</v>
      </c>
      <c r="BI26" s="198"/>
      <c r="BJ26" s="190">
        <v>45777</v>
      </c>
      <c r="BK26" s="192" t="str">
        <f t="shared" si="33"/>
        <v>Entorno Físico: (i) limpieza y desinfección de las áreas de archivo central, bodega archivo, sede Restrepo y áreas funcionales; (ii) monitoreo y control ambiental archivo central; y (iii) saneamiento ambiental de áreas de archivo central, bodega archivo, sede Restrepo y áreas funcionales</v>
      </c>
      <c r="BL26" s="192" t="str">
        <f t="shared" si="15"/>
        <v>OSI - SPI - GGD</v>
      </c>
      <c r="BM26" s="197" t="s">
        <v>100</v>
      </c>
      <c r="BN26" s="191"/>
      <c r="BO26" s="193" t="s">
        <v>1338</v>
      </c>
      <c r="BP26" s="192" t="str">
        <f t="shared" si="43"/>
        <v>En ejecución del Plan de Conservación y Preservación del Ministerio.</v>
      </c>
      <c r="BQ26" s="194" t="s">
        <v>1340</v>
      </c>
      <c r="BR26" s="194" t="str">
        <f>BR23</f>
        <v>Seguimiento en las siguientes instancias Institucionales:
. Actas Comité Institucional de Gestión y Desempeño
. Indicadores Gestión Evaluación por Resultados</v>
      </c>
      <c r="BS26" s="198"/>
      <c r="BT26" s="323">
        <f t="shared" si="48"/>
        <v>45838</v>
      </c>
      <c r="BU26" s="323" t="str">
        <f t="shared" si="49"/>
        <v>Gestión de Usuarios institucionales, creación de cuenta y asignación de almacenamiento en One Drive.</v>
      </c>
      <c r="BV26" s="324" t="str">
        <f t="shared" si="16"/>
        <v>OSI - SPI - GGD</v>
      </c>
      <c r="BW26" s="537" t="s">
        <v>100</v>
      </c>
      <c r="BX26" s="325" t="str">
        <f t="shared" si="50"/>
        <v xml:space="preserve"> </v>
      </c>
      <c r="BY26" s="325" t="str">
        <f t="shared" si="51"/>
        <v>X</v>
      </c>
      <c r="BZ26" s="325" t="str">
        <f t="shared" si="45"/>
        <v xml:space="preserve">A través de la herramienta de mesade ayuda se registra la gestión de usuarios institucionales. </v>
      </c>
      <c r="CA26" s="327" t="s">
        <v>1340</v>
      </c>
      <c r="CB26" s="327" t="str">
        <f t="shared" si="47"/>
        <v>Ajuste redacción "Descripción del Riesgo" acorde con lo indicado en el Informe OCI-018-2025.</v>
      </c>
      <c r="CC26" s="198"/>
      <c r="CD26" s="301"/>
      <c r="CE26" s="175"/>
      <c r="CF26" s="175" t="str">
        <f t="shared" si="18"/>
        <v>OSI - SPI - GGD</v>
      </c>
      <c r="CG26" s="305" t="s">
        <v>100</v>
      </c>
      <c r="CH26" s="176"/>
      <c r="CI26" s="239"/>
      <c r="CJ26" s="175"/>
      <c r="CK26" s="177"/>
      <c r="CL26" s="177"/>
      <c r="CM26" s="200"/>
      <c r="CN26" s="175"/>
      <c r="CO26" s="175"/>
      <c r="CP26" s="176"/>
      <c r="CQ26" s="176"/>
      <c r="CR26" s="176"/>
      <c r="CS26" s="176"/>
      <c r="CT26" s="177"/>
      <c r="CU26" s="177"/>
      <c r="CV26" s="177"/>
      <c r="CW26" s="198"/>
      <c r="CX26" s="198"/>
      <c r="CY26" s="198"/>
      <c r="CZ26" s="198"/>
      <c r="DA26" s="198"/>
      <c r="DB26" s="198"/>
      <c r="DC26" s="198"/>
      <c r="DD26" s="198"/>
      <c r="DE26" s="198"/>
      <c r="DF26" s="198"/>
    </row>
    <row r="27" spans="2:110" s="187" customFormat="1" ht="94.5" x14ac:dyDescent="0.25">
      <c r="B27" s="173" t="s">
        <v>68</v>
      </c>
      <c r="C27" s="195" t="s">
        <v>101</v>
      </c>
      <c r="D27" s="195" t="s">
        <v>101</v>
      </c>
      <c r="E27" s="196" t="s">
        <v>102</v>
      </c>
      <c r="F27" s="196" t="s">
        <v>71</v>
      </c>
      <c r="G27" s="196" t="s">
        <v>101</v>
      </c>
      <c r="H27" s="195" t="s">
        <v>72</v>
      </c>
      <c r="I27" s="195" t="s">
        <v>72</v>
      </c>
      <c r="J27" s="195" t="s">
        <v>72</v>
      </c>
      <c r="K27" s="195" t="s">
        <v>72</v>
      </c>
      <c r="L27" s="195" t="s">
        <v>103</v>
      </c>
      <c r="M27" s="195" t="s">
        <v>104</v>
      </c>
      <c r="N27" s="195" t="s">
        <v>105</v>
      </c>
      <c r="O27" s="196" t="s">
        <v>76</v>
      </c>
      <c r="P27" s="170"/>
      <c r="Q27" s="171" t="s">
        <v>77</v>
      </c>
      <c r="R27" s="171" t="s">
        <v>78</v>
      </c>
      <c r="S27" s="327" t="s">
        <v>1508</v>
      </c>
      <c r="T27" s="170" t="s">
        <v>106</v>
      </c>
      <c r="U27" s="196" t="s">
        <v>81</v>
      </c>
      <c r="V27" s="170" t="s">
        <v>107</v>
      </c>
      <c r="W27" s="180" t="s">
        <v>83</v>
      </c>
      <c r="X27" s="181">
        <f t="shared" si="0"/>
        <v>0.4</v>
      </c>
      <c r="Y27" s="182" t="s">
        <v>84</v>
      </c>
      <c r="Z27" s="181">
        <f t="shared" si="1"/>
        <v>0.8</v>
      </c>
      <c r="AA27" s="173" t="s">
        <v>85</v>
      </c>
      <c r="AB27" s="172" t="s">
        <v>108</v>
      </c>
      <c r="AC27" s="170" t="s">
        <v>109</v>
      </c>
      <c r="AD27" s="173" t="s">
        <v>88</v>
      </c>
      <c r="AE27" s="173" t="s">
        <v>89</v>
      </c>
      <c r="AF27" s="196" t="s">
        <v>110</v>
      </c>
      <c r="AG27" s="173" t="s">
        <v>91</v>
      </c>
      <c r="AH27" s="173" t="s">
        <v>111</v>
      </c>
      <c r="AI27" s="183">
        <f t="shared" si="2"/>
        <v>0.15</v>
      </c>
      <c r="AJ27" s="173" t="s">
        <v>93</v>
      </c>
      <c r="AK27" s="183">
        <f t="shared" si="3"/>
        <v>0.1</v>
      </c>
      <c r="AL27" s="173" t="s">
        <v>94</v>
      </c>
      <c r="AM27" s="195" t="s">
        <v>112</v>
      </c>
      <c r="AN27" s="173" t="s">
        <v>96</v>
      </c>
      <c r="AO27" s="195" t="s">
        <v>113</v>
      </c>
      <c r="AP27" s="184">
        <f t="shared" si="4"/>
        <v>0.25</v>
      </c>
      <c r="AQ27" s="243" t="str">
        <f t="shared" si="5"/>
        <v>BAJA</v>
      </c>
      <c r="AR27" s="243">
        <f t="shared" si="6"/>
        <v>0.30000000000000004</v>
      </c>
      <c r="AS27" s="243" t="str">
        <f t="shared" si="7"/>
        <v>MAYOR</v>
      </c>
      <c r="AT27" s="243">
        <f t="shared" si="8"/>
        <v>0.8</v>
      </c>
      <c r="AU27" s="223" t="s">
        <v>85</v>
      </c>
      <c r="AV27" s="218" t="s">
        <v>98</v>
      </c>
      <c r="AW27" s="174" t="s">
        <v>108</v>
      </c>
      <c r="AX27" s="175" t="s">
        <v>114</v>
      </c>
      <c r="AY27" s="198"/>
      <c r="AZ27" s="175">
        <v>45657</v>
      </c>
      <c r="BA27" s="175" t="s">
        <v>1352</v>
      </c>
      <c r="BB27" s="176" t="s">
        <v>1353</v>
      </c>
      <c r="BC27" s="227" t="s">
        <v>100</v>
      </c>
      <c r="BD27" s="176" t="s">
        <v>268</v>
      </c>
      <c r="BE27" s="176" t="s">
        <v>1338</v>
      </c>
      <c r="BF27" s="177" t="s">
        <v>1354</v>
      </c>
      <c r="BG27" s="177" t="s">
        <v>1340</v>
      </c>
      <c r="BH27" s="177"/>
      <c r="BI27" s="198"/>
      <c r="BJ27" s="190">
        <v>45777</v>
      </c>
      <c r="BK27" s="192" t="s">
        <v>1403</v>
      </c>
      <c r="BL27" s="192" t="str">
        <f t="shared" si="15"/>
        <v>OSI - GIS - GDMA - SPI</v>
      </c>
      <c r="BM27" s="197" t="s">
        <v>100</v>
      </c>
      <c r="BN27" s="191"/>
      <c r="BO27" s="193" t="s">
        <v>1338</v>
      </c>
      <c r="BP27" s="192" t="s">
        <v>1404</v>
      </c>
      <c r="BQ27" s="194" t="s">
        <v>1340</v>
      </c>
      <c r="BR27" s="194" t="s">
        <v>1410</v>
      </c>
      <c r="BS27" s="198"/>
      <c r="BT27" s="323">
        <f t="shared" si="48"/>
        <v>45838</v>
      </c>
      <c r="BU27" s="323" t="str">
        <f t="shared" si="49"/>
        <v>Gestión de Usuarios institucionales, creación de cuenta y asignación de almacenamiento en One Drive.</v>
      </c>
      <c r="BV27" s="324" t="str">
        <f t="shared" si="16"/>
        <v>OSI - GIS - GDMA - SPI</v>
      </c>
      <c r="BW27" s="537" t="s">
        <v>100</v>
      </c>
      <c r="BX27" s="325" t="str">
        <f t="shared" si="50"/>
        <v xml:space="preserve"> </v>
      </c>
      <c r="BY27" s="325" t="str">
        <f t="shared" si="51"/>
        <v>X</v>
      </c>
      <c r="BZ27" s="325" t="str">
        <f t="shared" si="45"/>
        <v xml:space="preserve">A través de la herramienta de mesade ayuda se registra la gestión de usuarios institucionales. </v>
      </c>
      <c r="CA27" s="327" t="s">
        <v>1340</v>
      </c>
      <c r="CB27" s="327" t="str">
        <f t="shared" si="47"/>
        <v>Ajuste redacción "Descripción del Riesgo" acorde con lo indicado en el Informe OCI-018-2025.</v>
      </c>
      <c r="CC27" s="198"/>
      <c r="CD27" s="301"/>
      <c r="CE27" s="175"/>
      <c r="CF27" s="175" t="str">
        <f t="shared" si="18"/>
        <v>OSI - GIS - GDMA - SPI</v>
      </c>
      <c r="CG27" s="305" t="s">
        <v>100</v>
      </c>
      <c r="CH27" s="176"/>
      <c r="CI27" s="239"/>
      <c r="CJ27" s="175"/>
      <c r="CK27" s="177"/>
      <c r="CL27" s="177"/>
      <c r="CM27" s="200"/>
      <c r="CN27" s="175"/>
      <c r="CO27" s="175"/>
      <c r="CP27" s="176"/>
      <c r="CQ27" s="176"/>
      <c r="CR27" s="176"/>
      <c r="CS27" s="176"/>
      <c r="CT27" s="177"/>
      <c r="CU27" s="177"/>
      <c r="CV27" s="177"/>
      <c r="CW27" s="198"/>
      <c r="CX27" s="198"/>
      <c r="CY27" s="198"/>
      <c r="CZ27" s="198"/>
      <c r="DA27" s="198"/>
      <c r="DB27" s="198"/>
      <c r="DC27" s="198"/>
      <c r="DD27" s="198"/>
      <c r="DE27" s="198"/>
      <c r="DF27" s="198"/>
    </row>
    <row r="28" spans="2:110" s="187" customFormat="1" ht="94.5" x14ac:dyDescent="0.25">
      <c r="B28" s="173" t="s">
        <v>68</v>
      </c>
      <c r="C28" s="195" t="s">
        <v>101</v>
      </c>
      <c r="D28" s="195" t="s">
        <v>101</v>
      </c>
      <c r="E28" s="196" t="s">
        <v>102</v>
      </c>
      <c r="F28" s="196" t="s">
        <v>117</v>
      </c>
      <c r="G28" s="196" t="s">
        <v>101</v>
      </c>
      <c r="H28" s="195" t="s">
        <v>72</v>
      </c>
      <c r="I28" s="195" t="s">
        <v>72</v>
      </c>
      <c r="J28" s="195" t="s">
        <v>72</v>
      </c>
      <c r="K28" s="195" t="s">
        <v>72</v>
      </c>
      <c r="L28" s="195">
        <v>0</v>
      </c>
      <c r="M28" s="195">
        <v>0</v>
      </c>
      <c r="N28" s="195">
        <v>0</v>
      </c>
      <c r="O28" s="196" t="s">
        <v>167</v>
      </c>
      <c r="P28" s="170"/>
      <c r="Q28" s="171" t="s">
        <v>77</v>
      </c>
      <c r="R28" s="171" t="s">
        <v>78</v>
      </c>
      <c r="S28" s="327" t="s">
        <v>1508</v>
      </c>
      <c r="T28" s="170" t="s">
        <v>106</v>
      </c>
      <c r="U28" s="196" t="s">
        <v>81</v>
      </c>
      <c r="V28" s="170" t="s">
        <v>107</v>
      </c>
      <c r="W28" s="180" t="s">
        <v>83</v>
      </c>
      <c r="X28" s="181">
        <f t="shared" si="0"/>
        <v>0.4</v>
      </c>
      <c r="Y28" s="182" t="s">
        <v>84</v>
      </c>
      <c r="Z28" s="181">
        <f t="shared" si="1"/>
        <v>0.8</v>
      </c>
      <c r="AA28" s="173" t="s">
        <v>85</v>
      </c>
      <c r="AB28" s="172" t="s">
        <v>108</v>
      </c>
      <c r="AC28" s="170" t="s">
        <v>109</v>
      </c>
      <c r="AD28" s="173" t="s">
        <v>88</v>
      </c>
      <c r="AE28" s="173" t="s">
        <v>89</v>
      </c>
      <c r="AF28" s="196" t="s">
        <v>110</v>
      </c>
      <c r="AG28" s="173" t="s">
        <v>91</v>
      </c>
      <c r="AH28" s="173" t="s">
        <v>111</v>
      </c>
      <c r="AI28" s="183">
        <f t="shared" si="2"/>
        <v>0.15</v>
      </c>
      <c r="AJ28" s="173" t="s">
        <v>93</v>
      </c>
      <c r="AK28" s="183">
        <f t="shared" si="3"/>
        <v>0.1</v>
      </c>
      <c r="AL28" s="173" t="s">
        <v>94</v>
      </c>
      <c r="AM28" s="195" t="s">
        <v>112</v>
      </c>
      <c r="AN28" s="173" t="s">
        <v>96</v>
      </c>
      <c r="AO28" s="195" t="s">
        <v>113</v>
      </c>
      <c r="AP28" s="184">
        <f t="shared" si="4"/>
        <v>0.25</v>
      </c>
      <c r="AQ28" s="243" t="str">
        <f t="shared" si="5"/>
        <v>BAJA</v>
      </c>
      <c r="AR28" s="243">
        <f t="shared" si="6"/>
        <v>0.30000000000000004</v>
      </c>
      <c r="AS28" s="243" t="str">
        <f t="shared" si="7"/>
        <v>MAYOR</v>
      </c>
      <c r="AT28" s="243">
        <f t="shared" si="8"/>
        <v>0.8</v>
      </c>
      <c r="AU28" s="223" t="s">
        <v>85</v>
      </c>
      <c r="AV28" s="218" t="s">
        <v>98</v>
      </c>
      <c r="AW28" s="174" t="s">
        <v>108</v>
      </c>
      <c r="AX28" s="175" t="s">
        <v>114</v>
      </c>
      <c r="AY28" s="198"/>
      <c r="AZ28" s="175">
        <f t="shared" ref="AZ28:AZ59" si="52">AZ27</f>
        <v>45657</v>
      </c>
      <c r="BA28" s="175" t="str">
        <f t="shared" ref="BA28:BA59" si="53">BA27</f>
        <v xml:space="preserve">En IIIC-2024 se realizó monitoreo de usuarios institucionales a servicios de corporativos en nube O365, plataforma interinstitucional SIIF Nación, Plataforma VUCE - con CD - Token, administración servicios tecnológicos, entre otros. </v>
      </c>
      <c r="BB28" s="175" t="str">
        <f t="shared" ref="BB28:BB59" si="54">BB27</f>
        <v>OSI - GIS - GDMA - SPI</v>
      </c>
      <c r="BC28" s="227" t="s">
        <v>100</v>
      </c>
      <c r="BD28" s="176" t="str">
        <f t="shared" ref="BD28:BD59" si="55">BD27</f>
        <v xml:space="preserve"> </v>
      </c>
      <c r="BE28" s="176" t="str">
        <f t="shared" ref="BE28:BE59" si="56">BE27</f>
        <v>X</v>
      </c>
      <c r="BF28" s="176" t="str">
        <f t="shared" ref="BF28:BF59" si="57">BF27</f>
        <v>Se mantiene un control sobre los usuarios y accesos a nivel de servicios corporativos transversales, a plataformas institucionales o interinstitucionales, aplicaciones institucionales.</v>
      </c>
      <c r="BG28" s="177" t="s">
        <v>1340</v>
      </c>
      <c r="BH28" s="176" t="s">
        <v>268</v>
      </c>
      <c r="BI28" s="198"/>
      <c r="BJ28" s="190">
        <v>45777</v>
      </c>
      <c r="BK28" s="192" t="str">
        <f t="shared" si="33"/>
        <v>Configuración del perfil de usuario: funcionario nuevo o retirado  y contratista de la entidad.</v>
      </c>
      <c r="BL28" s="192" t="str">
        <f t="shared" si="15"/>
        <v>OSI - GIS - GDMA - SPI</v>
      </c>
      <c r="BM28" s="197" t="s">
        <v>100</v>
      </c>
      <c r="BN28" s="191"/>
      <c r="BO28" s="193" t="s">
        <v>1338</v>
      </c>
      <c r="BP28" s="192" t="str">
        <f t="shared" si="43"/>
        <v xml:space="preserve">Gestión de casos en mesas de ayuda para la creación o inactivación de usuarios </v>
      </c>
      <c r="BQ28" s="194" t="s">
        <v>1340</v>
      </c>
      <c r="BR28" s="194" t="str">
        <f>BR27</f>
        <v>En servicio en ejecución durante el 2025.</v>
      </c>
      <c r="BS28" s="198"/>
      <c r="BT28" s="323">
        <f t="shared" si="48"/>
        <v>45838</v>
      </c>
      <c r="BU28" s="323" t="str">
        <f t="shared" si="49"/>
        <v>Gestión de Usuarios institucionales, creación de cuenta y asignación de almacenamiento en One Drive.</v>
      </c>
      <c r="BV28" s="324" t="str">
        <f t="shared" si="16"/>
        <v>OSI - GIS - GDMA - SPI</v>
      </c>
      <c r="BW28" s="537" t="s">
        <v>100</v>
      </c>
      <c r="BX28" s="325" t="str">
        <f t="shared" si="50"/>
        <v xml:space="preserve"> </v>
      </c>
      <c r="BY28" s="325" t="str">
        <f t="shared" si="51"/>
        <v>X</v>
      </c>
      <c r="BZ28" s="325" t="str">
        <f t="shared" si="45"/>
        <v xml:space="preserve">A través de la herramienta de mesade ayuda se registra la gestión de usuarios institucionales. </v>
      </c>
      <c r="CA28" s="327" t="s">
        <v>1340</v>
      </c>
      <c r="CB28" s="327" t="str">
        <f t="shared" si="47"/>
        <v>Ajuste redacción "Descripción del Riesgo" acorde con lo indicado en el Informe OCI-018-2025.</v>
      </c>
      <c r="CC28" s="198"/>
      <c r="CD28" s="301"/>
      <c r="CE28" s="175"/>
      <c r="CF28" s="175" t="str">
        <f t="shared" si="18"/>
        <v>OSI - GIS - GDMA - SPI</v>
      </c>
      <c r="CG28" s="305" t="s">
        <v>100</v>
      </c>
      <c r="CH28" s="176"/>
      <c r="CI28" s="239"/>
      <c r="CJ28" s="175"/>
      <c r="CK28" s="177"/>
      <c r="CL28" s="177"/>
      <c r="CM28" s="200"/>
      <c r="CN28" s="175"/>
      <c r="CO28" s="175"/>
      <c r="CP28" s="176"/>
      <c r="CQ28" s="176"/>
      <c r="CR28" s="176"/>
      <c r="CS28" s="176"/>
      <c r="CT28" s="177"/>
      <c r="CU28" s="177"/>
      <c r="CV28" s="177"/>
      <c r="CW28" s="198"/>
      <c r="CX28" s="198"/>
      <c r="CY28" s="198"/>
      <c r="CZ28" s="198"/>
      <c r="DA28" s="198"/>
      <c r="DB28" s="198"/>
      <c r="DC28" s="198"/>
      <c r="DD28" s="198"/>
      <c r="DE28" s="198"/>
      <c r="DF28" s="198"/>
    </row>
    <row r="29" spans="2:110" s="187" customFormat="1" ht="94.5" x14ac:dyDescent="0.25">
      <c r="B29" s="173" t="s">
        <v>68</v>
      </c>
      <c r="C29" s="195" t="s">
        <v>101</v>
      </c>
      <c r="D29" s="195" t="s">
        <v>101</v>
      </c>
      <c r="E29" s="196" t="s">
        <v>102</v>
      </c>
      <c r="F29" s="196" t="s">
        <v>168</v>
      </c>
      <c r="G29" s="196" t="s">
        <v>101</v>
      </c>
      <c r="H29" s="195" t="s">
        <v>72</v>
      </c>
      <c r="I29" s="195" t="s">
        <v>72</v>
      </c>
      <c r="J29" s="195" t="s">
        <v>72</v>
      </c>
      <c r="K29" s="195" t="s">
        <v>72</v>
      </c>
      <c r="L29" s="195" t="s">
        <v>169</v>
      </c>
      <c r="M29" s="195" t="s">
        <v>170</v>
      </c>
      <c r="N29" s="195" t="s">
        <v>171</v>
      </c>
      <c r="O29" s="196" t="s">
        <v>167</v>
      </c>
      <c r="P29" s="170"/>
      <c r="Q29" s="171" t="s">
        <v>77</v>
      </c>
      <c r="R29" s="171" t="s">
        <v>78</v>
      </c>
      <c r="S29" s="327" t="s">
        <v>1508</v>
      </c>
      <c r="T29" s="170" t="s">
        <v>106</v>
      </c>
      <c r="U29" s="196" t="s">
        <v>81</v>
      </c>
      <c r="V29" s="170" t="s">
        <v>107</v>
      </c>
      <c r="W29" s="180" t="s">
        <v>83</v>
      </c>
      <c r="X29" s="181">
        <f t="shared" si="0"/>
        <v>0.4</v>
      </c>
      <c r="Y29" s="182" t="s">
        <v>84</v>
      </c>
      <c r="Z29" s="181">
        <f t="shared" si="1"/>
        <v>0.8</v>
      </c>
      <c r="AA29" s="173" t="s">
        <v>85</v>
      </c>
      <c r="AB29" s="172" t="s">
        <v>108</v>
      </c>
      <c r="AC29" s="170" t="s">
        <v>109</v>
      </c>
      <c r="AD29" s="173" t="s">
        <v>88</v>
      </c>
      <c r="AE29" s="173" t="s">
        <v>89</v>
      </c>
      <c r="AF29" s="196" t="s">
        <v>110</v>
      </c>
      <c r="AG29" s="173" t="s">
        <v>91</v>
      </c>
      <c r="AH29" s="173" t="s">
        <v>111</v>
      </c>
      <c r="AI29" s="183">
        <f t="shared" si="2"/>
        <v>0.15</v>
      </c>
      <c r="AJ29" s="173" t="s">
        <v>93</v>
      </c>
      <c r="AK29" s="183">
        <f t="shared" si="3"/>
        <v>0.1</v>
      </c>
      <c r="AL29" s="173" t="s">
        <v>94</v>
      </c>
      <c r="AM29" s="195" t="s">
        <v>112</v>
      </c>
      <c r="AN29" s="173" t="s">
        <v>96</v>
      </c>
      <c r="AO29" s="195" t="s">
        <v>113</v>
      </c>
      <c r="AP29" s="184">
        <f t="shared" si="4"/>
        <v>0.25</v>
      </c>
      <c r="AQ29" s="243" t="str">
        <f t="shared" si="5"/>
        <v>BAJA</v>
      </c>
      <c r="AR29" s="243">
        <f t="shared" si="6"/>
        <v>0.30000000000000004</v>
      </c>
      <c r="AS29" s="243" t="str">
        <f t="shared" si="7"/>
        <v>MAYOR</v>
      </c>
      <c r="AT29" s="243">
        <f t="shared" si="8"/>
        <v>0.8</v>
      </c>
      <c r="AU29" s="223" t="s">
        <v>85</v>
      </c>
      <c r="AV29" s="235" t="s">
        <v>130</v>
      </c>
      <c r="AW29" s="174" t="s">
        <v>108</v>
      </c>
      <c r="AX29" s="175" t="s">
        <v>114</v>
      </c>
      <c r="AY29" s="198"/>
      <c r="AZ29" s="175">
        <f t="shared" si="52"/>
        <v>45657</v>
      </c>
      <c r="BA29"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29" s="175" t="str">
        <f t="shared" si="54"/>
        <v>OSI - GIS - GDMA - SPI</v>
      </c>
      <c r="BC29" s="227" t="s">
        <v>100</v>
      </c>
      <c r="BD29" s="176" t="str">
        <f t="shared" si="55"/>
        <v xml:space="preserve"> </v>
      </c>
      <c r="BE29" s="176" t="str">
        <f t="shared" si="56"/>
        <v>X</v>
      </c>
      <c r="BF29" s="176" t="str">
        <f t="shared" si="57"/>
        <v>Se mantiene un control sobre los usuarios y accesos a nivel de servicios corporativos transversales, a plataformas institucionales o interinstitucionales, aplicaciones institucionales.</v>
      </c>
      <c r="BG29" s="177" t="s">
        <v>1340</v>
      </c>
      <c r="BH29" s="176" t="str">
        <f t="shared" ref="BH29:BH60" si="58">BH28</f>
        <v xml:space="preserve"> </v>
      </c>
      <c r="BI29" s="198"/>
      <c r="BJ29" s="190">
        <v>45777</v>
      </c>
      <c r="BK29" s="192" t="str">
        <f t="shared" si="33"/>
        <v>Configuración del perfil de usuario: funcionario nuevo o retirado  y contratista de la entidad.</v>
      </c>
      <c r="BL29" s="192" t="str">
        <f t="shared" si="15"/>
        <v>OSI - GIS - GDMA - SPI</v>
      </c>
      <c r="BM29" s="197" t="s">
        <v>100</v>
      </c>
      <c r="BN29" s="191"/>
      <c r="BO29" s="193" t="s">
        <v>1338</v>
      </c>
      <c r="BP29" s="192" t="str">
        <f t="shared" si="43"/>
        <v xml:space="preserve">Gestión de casos en mesas de ayuda para la creación o inactivación de usuarios </v>
      </c>
      <c r="BQ29" s="194" t="s">
        <v>1340</v>
      </c>
      <c r="BR29" s="194" t="str">
        <f>BR27</f>
        <v>En servicio en ejecución durante el 2025.</v>
      </c>
      <c r="BS29" s="198"/>
      <c r="BT29" s="323">
        <f t="shared" si="48"/>
        <v>45838</v>
      </c>
      <c r="BU29" s="323" t="str">
        <f t="shared" si="49"/>
        <v>Gestión de Usuarios institucionales, creación de cuenta y asignación de almacenamiento en One Drive.</v>
      </c>
      <c r="BV29" s="324" t="str">
        <f t="shared" si="16"/>
        <v>OSI - GIS - GDMA - SPI</v>
      </c>
      <c r="BW29" s="537" t="s">
        <v>100</v>
      </c>
      <c r="BX29" s="325" t="str">
        <f t="shared" si="50"/>
        <v xml:space="preserve"> </v>
      </c>
      <c r="BY29" s="325" t="str">
        <f t="shared" si="51"/>
        <v>X</v>
      </c>
      <c r="BZ29" s="325" t="str">
        <f t="shared" si="45"/>
        <v xml:space="preserve">A través de la herramienta de mesade ayuda se registra la gestión de usuarios institucionales. </v>
      </c>
      <c r="CA29" s="327" t="s">
        <v>1340</v>
      </c>
      <c r="CB29" s="327" t="str">
        <f t="shared" si="47"/>
        <v>Ajuste redacción "Descripción del Riesgo" acorde con lo indicado en el Informe OCI-018-2025.</v>
      </c>
      <c r="CC29" s="198"/>
      <c r="CD29" s="301"/>
      <c r="CE29" s="175"/>
      <c r="CF29" s="175" t="str">
        <f t="shared" si="18"/>
        <v>OSI - GIS - GDMA - SPI</v>
      </c>
      <c r="CG29" s="305" t="s">
        <v>100</v>
      </c>
      <c r="CH29" s="176"/>
      <c r="CI29" s="239"/>
      <c r="CJ29" s="175"/>
      <c r="CK29" s="177"/>
      <c r="CL29" s="177"/>
      <c r="CM29" s="200"/>
      <c r="CN29" s="175"/>
      <c r="CO29" s="175"/>
      <c r="CP29" s="176"/>
      <c r="CQ29" s="176"/>
      <c r="CR29" s="176"/>
      <c r="CS29" s="176"/>
      <c r="CT29" s="177"/>
      <c r="CU29" s="177"/>
      <c r="CV29" s="177"/>
      <c r="CW29" s="198"/>
      <c r="CX29" s="198"/>
      <c r="CY29" s="198"/>
      <c r="CZ29" s="198"/>
      <c r="DA29" s="198"/>
      <c r="DB29" s="198"/>
      <c r="DC29" s="198"/>
      <c r="DD29" s="198"/>
      <c r="DE29" s="198"/>
      <c r="DF29" s="198"/>
    </row>
    <row r="30" spans="2:110" s="187" customFormat="1" ht="94.5" x14ac:dyDescent="0.25">
      <c r="B30" s="173" t="s">
        <v>68</v>
      </c>
      <c r="C30" s="195" t="s">
        <v>101</v>
      </c>
      <c r="D30" s="195" t="s">
        <v>101</v>
      </c>
      <c r="E30" s="196" t="s">
        <v>102</v>
      </c>
      <c r="F30" s="196" t="s">
        <v>117</v>
      </c>
      <c r="G30" s="196" t="s">
        <v>101</v>
      </c>
      <c r="H30" s="195" t="s">
        <v>72</v>
      </c>
      <c r="I30" s="195" t="s">
        <v>72</v>
      </c>
      <c r="J30" s="195" t="s">
        <v>72</v>
      </c>
      <c r="K30" s="195" t="s">
        <v>72</v>
      </c>
      <c r="L30" s="195" t="s">
        <v>181</v>
      </c>
      <c r="M30" s="195" t="s">
        <v>182</v>
      </c>
      <c r="N30" s="195" t="s">
        <v>183</v>
      </c>
      <c r="O30" s="196" t="s">
        <v>176</v>
      </c>
      <c r="P30" s="170"/>
      <c r="Q30" s="171" t="s">
        <v>77</v>
      </c>
      <c r="R30" s="171" t="s">
        <v>78</v>
      </c>
      <c r="S30" s="327" t="s">
        <v>1508</v>
      </c>
      <c r="T30" s="170" t="s">
        <v>106</v>
      </c>
      <c r="U30" s="196" t="s">
        <v>81</v>
      </c>
      <c r="V30" s="170" t="s">
        <v>107</v>
      </c>
      <c r="W30" s="180" t="s">
        <v>83</v>
      </c>
      <c r="X30" s="181">
        <f t="shared" si="0"/>
        <v>0.4</v>
      </c>
      <c r="Y30" s="182" t="s">
        <v>84</v>
      </c>
      <c r="Z30" s="181">
        <f t="shared" si="1"/>
        <v>0.8</v>
      </c>
      <c r="AA30" s="173" t="s">
        <v>85</v>
      </c>
      <c r="AB30" s="172" t="s">
        <v>108</v>
      </c>
      <c r="AC30" s="170" t="s">
        <v>109</v>
      </c>
      <c r="AD30" s="173" t="s">
        <v>88</v>
      </c>
      <c r="AE30" s="173" t="s">
        <v>89</v>
      </c>
      <c r="AF30" s="196" t="s">
        <v>110</v>
      </c>
      <c r="AG30" s="173" t="s">
        <v>91</v>
      </c>
      <c r="AH30" s="173" t="s">
        <v>111</v>
      </c>
      <c r="AI30" s="183">
        <f t="shared" si="2"/>
        <v>0.15</v>
      </c>
      <c r="AJ30" s="173" t="s">
        <v>93</v>
      </c>
      <c r="AK30" s="183">
        <f t="shared" si="3"/>
        <v>0.1</v>
      </c>
      <c r="AL30" s="173" t="s">
        <v>94</v>
      </c>
      <c r="AM30" s="195" t="s">
        <v>112</v>
      </c>
      <c r="AN30" s="173" t="s">
        <v>96</v>
      </c>
      <c r="AO30" s="195" t="s">
        <v>113</v>
      </c>
      <c r="AP30" s="184">
        <f t="shared" si="4"/>
        <v>0.25</v>
      </c>
      <c r="AQ30" s="243" t="str">
        <f t="shared" si="5"/>
        <v>BAJA</v>
      </c>
      <c r="AR30" s="243">
        <f t="shared" si="6"/>
        <v>0.30000000000000004</v>
      </c>
      <c r="AS30" s="243" t="str">
        <f t="shared" si="7"/>
        <v>MAYOR</v>
      </c>
      <c r="AT30" s="243">
        <f t="shared" si="8"/>
        <v>0.8</v>
      </c>
      <c r="AU30" s="223" t="s">
        <v>85</v>
      </c>
      <c r="AV30" s="218" t="s">
        <v>98</v>
      </c>
      <c r="AW30" s="174" t="s">
        <v>108</v>
      </c>
      <c r="AX30" s="175" t="s">
        <v>114</v>
      </c>
      <c r="AY30" s="198"/>
      <c r="AZ30" s="175">
        <f t="shared" si="52"/>
        <v>45657</v>
      </c>
      <c r="BA30"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0" s="175" t="str">
        <f t="shared" si="54"/>
        <v>OSI - GIS - GDMA - SPI</v>
      </c>
      <c r="BC30" s="227" t="s">
        <v>100</v>
      </c>
      <c r="BD30" s="176" t="str">
        <f t="shared" si="55"/>
        <v xml:space="preserve"> </v>
      </c>
      <c r="BE30" s="176" t="str">
        <f t="shared" si="56"/>
        <v>X</v>
      </c>
      <c r="BF30" s="176" t="str">
        <f t="shared" si="57"/>
        <v>Se mantiene un control sobre los usuarios y accesos a nivel de servicios corporativos transversales, a plataformas institucionales o interinstitucionales, aplicaciones institucionales.</v>
      </c>
      <c r="BG30" s="177" t="s">
        <v>1340</v>
      </c>
      <c r="BH30" s="176" t="str">
        <f t="shared" si="58"/>
        <v xml:space="preserve"> </v>
      </c>
      <c r="BI30" s="198"/>
      <c r="BJ30" s="190">
        <v>45777</v>
      </c>
      <c r="BK30" s="192" t="str">
        <f t="shared" si="33"/>
        <v>Configuración del perfil de usuario: funcionario nuevo o retirado  y contratista de la entidad.</v>
      </c>
      <c r="BL30" s="192" t="str">
        <f t="shared" si="15"/>
        <v>OSI - GIS - GDMA - SPI</v>
      </c>
      <c r="BM30" s="197" t="s">
        <v>100</v>
      </c>
      <c r="BN30" s="191"/>
      <c r="BO30" s="193" t="s">
        <v>1338</v>
      </c>
      <c r="BP30" s="192" t="str">
        <f t="shared" si="43"/>
        <v xml:space="preserve">Gestión de casos en mesas de ayuda para la creación o inactivación de usuarios </v>
      </c>
      <c r="BQ30" s="194" t="s">
        <v>1340</v>
      </c>
      <c r="BR30" s="194" t="str">
        <f>BR27</f>
        <v>En servicio en ejecución durante el 2025.</v>
      </c>
      <c r="BS30" s="198"/>
      <c r="BT30" s="323">
        <f t="shared" si="48"/>
        <v>45838</v>
      </c>
      <c r="BU30" s="323" t="str">
        <f t="shared" si="49"/>
        <v>Gestión de Usuarios institucionales, creación de cuenta y asignación de almacenamiento en One Drive.</v>
      </c>
      <c r="BV30" s="324" t="str">
        <f t="shared" si="16"/>
        <v>OSI - GIS - GDMA - SPI</v>
      </c>
      <c r="BW30" s="537" t="s">
        <v>100</v>
      </c>
      <c r="BX30" s="325" t="str">
        <f t="shared" si="50"/>
        <v xml:space="preserve"> </v>
      </c>
      <c r="BY30" s="325" t="str">
        <f t="shared" si="51"/>
        <v>X</v>
      </c>
      <c r="BZ30" s="325" t="str">
        <f t="shared" si="45"/>
        <v xml:space="preserve">A través de la herramienta de mesade ayuda se registra la gestión de usuarios institucionales. </v>
      </c>
      <c r="CA30" s="327" t="s">
        <v>1340</v>
      </c>
      <c r="CB30" s="327" t="str">
        <f t="shared" si="47"/>
        <v>Ajuste redacción "Descripción del Riesgo" acorde con lo indicado en el Informe OCI-018-2025.</v>
      </c>
      <c r="CC30" s="198"/>
      <c r="CD30" s="301"/>
      <c r="CE30" s="175"/>
      <c r="CF30" s="175" t="str">
        <f t="shared" si="18"/>
        <v>OSI - GIS - GDMA - SPI</v>
      </c>
      <c r="CG30" s="305" t="s">
        <v>100</v>
      </c>
      <c r="CH30" s="176"/>
      <c r="CI30" s="239"/>
      <c r="CJ30" s="175"/>
      <c r="CK30" s="177"/>
      <c r="CL30" s="177"/>
      <c r="CM30" s="200"/>
      <c r="CN30" s="175"/>
      <c r="CO30" s="175"/>
      <c r="CP30" s="176"/>
      <c r="CQ30" s="176"/>
      <c r="CR30" s="176"/>
      <c r="CS30" s="176"/>
      <c r="CT30" s="177"/>
      <c r="CU30" s="177"/>
      <c r="CV30" s="177"/>
      <c r="CW30" s="198"/>
      <c r="CX30" s="198"/>
      <c r="CY30" s="198"/>
      <c r="CZ30" s="198"/>
      <c r="DA30" s="198"/>
      <c r="DB30" s="198"/>
      <c r="DC30" s="198"/>
      <c r="DD30" s="198"/>
      <c r="DE30" s="198"/>
      <c r="DF30" s="198"/>
    </row>
    <row r="31" spans="2:110" s="187" customFormat="1" ht="94.5" x14ac:dyDescent="0.25">
      <c r="B31" s="173" t="s">
        <v>68</v>
      </c>
      <c r="C31" s="195" t="s">
        <v>101</v>
      </c>
      <c r="D31" s="195" t="s">
        <v>101</v>
      </c>
      <c r="E31" s="196" t="s">
        <v>102</v>
      </c>
      <c r="F31" s="196" t="s">
        <v>168</v>
      </c>
      <c r="G31" s="196" t="s">
        <v>101</v>
      </c>
      <c r="H31" s="195" t="s">
        <v>72</v>
      </c>
      <c r="I31" s="195" t="s">
        <v>72</v>
      </c>
      <c r="J31" s="195" t="s">
        <v>72</v>
      </c>
      <c r="K31" s="195" t="s">
        <v>72</v>
      </c>
      <c r="L31" s="195" t="s">
        <v>181</v>
      </c>
      <c r="M31" s="195" t="s">
        <v>182</v>
      </c>
      <c r="N31" s="195" t="s">
        <v>183</v>
      </c>
      <c r="O31" s="196" t="s">
        <v>176</v>
      </c>
      <c r="P31" s="170"/>
      <c r="Q31" s="171" t="s">
        <v>77</v>
      </c>
      <c r="R31" s="171" t="s">
        <v>78</v>
      </c>
      <c r="S31" s="327" t="s">
        <v>1508</v>
      </c>
      <c r="T31" s="170" t="s">
        <v>106</v>
      </c>
      <c r="U31" s="196" t="s">
        <v>81</v>
      </c>
      <c r="V31" s="170" t="s">
        <v>107</v>
      </c>
      <c r="W31" s="180" t="s">
        <v>83</v>
      </c>
      <c r="X31" s="181">
        <f t="shared" si="0"/>
        <v>0.4</v>
      </c>
      <c r="Y31" s="182" t="s">
        <v>84</v>
      </c>
      <c r="Z31" s="181">
        <f t="shared" si="1"/>
        <v>0.8</v>
      </c>
      <c r="AA31" s="173" t="s">
        <v>85</v>
      </c>
      <c r="AB31" s="172" t="s">
        <v>108</v>
      </c>
      <c r="AC31" s="170" t="s">
        <v>109</v>
      </c>
      <c r="AD31" s="173" t="s">
        <v>88</v>
      </c>
      <c r="AE31" s="173" t="s">
        <v>89</v>
      </c>
      <c r="AF31" s="196" t="s">
        <v>110</v>
      </c>
      <c r="AG31" s="173" t="s">
        <v>91</v>
      </c>
      <c r="AH31" s="173" t="s">
        <v>111</v>
      </c>
      <c r="AI31" s="183">
        <f t="shared" si="2"/>
        <v>0.15</v>
      </c>
      <c r="AJ31" s="173" t="s">
        <v>93</v>
      </c>
      <c r="AK31" s="183">
        <f t="shared" si="3"/>
        <v>0.1</v>
      </c>
      <c r="AL31" s="173" t="s">
        <v>94</v>
      </c>
      <c r="AM31" s="195" t="s">
        <v>112</v>
      </c>
      <c r="AN31" s="173" t="s">
        <v>96</v>
      </c>
      <c r="AO31" s="195" t="s">
        <v>113</v>
      </c>
      <c r="AP31" s="184">
        <f t="shared" si="4"/>
        <v>0.25</v>
      </c>
      <c r="AQ31" s="243" t="str">
        <f t="shared" si="5"/>
        <v>BAJA</v>
      </c>
      <c r="AR31" s="243">
        <f t="shared" si="6"/>
        <v>0.30000000000000004</v>
      </c>
      <c r="AS31" s="243" t="str">
        <f t="shared" si="7"/>
        <v>MAYOR</v>
      </c>
      <c r="AT31" s="243">
        <f t="shared" si="8"/>
        <v>0.8</v>
      </c>
      <c r="AU31" s="223" t="s">
        <v>85</v>
      </c>
      <c r="AV31" s="218" t="s">
        <v>98</v>
      </c>
      <c r="AW31" s="174" t="s">
        <v>108</v>
      </c>
      <c r="AX31" s="175" t="s">
        <v>114</v>
      </c>
      <c r="AY31" s="198"/>
      <c r="AZ31" s="175">
        <f t="shared" si="52"/>
        <v>45657</v>
      </c>
      <c r="BA31"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1" s="175" t="str">
        <f t="shared" si="54"/>
        <v>OSI - GIS - GDMA - SPI</v>
      </c>
      <c r="BC31" s="227" t="s">
        <v>100</v>
      </c>
      <c r="BD31" s="176" t="str">
        <f t="shared" si="55"/>
        <v xml:space="preserve"> </v>
      </c>
      <c r="BE31" s="176" t="str">
        <f t="shared" si="56"/>
        <v>X</v>
      </c>
      <c r="BF31" s="176" t="str">
        <f t="shared" si="57"/>
        <v>Se mantiene un control sobre los usuarios y accesos a nivel de servicios corporativos transversales, a plataformas institucionales o interinstitucionales, aplicaciones institucionales.</v>
      </c>
      <c r="BG31" s="177" t="s">
        <v>1340</v>
      </c>
      <c r="BH31" s="176" t="str">
        <f t="shared" si="58"/>
        <v xml:space="preserve"> </v>
      </c>
      <c r="BI31" s="198"/>
      <c r="BJ31" s="190">
        <v>45777</v>
      </c>
      <c r="BK31" s="192" t="str">
        <f t="shared" si="33"/>
        <v>Configuración del perfil de usuario: funcionario nuevo o retirado  y contratista de la entidad.</v>
      </c>
      <c r="BL31" s="192" t="str">
        <f t="shared" si="15"/>
        <v>OSI - GIS - GDMA - SPI</v>
      </c>
      <c r="BM31" s="197" t="s">
        <v>100</v>
      </c>
      <c r="BN31" s="191"/>
      <c r="BO31" s="193" t="s">
        <v>1338</v>
      </c>
      <c r="BP31" s="192" t="str">
        <f t="shared" si="43"/>
        <v xml:space="preserve">Gestión de casos en mesas de ayuda para la creación o inactivación de usuarios </v>
      </c>
      <c r="BQ31" s="194" t="s">
        <v>1340</v>
      </c>
      <c r="BR31" s="194" t="str">
        <f>BR27</f>
        <v>En servicio en ejecución durante el 2025.</v>
      </c>
      <c r="BS31" s="198"/>
      <c r="BT31" s="323">
        <f t="shared" si="48"/>
        <v>45838</v>
      </c>
      <c r="BU31" s="323" t="str">
        <f t="shared" si="49"/>
        <v>Gestión de Usuarios institucionales, creación de cuenta y asignación de almacenamiento en One Drive.</v>
      </c>
      <c r="BV31" s="324" t="str">
        <f t="shared" si="16"/>
        <v>OSI - GIS - GDMA - SPI</v>
      </c>
      <c r="BW31" s="537" t="s">
        <v>100</v>
      </c>
      <c r="BX31" s="325" t="str">
        <f t="shared" si="50"/>
        <v xml:space="preserve"> </v>
      </c>
      <c r="BY31" s="325" t="str">
        <f t="shared" si="51"/>
        <v>X</v>
      </c>
      <c r="BZ31" s="325" t="str">
        <f t="shared" si="45"/>
        <v xml:space="preserve">A través de la herramienta de mesade ayuda se registra la gestión de usuarios institucionales. </v>
      </c>
      <c r="CA31" s="327" t="s">
        <v>1340</v>
      </c>
      <c r="CB31" s="327" t="str">
        <f t="shared" si="47"/>
        <v>Ajuste redacción "Descripción del Riesgo" acorde con lo indicado en el Informe OCI-018-2025.</v>
      </c>
      <c r="CC31" s="198"/>
      <c r="CD31" s="301"/>
      <c r="CE31" s="175"/>
      <c r="CF31" s="175" t="str">
        <f t="shared" si="18"/>
        <v>OSI - GIS - GDMA - SPI</v>
      </c>
      <c r="CG31" s="305" t="s">
        <v>100</v>
      </c>
      <c r="CH31" s="176"/>
      <c r="CI31" s="239"/>
      <c r="CJ31" s="175"/>
      <c r="CK31" s="177"/>
      <c r="CL31" s="177"/>
      <c r="CM31" s="200"/>
      <c r="CN31" s="175"/>
      <c r="CO31" s="175"/>
      <c r="CP31" s="176"/>
      <c r="CQ31" s="176"/>
      <c r="CR31" s="176"/>
      <c r="CS31" s="176"/>
      <c r="CT31" s="177"/>
      <c r="CU31" s="177"/>
      <c r="CV31" s="177"/>
      <c r="CW31" s="198"/>
      <c r="CX31" s="198"/>
      <c r="CY31" s="198"/>
      <c r="CZ31" s="198"/>
      <c r="DA31" s="198"/>
      <c r="DB31" s="198"/>
      <c r="DC31" s="198"/>
      <c r="DD31" s="198"/>
      <c r="DE31" s="198"/>
      <c r="DF31" s="198"/>
    </row>
    <row r="32" spans="2:110" s="187" customFormat="1" ht="94.5" x14ac:dyDescent="0.25">
      <c r="B32" s="173" t="s">
        <v>68</v>
      </c>
      <c r="C32" s="195" t="s">
        <v>204</v>
      </c>
      <c r="D32" s="195" t="s">
        <v>204</v>
      </c>
      <c r="E32" s="196" t="s">
        <v>102</v>
      </c>
      <c r="F32" s="196" t="s">
        <v>71</v>
      </c>
      <c r="G32" s="196" t="s">
        <v>204</v>
      </c>
      <c r="H32" s="195" t="s">
        <v>72</v>
      </c>
      <c r="I32" s="195" t="s">
        <v>72</v>
      </c>
      <c r="J32" s="195" t="s">
        <v>72</v>
      </c>
      <c r="K32" s="195" t="s">
        <v>72</v>
      </c>
      <c r="L32" s="195" t="s">
        <v>205</v>
      </c>
      <c r="M32" s="195" t="s">
        <v>206</v>
      </c>
      <c r="N32" s="195" t="s">
        <v>207</v>
      </c>
      <c r="O32" s="196" t="s">
        <v>189</v>
      </c>
      <c r="P32" s="170"/>
      <c r="Q32" s="171" t="s">
        <v>77</v>
      </c>
      <c r="R32" s="171" t="s">
        <v>78</v>
      </c>
      <c r="S32" s="327" t="s">
        <v>1508</v>
      </c>
      <c r="T32" s="170" t="s">
        <v>106</v>
      </c>
      <c r="U32" s="196" t="s">
        <v>143</v>
      </c>
      <c r="V32" s="170" t="s">
        <v>107</v>
      </c>
      <c r="W32" s="180" t="s">
        <v>208</v>
      </c>
      <c r="X32" s="181">
        <f t="shared" si="0"/>
        <v>0.6</v>
      </c>
      <c r="Y32" s="182" t="s">
        <v>84</v>
      </c>
      <c r="Z32" s="181">
        <f t="shared" si="1"/>
        <v>0.8</v>
      </c>
      <c r="AA32" s="173" t="s">
        <v>85</v>
      </c>
      <c r="AB32" s="172" t="s">
        <v>108</v>
      </c>
      <c r="AC32" s="170" t="s">
        <v>109</v>
      </c>
      <c r="AD32" s="173" t="s">
        <v>88</v>
      </c>
      <c r="AE32" s="173" t="s">
        <v>89</v>
      </c>
      <c r="AF32" s="196" t="s">
        <v>110</v>
      </c>
      <c r="AG32" s="173" t="s">
        <v>91</v>
      </c>
      <c r="AH32" s="173" t="s">
        <v>111</v>
      </c>
      <c r="AI32" s="183">
        <f t="shared" si="2"/>
        <v>0.15</v>
      </c>
      <c r="AJ32" s="173" t="s">
        <v>93</v>
      </c>
      <c r="AK32" s="183">
        <f t="shared" si="3"/>
        <v>0.1</v>
      </c>
      <c r="AL32" s="173" t="s">
        <v>94</v>
      </c>
      <c r="AM32" s="195" t="s">
        <v>112</v>
      </c>
      <c r="AN32" s="173" t="s">
        <v>96</v>
      </c>
      <c r="AO32" s="195" t="s">
        <v>113</v>
      </c>
      <c r="AP32" s="184">
        <f t="shared" si="4"/>
        <v>0.25</v>
      </c>
      <c r="AQ32" s="243" t="str">
        <f t="shared" si="5"/>
        <v>MEDIA</v>
      </c>
      <c r="AR32" s="243">
        <f t="shared" si="6"/>
        <v>0.44999999999999996</v>
      </c>
      <c r="AS32" s="243" t="str">
        <f t="shared" si="7"/>
        <v>MAYOR</v>
      </c>
      <c r="AT32" s="243">
        <f t="shared" si="8"/>
        <v>0.8</v>
      </c>
      <c r="AU32" s="223" t="s">
        <v>85</v>
      </c>
      <c r="AV32" s="218" t="s">
        <v>98</v>
      </c>
      <c r="AW32" s="174" t="s">
        <v>108</v>
      </c>
      <c r="AX32" s="175" t="s">
        <v>114</v>
      </c>
      <c r="AY32" s="198"/>
      <c r="AZ32" s="175">
        <f t="shared" si="52"/>
        <v>45657</v>
      </c>
      <c r="BA32"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2" s="175" t="str">
        <f t="shared" si="54"/>
        <v>OSI - GIS - GDMA - SPI</v>
      </c>
      <c r="BC32" s="227" t="s">
        <v>100</v>
      </c>
      <c r="BD32" s="176" t="str">
        <f t="shared" si="55"/>
        <v xml:space="preserve"> </v>
      </c>
      <c r="BE32" s="176" t="str">
        <f t="shared" si="56"/>
        <v>X</v>
      </c>
      <c r="BF32" s="176" t="str">
        <f t="shared" si="57"/>
        <v>Se mantiene un control sobre los usuarios y accesos a nivel de servicios corporativos transversales, a plataformas institucionales o interinstitucionales, aplicaciones institucionales.</v>
      </c>
      <c r="BG32" s="177" t="s">
        <v>1340</v>
      </c>
      <c r="BH32" s="176" t="str">
        <f t="shared" si="58"/>
        <v xml:space="preserve"> </v>
      </c>
      <c r="BI32" s="198"/>
      <c r="BJ32" s="190">
        <v>45777</v>
      </c>
      <c r="BK32" s="192" t="str">
        <f t="shared" si="33"/>
        <v>Configuración del perfil de usuario: funcionario nuevo o retirado  y contratista de la entidad.</v>
      </c>
      <c r="BL32" s="192" t="str">
        <f t="shared" si="15"/>
        <v>OSI - GIS - GDMA - SPI</v>
      </c>
      <c r="BM32" s="197" t="s">
        <v>100</v>
      </c>
      <c r="BN32" s="191"/>
      <c r="BO32" s="193" t="s">
        <v>1338</v>
      </c>
      <c r="BP32" s="192" t="str">
        <f t="shared" si="43"/>
        <v xml:space="preserve">Gestión de casos en mesas de ayuda para la creación o inactivación de usuarios </v>
      </c>
      <c r="BQ32" s="194" t="s">
        <v>1340</v>
      </c>
      <c r="BR32" s="194" t="str">
        <f>BR27</f>
        <v>En servicio en ejecución durante el 2025.</v>
      </c>
      <c r="BS32" s="198"/>
      <c r="BT32" s="323">
        <f t="shared" si="48"/>
        <v>45838</v>
      </c>
      <c r="BU32" s="323" t="str">
        <f t="shared" si="49"/>
        <v>Gestión de Usuarios institucionales, creación de cuenta y asignación de almacenamiento en One Drive.</v>
      </c>
      <c r="BV32" s="324" t="str">
        <f t="shared" si="16"/>
        <v>OSI - GIS - GDMA - SPI</v>
      </c>
      <c r="BW32" s="537" t="s">
        <v>100</v>
      </c>
      <c r="BX32" s="325" t="str">
        <f t="shared" si="50"/>
        <v xml:space="preserve"> </v>
      </c>
      <c r="BY32" s="325" t="str">
        <f t="shared" si="51"/>
        <v>X</v>
      </c>
      <c r="BZ32" s="325" t="str">
        <f t="shared" si="45"/>
        <v xml:space="preserve">A través de la herramienta de mesade ayuda se registra la gestión de usuarios institucionales. </v>
      </c>
      <c r="CA32" s="327" t="s">
        <v>1340</v>
      </c>
      <c r="CB32" s="327" t="str">
        <f t="shared" si="47"/>
        <v>Ajuste redacción "Descripción del Riesgo" acorde con lo indicado en el Informe OCI-018-2025.</v>
      </c>
      <c r="CC32" s="198"/>
      <c r="CD32" s="301"/>
      <c r="CE32" s="175"/>
      <c r="CF32" s="175" t="str">
        <f t="shared" si="18"/>
        <v>OSI - GIS - GDMA - SPI</v>
      </c>
      <c r="CG32" s="305" t="s">
        <v>100</v>
      </c>
      <c r="CH32" s="176"/>
      <c r="CI32" s="239"/>
      <c r="CJ32" s="175"/>
      <c r="CK32" s="177"/>
      <c r="CL32" s="177"/>
      <c r="CM32" s="200"/>
      <c r="CN32" s="175"/>
      <c r="CO32" s="175"/>
      <c r="CP32" s="176"/>
      <c r="CQ32" s="176"/>
      <c r="CR32" s="176"/>
      <c r="CS32" s="176"/>
      <c r="CT32" s="177"/>
      <c r="CU32" s="177"/>
      <c r="CV32" s="177"/>
      <c r="CW32" s="198"/>
      <c r="CX32" s="198"/>
      <c r="CY32" s="198"/>
      <c r="CZ32" s="198"/>
      <c r="DA32" s="198"/>
      <c r="DB32" s="198"/>
      <c r="DC32" s="198"/>
      <c r="DD32" s="198"/>
      <c r="DE32" s="198"/>
      <c r="DF32" s="198"/>
    </row>
    <row r="33" spans="2:110" s="187" customFormat="1" ht="94.5" x14ac:dyDescent="0.25">
      <c r="B33" s="173" t="s">
        <v>68</v>
      </c>
      <c r="C33" s="195" t="s">
        <v>101</v>
      </c>
      <c r="D33" s="195" t="s">
        <v>101</v>
      </c>
      <c r="E33" s="196" t="s">
        <v>102</v>
      </c>
      <c r="F33" s="196" t="s">
        <v>117</v>
      </c>
      <c r="G33" s="196" t="s">
        <v>101</v>
      </c>
      <c r="H33" s="195" t="s">
        <v>240</v>
      </c>
      <c r="I33" s="195" t="s">
        <v>240</v>
      </c>
      <c r="J33" s="195" t="s">
        <v>240</v>
      </c>
      <c r="K33" s="195" t="s">
        <v>240</v>
      </c>
      <c r="L33" s="195" t="s">
        <v>248</v>
      </c>
      <c r="M33" s="195" t="s">
        <v>249</v>
      </c>
      <c r="N33" s="195" t="s">
        <v>250</v>
      </c>
      <c r="O33" s="196" t="s">
        <v>241</v>
      </c>
      <c r="P33" s="170"/>
      <c r="Q33" s="171" t="s">
        <v>77</v>
      </c>
      <c r="R33" s="171" t="s">
        <v>78</v>
      </c>
      <c r="S33" s="327" t="s">
        <v>1508</v>
      </c>
      <c r="T33" s="170" t="s">
        <v>106</v>
      </c>
      <c r="U33" s="196" t="s">
        <v>81</v>
      </c>
      <c r="V33" s="170" t="s">
        <v>107</v>
      </c>
      <c r="W33" s="180" t="s">
        <v>83</v>
      </c>
      <c r="X33" s="181">
        <f t="shared" si="0"/>
        <v>0.4</v>
      </c>
      <c r="Y33" s="182" t="s">
        <v>84</v>
      </c>
      <c r="Z33" s="181">
        <f t="shared" si="1"/>
        <v>0.8</v>
      </c>
      <c r="AA33" s="173" t="s">
        <v>85</v>
      </c>
      <c r="AB33" s="172" t="s">
        <v>108</v>
      </c>
      <c r="AC33" s="170" t="s">
        <v>251</v>
      </c>
      <c r="AD33" s="173" t="s">
        <v>88</v>
      </c>
      <c r="AE33" s="173" t="s">
        <v>89</v>
      </c>
      <c r="AF33" s="196" t="s">
        <v>110</v>
      </c>
      <c r="AG33" s="173" t="s">
        <v>91</v>
      </c>
      <c r="AH33" s="173" t="s">
        <v>111</v>
      </c>
      <c r="AI33" s="183">
        <f t="shared" si="2"/>
        <v>0.15</v>
      </c>
      <c r="AJ33" s="173" t="s">
        <v>93</v>
      </c>
      <c r="AK33" s="183">
        <f t="shared" si="3"/>
        <v>0.1</v>
      </c>
      <c r="AL33" s="173" t="s">
        <v>94</v>
      </c>
      <c r="AM33" s="195" t="s">
        <v>112</v>
      </c>
      <c r="AN33" s="173" t="s">
        <v>96</v>
      </c>
      <c r="AO33" s="195" t="s">
        <v>113</v>
      </c>
      <c r="AP33" s="184">
        <f t="shared" si="4"/>
        <v>0.25</v>
      </c>
      <c r="AQ33" s="243" t="str">
        <f t="shared" si="5"/>
        <v>BAJA</v>
      </c>
      <c r="AR33" s="243">
        <f t="shared" si="6"/>
        <v>0.30000000000000004</v>
      </c>
      <c r="AS33" s="243" t="str">
        <f t="shared" si="7"/>
        <v>MAYOR</v>
      </c>
      <c r="AT33" s="243">
        <f t="shared" si="8"/>
        <v>0.8</v>
      </c>
      <c r="AU33" s="223" t="s">
        <v>85</v>
      </c>
      <c r="AV33" s="218" t="s">
        <v>98</v>
      </c>
      <c r="AW33" s="174" t="s">
        <v>108</v>
      </c>
      <c r="AX33" s="175" t="s">
        <v>114</v>
      </c>
      <c r="AY33" s="198"/>
      <c r="AZ33" s="175">
        <f t="shared" si="52"/>
        <v>45657</v>
      </c>
      <c r="BA33"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3" s="175" t="str">
        <f t="shared" si="54"/>
        <v>OSI - GIS - GDMA - SPI</v>
      </c>
      <c r="BC33" s="227" t="s">
        <v>100</v>
      </c>
      <c r="BD33" s="176" t="str">
        <f t="shared" si="55"/>
        <v xml:space="preserve"> </v>
      </c>
      <c r="BE33" s="176" t="str">
        <f t="shared" si="56"/>
        <v>X</v>
      </c>
      <c r="BF33" s="176" t="str">
        <f t="shared" si="57"/>
        <v>Se mantiene un control sobre los usuarios y accesos a nivel de servicios corporativos transversales, a plataformas institucionales o interinstitucionales, aplicaciones institucionales.</v>
      </c>
      <c r="BG33" s="177" t="s">
        <v>1340</v>
      </c>
      <c r="BH33" s="176" t="str">
        <f t="shared" si="58"/>
        <v xml:space="preserve"> </v>
      </c>
      <c r="BI33" s="198"/>
      <c r="BJ33" s="190">
        <v>45777</v>
      </c>
      <c r="BK33" s="192" t="str">
        <f t="shared" si="33"/>
        <v>Configuración del perfil de usuario: funcionario nuevo o retirado  y contratista de la entidad.</v>
      </c>
      <c r="BL33" s="192" t="str">
        <f t="shared" si="15"/>
        <v>OSI - GIS - GDMA - SPI</v>
      </c>
      <c r="BM33" s="197" t="s">
        <v>100</v>
      </c>
      <c r="BN33" s="191"/>
      <c r="BO33" s="193" t="s">
        <v>1338</v>
      </c>
      <c r="BP33" s="192" t="str">
        <f t="shared" si="43"/>
        <v xml:space="preserve">Gestión de casos en mesas de ayuda para la creación o inactivación de usuarios </v>
      </c>
      <c r="BQ33" s="194" t="s">
        <v>1340</v>
      </c>
      <c r="BR33" s="194" t="str">
        <f>BR27</f>
        <v>En servicio en ejecución durante el 2025.</v>
      </c>
      <c r="BS33" s="198"/>
      <c r="BT33" s="323">
        <f t="shared" si="48"/>
        <v>45838</v>
      </c>
      <c r="BU33" s="323" t="str">
        <f t="shared" si="49"/>
        <v>Gestión de Usuarios institucionales, creación de cuenta y asignación de almacenamiento en One Drive.</v>
      </c>
      <c r="BV33" s="324" t="str">
        <f t="shared" si="16"/>
        <v>OSI - GIS - GDMA - SPI</v>
      </c>
      <c r="BW33" s="537" t="s">
        <v>100</v>
      </c>
      <c r="BX33" s="325" t="str">
        <f t="shared" si="50"/>
        <v xml:space="preserve"> </v>
      </c>
      <c r="BY33" s="325" t="str">
        <f t="shared" si="51"/>
        <v>X</v>
      </c>
      <c r="BZ33" s="325" t="str">
        <f t="shared" si="45"/>
        <v xml:space="preserve">A través de la herramienta de mesade ayuda se registra la gestión de usuarios institucionales. </v>
      </c>
      <c r="CA33" s="327" t="s">
        <v>1340</v>
      </c>
      <c r="CB33" s="327" t="str">
        <f t="shared" si="47"/>
        <v>Ajuste redacción "Descripción del Riesgo" acorde con lo indicado en el Informe OCI-018-2025.</v>
      </c>
      <c r="CC33" s="198"/>
      <c r="CD33" s="301"/>
      <c r="CE33" s="175"/>
      <c r="CF33" s="175" t="str">
        <f t="shared" si="18"/>
        <v>OSI - GIS - GDMA - SPI</v>
      </c>
      <c r="CG33" s="305" t="s">
        <v>100</v>
      </c>
      <c r="CH33" s="176"/>
      <c r="CI33" s="239"/>
      <c r="CJ33" s="175"/>
      <c r="CK33" s="177"/>
      <c r="CL33" s="177"/>
      <c r="CM33" s="200"/>
      <c r="CN33" s="175"/>
      <c r="CO33" s="175"/>
      <c r="CP33" s="176"/>
      <c r="CQ33" s="176"/>
      <c r="CR33" s="176"/>
      <c r="CS33" s="176"/>
      <c r="CT33" s="177"/>
      <c r="CU33" s="177"/>
      <c r="CV33" s="177"/>
      <c r="CW33" s="198"/>
      <c r="CX33" s="198"/>
      <c r="CY33" s="198"/>
      <c r="CZ33" s="198"/>
      <c r="DA33" s="198"/>
      <c r="DB33" s="198"/>
      <c r="DC33" s="198"/>
      <c r="DD33" s="198"/>
      <c r="DE33" s="198"/>
      <c r="DF33" s="198"/>
    </row>
    <row r="34" spans="2:110" s="187" customFormat="1" ht="94.5" x14ac:dyDescent="0.25">
      <c r="B34" s="173" t="s">
        <v>68</v>
      </c>
      <c r="C34" s="195" t="s">
        <v>101</v>
      </c>
      <c r="D34" s="195" t="s">
        <v>101</v>
      </c>
      <c r="E34" s="196" t="s">
        <v>102</v>
      </c>
      <c r="F34" s="196" t="s">
        <v>71</v>
      </c>
      <c r="G34" s="196" t="s">
        <v>101</v>
      </c>
      <c r="H34" s="195" t="s">
        <v>72</v>
      </c>
      <c r="I34" s="195" t="s">
        <v>240</v>
      </c>
      <c r="J34" s="195" t="s">
        <v>240</v>
      </c>
      <c r="K34" s="195" t="s">
        <v>240</v>
      </c>
      <c r="L34" s="195">
        <v>0</v>
      </c>
      <c r="M34" s="195">
        <v>0</v>
      </c>
      <c r="N34" s="195">
        <v>0</v>
      </c>
      <c r="O34" s="196" t="s">
        <v>241</v>
      </c>
      <c r="P34" s="170"/>
      <c r="Q34" s="171" t="s">
        <v>77</v>
      </c>
      <c r="R34" s="171" t="s">
        <v>78</v>
      </c>
      <c r="S34" s="327" t="s">
        <v>1508</v>
      </c>
      <c r="T34" s="170" t="s">
        <v>106</v>
      </c>
      <c r="U34" s="196" t="s">
        <v>81</v>
      </c>
      <c r="V34" s="170" t="s">
        <v>107</v>
      </c>
      <c r="W34" s="180" t="s">
        <v>83</v>
      </c>
      <c r="X34" s="181">
        <f t="shared" si="0"/>
        <v>0.4</v>
      </c>
      <c r="Y34" s="182" t="s">
        <v>84</v>
      </c>
      <c r="Z34" s="181">
        <f t="shared" si="1"/>
        <v>0.8</v>
      </c>
      <c r="AA34" s="173" t="s">
        <v>85</v>
      </c>
      <c r="AB34" s="172" t="s">
        <v>108</v>
      </c>
      <c r="AC34" s="170" t="s">
        <v>109</v>
      </c>
      <c r="AD34" s="173" t="s">
        <v>88</v>
      </c>
      <c r="AE34" s="173" t="s">
        <v>89</v>
      </c>
      <c r="AF34" s="196" t="s">
        <v>110</v>
      </c>
      <c r="AG34" s="173" t="s">
        <v>91</v>
      </c>
      <c r="AH34" s="173" t="s">
        <v>111</v>
      </c>
      <c r="AI34" s="183">
        <f t="shared" si="2"/>
        <v>0.15</v>
      </c>
      <c r="AJ34" s="173" t="s">
        <v>93</v>
      </c>
      <c r="AK34" s="183">
        <f t="shared" si="3"/>
        <v>0.1</v>
      </c>
      <c r="AL34" s="173" t="s">
        <v>94</v>
      </c>
      <c r="AM34" s="195" t="s">
        <v>112</v>
      </c>
      <c r="AN34" s="173" t="s">
        <v>96</v>
      </c>
      <c r="AO34" s="195" t="s">
        <v>113</v>
      </c>
      <c r="AP34" s="184">
        <f t="shared" si="4"/>
        <v>0.25</v>
      </c>
      <c r="AQ34" s="243" t="str">
        <f t="shared" si="5"/>
        <v>BAJA</v>
      </c>
      <c r="AR34" s="243">
        <f t="shared" si="6"/>
        <v>0.30000000000000004</v>
      </c>
      <c r="AS34" s="243" t="str">
        <f t="shared" si="7"/>
        <v>MAYOR</v>
      </c>
      <c r="AT34" s="243">
        <f t="shared" si="8"/>
        <v>0.8</v>
      </c>
      <c r="AU34" s="223" t="s">
        <v>85</v>
      </c>
      <c r="AV34" s="218" t="s">
        <v>98</v>
      </c>
      <c r="AW34" s="174" t="s">
        <v>108</v>
      </c>
      <c r="AX34" s="175" t="s">
        <v>114</v>
      </c>
      <c r="AY34" s="198"/>
      <c r="AZ34" s="175">
        <f t="shared" si="52"/>
        <v>45657</v>
      </c>
      <c r="BA34"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4" s="175" t="str">
        <f t="shared" si="54"/>
        <v>OSI - GIS - GDMA - SPI</v>
      </c>
      <c r="BC34" s="227" t="s">
        <v>100</v>
      </c>
      <c r="BD34" s="176" t="str">
        <f t="shared" si="55"/>
        <v xml:space="preserve"> </v>
      </c>
      <c r="BE34" s="176" t="str">
        <f t="shared" si="56"/>
        <v>X</v>
      </c>
      <c r="BF34" s="176" t="str">
        <f t="shared" si="57"/>
        <v>Se mantiene un control sobre los usuarios y accesos a nivel de servicios corporativos transversales, a plataformas institucionales o interinstitucionales, aplicaciones institucionales.</v>
      </c>
      <c r="BG34" s="177" t="s">
        <v>1340</v>
      </c>
      <c r="BH34" s="176" t="str">
        <f t="shared" si="58"/>
        <v xml:space="preserve"> </v>
      </c>
      <c r="BI34" s="198"/>
      <c r="BJ34" s="190">
        <v>45777</v>
      </c>
      <c r="BK34" s="192" t="str">
        <f t="shared" si="33"/>
        <v>Configuración del perfil de usuario: funcionario nuevo o retirado  y contratista de la entidad.</v>
      </c>
      <c r="BL34" s="192" t="str">
        <f t="shared" si="15"/>
        <v>OSI - GIS - GDMA - SPI</v>
      </c>
      <c r="BM34" s="197" t="s">
        <v>100</v>
      </c>
      <c r="BN34" s="191"/>
      <c r="BO34" s="193" t="s">
        <v>1338</v>
      </c>
      <c r="BP34" s="192" t="str">
        <f t="shared" si="43"/>
        <v xml:space="preserve">Gestión de casos en mesas de ayuda para la creación o inactivación de usuarios </v>
      </c>
      <c r="BQ34" s="194" t="s">
        <v>1340</v>
      </c>
      <c r="BR34" s="194" t="str">
        <f>BR27</f>
        <v>En servicio en ejecución durante el 2025.</v>
      </c>
      <c r="BS34" s="198"/>
      <c r="BT34" s="323">
        <f t="shared" si="48"/>
        <v>45838</v>
      </c>
      <c r="BU34" s="323" t="str">
        <f t="shared" si="49"/>
        <v>Gestión de Usuarios institucionales, creación de cuenta y asignación de almacenamiento en One Drive.</v>
      </c>
      <c r="BV34" s="324" t="str">
        <f t="shared" si="16"/>
        <v>OSI - GIS - GDMA - SPI</v>
      </c>
      <c r="BW34" s="537" t="s">
        <v>100</v>
      </c>
      <c r="BX34" s="325" t="str">
        <f t="shared" si="50"/>
        <v xml:space="preserve"> </v>
      </c>
      <c r="BY34" s="325" t="str">
        <f t="shared" si="51"/>
        <v>X</v>
      </c>
      <c r="BZ34" s="325" t="str">
        <f t="shared" si="45"/>
        <v xml:space="preserve">A través de la herramienta de mesade ayuda se registra la gestión de usuarios institucionales. </v>
      </c>
      <c r="CA34" s="327" t="s">
        <v>1340</v>
      </c>
      <c r="CB34" s="327" t="str">
        <f t="shared" si="47"/>
        <v>Ajuste redacción "Descripción del Riesgo" acorde con lo indicado en el Informe OCI-018-2025.</v>
      </c>
      <c r="CC34" s="198"/>
      <c r="CD34" s="301"/>
      <c r="CE34" s="175"/>
      <c r="CF34" s="175" t="str">
        <f t="shared" si="18"/>
        <v>OSI - GIS - GDMA - SPI</v>
      </c>
      <c r="CG34" s="305" t="s">
        <v>100</v>
      </c>
      <c r="CH34" s="176"/>
      <c r="CI34" s="239"/>
      <c r="CJ34" s="175"/>
      <c r="CK34" s="177"/>
      <c r="CL34" s="177"/>
      <c r="CM34" s="200"/>
      <c r="CN34" s="175"/>
      <c r="CO34" s="175"/>
      <c r="CP34" s="176"/>
      <c r="CQ34" s="176"/>
      <c r="CR34" s="176"/>
      <c r="CS34" s="176"/>
      <c r="CT34" s="177"/>
      <c r="CU34" s="177"/>
      <c r="CV34" s="177"/>
      <c r="CW34" s="198"/>
      <c r="CX34" s="198"/>
      <c r="CY34" s="198"/>
      <c r="CZ34" s="198"/>
      <c r="DA34" s="198"/>
      <c r="DB34" s="198"/>
      <c r="DC34" s="198"/>
      <c r="DD34" s="198"/>
      <c r="DE34" s="198"/>
      <c r="DF34" s="198"/>
    </row>
    <row r="35" spans="2:110" s="187" customFormat="1" ht="94.5" x14ac:dyDescent="0.25">
      <c r="B35" s="173" t="s">
        <v>68</v>
      </c>
      <c r="C35" s="195" t="s">
        <v>204</v>
      </c>
      <c r="D35" s="195" t="s">
        <v>204</v>
      </c>
      <c r="E35" s="196" t="s">
        <v>102</v>
      </c>
      <c r="F35" s="196" t="s">
        <v>117</v>
      </c>
      <c r="G35" s="196" t="s">
        <v>204</v>
      </c>
      <c r="H35" s="195" t="s">
        <v>72</v>
      </c>
      <c r="I35" s="195" t="s">
        <v>240</v>
      </c>
      <c r="J35" s="195" t="s">
        <v>72</v>
      </c>
      <c r="K35" s="195" t="s">
        <v>240</v>
      </c>
      <c r="L35" s="195" t="s">
        <v>286</v>
      </c>
      <c r="M35" s="195" t="s">
        <v>284</v>
      </c>
      <c r="N35" s="195" t="s">
        <v>284</v>
      </c>
      <c r="O35" s="196" t="s">
        <v>285</v>
      </c>
      <c r="P35" s="170"/>
      <c r="Q35" s="171" t="s">
        <v>77</v>
      </c>
      <c r="R35" s="171" t="s">
        <v>78</v>
      </c>
      <c r="S35" s="327" t="s">
        <v>1508</v>
      </c>
      <c r="T35" s="170" t="s">
        <v>106</v>
      </c>
      <c r="U35" s="196" t="s">
        <v>143</v>
      </c>
      <c r="V35" s="170" t="s">
        <v>287</v>
      </c>
      <c r="W35" s="180" t="s">
        <v>208</v>
      </c>
      <c r="X35" s="181">
        <f t="shared" si="0"/>
        <v>0.6</v>
      </c>
      <c r="Y35" s="182" t="s">
        <v>84</v>
      </c>
      <c r="Z35" s="181">
        <f t="shared" si="1"/>
        <v>0.8</v>
      </c>
      <c r="AA35" s="173" t="s">
        <v>85</v>
      </c>
      <c r="AB35" s="172" t="s">
        <v>108</v>
      </c>
      <c r="AC35" s="170" t="s">
        <v>109</v>
      </c>
      <c r="AD35" s="173" t="s">
        <v>88</v>
      </c>
      <c r="AE35" s="173" t="s">
        <v>89</v>
      </c>
      <c r="AF35" s="196" t="s">
        <v>110</v>
      </c>
      <c r="AG35" s="173" t="s">
        <v>91</v>
      </c>
      <c r="AH35" s="173" t="s">
        <v>111</v>
      </c>
      <c r="AI35" s="183">
        <f t="shared" si="2"/>
        <v>0.15</v>
      </c>
      <c r="AJ35" s="173" t="s">
        <v>93</v>
      </c>
      <c r="AK35" s="183">
        <f t="shared" si="3"/>
        <v>0.1</v>
      </c>
      <c r="AL35" s="173" t="s">
        <v>94</v>
      </c>
      <c r="AM35" s="195" t="s">
        <v>112</v>
      </c>
      <c r="AN35" s="173" t="s">
        <v>96</v>
      </c>
      <c r="AO35" s="195" t="s">
        <v>113</v>
      </c>
      <c r="AP35" s="184">
        <f t="shared" si="4"/>
        <v>0.25</v>
      </c>
      <c r="AQ35" s="243" t="str">
        <f t="shared" si="5"/>
        <v>MEDIA</v>
      </c>
      <c r="AR35" s="243">
        <f t="shared" si="6"/>
        <v>0.44999999999999996</v>
      </c>
      <c r="AS35" s="243" t="str">
        <f t="shared" si="7"/>
        <v>MAYOR</v>
      </c>
      <c r="AT35" s="243">
        <f t="shared" si="8"/>
        <v>0.8</v>
      </c>
      <c r="AU35" s="223" t="s">
        <v>85</v>
      </c>
      <c r="AV35" s="218" t="s">
        <v>98</v>
      </c>
      <c r="AW35" s="174" t="s">
        <v>108</v>
      </c>
      <c r="AX35" s="175" t="s">
        <v>114</v>
      </c>
      <c r="AY35" s="198"/>
      <c r="AZ35" s="175">
        <f t="shared" si="52"/>
        <v>45657</v>
      </c>
      <c r="BA35"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5" s="175" t="str">
        <f t="shared" si="54"/>
        <v>OSI - GIS - GDMA - SPI</v>
      </c>
      <c r="BC35" s="227" t="s">
        <v>100</v>
      </c>
      <c r="BD35" s="176" t="str">
        <f t="shared" si="55"/>
        <v xml:space="preserve"> </v>
      </c>
      <c r="BE35" s="176" t="str">
        <f t="shared" si="56"/>
        <v>X</v>
      </c>
      <c r="BF35" s="176" t="str">
        <f t="shared" si="57"/>
        <v>Se mantiene un control sobre los usuarios y accesos a nivel de servicios corporativos transversales, a plataformas institucionales o interinstitucionales, aplicaciones institucionales.</v>
      </c>
      <c r="BG35" s="177" t="s">
        <v>1340</v>
      </c>
      <c r="BH35" s="176" t="str">
        <f t="shared" si="58"/>
        <v xml:space="preserve"> </v>
      </c>
      <c r="BI35" s="198"/>
      <c r="BJ35" s="190">
        <v>45777</v>
      </c>
      <c r="BK35" s="192" t="str">
        <f t="shared" si="33"/>
        <v>Configuración del perfil de usuario: funcionario nuevo o retirado  y contratista de la entidad.</v>
      </c>
      <c r="BL35" s="192" t="str">
        <f t="shared" si="15"/>
        <v>OSI - GIS - GDMA - SPI</v>
      </c>
      <c r="BM35" s="197" t="s">
        <v>100</v>
      </c>
      <c r="BN35" s="191"/>
      <c r="BO35" s="193" t="s">
        <v>1338</v>
      </c>
      <c r="BP35" s="192" t="str">
        <f t="shared" si="43"/>
        <v xml:space="preserve">Gestión de casos en mesas de ayuda para la creación o inactivación de usuarios </v>
      </c>
      <c r="BQ35" s="194" t="s">
        <v>1340</v>
      </c>
      <c r="BR35" s="194" t="str">
        <f>BR27</f>
        <v>En servicio en ejecución durante el 2025.</v>
      </c>
      <c r="BS35" s="198"/>
      <c r="BT35" s="323">
        <f t="shared" si="48"/>
        <v>45838</v>
      </c>
      <c r="BU35" s="323" t="str">
        <f t="shared" si="49"/>
        <v>Gestión de Usuarios institucionales, creación de cuenta y asignación de almacenamiento en One Drive.</v>
      </c>
      <c r="BV35" s="324" t="str">
        <f t="shared" si="16"/>
        <v>OSI - GIS - GDMA - SPI</v>
      </c>
      <c r="BW35" s="537" t="s">
        <v>100</v>
      </c>
      <c r="BX35" s="325" t="str">
        <f t="shared" si="50"/>
        <v xml:space="preserve"> </v>
      </c>
      <c r="BY35" s="325" t="str">
        <f t="shared" si="51"/>
        <v>X</v>
      </c>
      <c r="BZ35" s="325" t="str">
        <f t="shared" si="45"/>
        <v xml:space="preserve">A través de la herramienta de mesade ayuda se registra la gestión de usuarios institucionales. </v>
      </c>
      <c r="CA35" s="327" t="s">
        <v>1340</v>
      </c>
      <c r="CB35" s="327" t="str">
        <f t="shared" si="47"/>
        <v>Ajuste redacción "Descripción del Riesgo" acorde con lo indicado en el Informe OCI-018-2025.</v>
      </c>
      <c r="CC35" s="198"/>
      <c r="CD35" s="301"/>
      <c r="CE35" s="175"/>
      <c r="CF35" s="175" t="str">
        <f t="shared" si="18"/>
        <v>OSI - GIS - GDMA - SPI</v>
      </c>
      <c r="CG35" s="305" t="s">
        <v>100</v>
      </c>
      <c r="CH35" s="176"/>
      <c r="CI35" s="239"/>
      <c r="CJ35" s="175"/>
      <c r="CK35" s="177"/>
      <c r="CL35" s="177"/>
      <c r="CM35" s="200"/>
      <c r="CN35" s="175"/>
      <c r="CO35" s="175"/>
      <c r="CP35" s="176"/>
      <c r="CQ35" s="176"/>
      <c r="CR35" s="176"/>
      <c r="CS35" s="176"/>
      <c r="CT35" s="177"/>
      <c r="CU35" s="177"/>
      <c r="CV35" s="177"/>
      <c r="CW35" s="198"/>
      <c r="CX35" s="198"/>
      <c r="CY35" s="198"/>
      <c r="CZ35" s="198"/>
      <c r="DA35" s="198"/>
      <c r="DB35" s="198"/>
      <c r="DC35" s="198"/>
      <c r="DD35" s="198"/>
      <c r="DE35" s="198"/>
      <c r="DF35" s="198"/>
    </row>
    <row r="36" spans="2:110" s="187" customFormat="1" ht="94.5" x14ac:dyDescent="0.25">
      <c r="B36" s="173" t="s">
        <v>68</v>
      </c>
      <c r="C36" s="195" t="s">
        <v>288</v>
      </c>
      <c r="D36" s="195" t="s">
        <v>288</v>
      </c>
      <c r="E36" s="196" t="s">
        <v>102</v>
      </c>
      <c r="F36" s="196" t="s">
        <v>117</v>
      </c>
      <c r="G36" s="196" t="s">
        <v>288</v>
      </c>
      <c r="H36" s="195" t="s">
        <v>72</v>
      </c>
      <c r="I36" s="195" t="s">
        <v>240</v>
      </c>
      <c r="J36" s="195" t="s">
        <v>72</v>
      </c>
      <c r="K36" s="195" t="s">
        <v>240</v>
      </c>
      <c r="L36" s="195" t="s">
        <v>286</v>
      </c>
      <c r="M36" s="195" t="s">
        <v>284</v>
      </c>
      <c r="N36" s="195" t="s">
        <v>284</v>
      </c>
      <c r="O36" s="196" t="s">
        <v>285</v>
      </c>
      <c r="P36" s="170"/>
      <c r="Q36" s="171" t="s">
        <v>77</v>
      </c>
      <c r="R36" s="171" t="s">
        <v>78</v>
      </c>
      <c r="S36" s="327" t="s">
        <v>1508</v>
      </c>
      <c r="T36" s="170" t="s">
        <v>106</v>
      </c>
      <c r="U36" s="196" t="s">
        <v>143</v>
      </c>
      <c r="V36" s="170" t="s">
        <v>287</v>
      </c>
      <c r="W36" s="180" t="s">
        <v>83</v>
      </c>
      <c r="X36" s="181">
        <f t="shared" si="0"/>
        <v>0.4</v>
      </c>
      <c r="Y36" s="182" t="s">
        <v>84</v>
      </c>
      <c r="Z36" s="181">
        <f t="shared" si="1"/>
        <v>0.8</v>
      </c>
      <c r="AA36" s="173" t="s">
        <v>85</v>
      </c>
      <c r="AB36" s="172" t="s">
        <v>108</v>
      </c>
      <c r="AC36" s="170" t="s">
        <v>109</v>
      </c>
      <c r="AD36" s="173" t="s">
        <v>88</v>
      </c>
      <c r="AE36" s="173" t="s">
        <v>89</v>
      </c>
      <c r="AF36" s="196" t="s">
        <v>110</v>
      </c>
      <c r="AG36" s="173" t="s">
        <v>91</v>
      </c>
      <c r="AH36" s="173" t="s">
        <v>111</v>
      </c>
      <c r="AI36" s="183">
        <f t="shared" si="2"/>
        <v>0.15</v>
      </c>
      <c r="AJ36" s="173" t="s">
        <v>93</v>
      </c>
      <c r="AK36" s="183">
        <f t="shared" si="3"/>
        <v>0.1</v>
      </c>
      <c r="AL36" s="173" t="s">
        <v>94</v>
      </c>
      <c r="AM36" s="195" t="s">
        <v>112</v>
      </c>
      <c r="AN36" s="173" t="s">
        <v>96</v>
      </c>
      <c r="AO36" s="195" t="s">
        <v>113</v>
      </c>
      <c r="AP36" s="184">
        <f t="shared" si="4"/>
        <v>0.25</v>
      </c>
      <c r="AQ36" s="243" t="str">
        <f t="shared" si="5"/>
        <v>BAJA</v>
      </c>
      <c r="AR36" s="243">
        <f t="shared" si="6"/>
        <v>0.30000000000000004</v>
      </c>
      <c r="AS36" s="243" t="str">
        <f t="shared" si="7"/>
        <v>MAYOR</v>
      </c>
      <c r="AT36" s="243">
        <f t="shared" si="8"/>
        <v>0.8</v>
      </c>
      <c r="AU36" s="223" t="s">
        <v>85</v>
      </c>
      <c r="AV36" s="218" t="s">
        <v>98</v>
      </c>
      <c r="AW36" s="174" t="s">
        <v>108</v>
      </c>
      <c r="AX36" s="175" t="s">
        <v>114</v>
      </c>
      <c r="AY36" s="198"/>
      <c r="AZ36" s="175">
        <f t="shared" si="52"/>
        <v>45657</v>
      </c>
      <c r="BA36"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6" s="175" t="str">
        <f t="shared" si="54"/>
        <v>OSI - GIS - GDMA - SPI</v>
      </c>
      <c r="BC36" s="227" t="s">
        <v>100</v>
      </c>
      <c r="BD36" s="176" t="str">
        <f t="shared" si="55"/>
        <v xml:space="preserve"> </v>
      </c>
      <c r="BE36" s="176" t="str">
        <f t="shared" si="56"/>
        <v>X</v>
      </c>
      <c r="BF36" s="176" t="str">
        <f t="shared" si="57"/>
        <v>Se mantiene un control sobre los usuarios y accesos a nivel de servicios corporativos transversales, a plataformas institucionales o interinstitucionales, aplicaciones institucionales.</v>
      </c>
      <c r="BG36" s="177" t="s">
        <v>1340</v>
      </c>
      <c r="BH36" s="176" t="str">
        <f t="shared" si="58"/>
        <v xml:space="preserve"> </v>
      </c>
      <c r="BI36" s="198"/>
      <c r="BJ36" s="190">
        <v>45777</v>
      </c>
      <c r="BK36" s="192" t="str">
        <f t="shared" si="33"/>
        <v>Configuración del perfil de usuario: funcionario nuevo o retirado  y contratista de la entidad.</v>
      </c>
      <c r="BL36" s="192" t="str">
        <f t="shared" si="15"/>
        <v>OSI - GIS - GDMA - SPI</v>
      </c>
      <c r="BM36" s="197" t="s">
        <v>100</v>
      </c>
      <c r="BN36" s="191"/>
      <c r="BO36" s="193" t="s">
        <v>1338</v>
      </c>
      <c r="BP36" s="192" t="str">
        <f t="shared" si="43"/>
        <v xml:space="preserve">Gestión de casos en mesas de ayuda para la creación o inactivación de usuarios </v>
      </c>
      <c r="BQ36" s="194" t="s">
        <v>1340</v>
      </c>
      <c r="BR36" s="194" t="str">
        <f>BR27</f>
        <v>En servicio en ejecución durante el 2025.</v>
      </c>
      <c r="BS36" s="198"/>
      <c r="BT36" s="323">
        <f t="shared" si="48"/>
        <v>45838</v>
      </c>
      <c r="BU36" s="323" t="str">
        <f t="shared" si="49"/>
        <v>Gestión de Usuarios institucionales, creación de cuenta y asignación de almacenamiento en One Drive.</v>
      </c>
      <c r="BV36" s="324" t="str">
        <f t="shared" si="16"/>
        <v>OSI - GIS - GDMA - SPI</v>
      </c>
      <c r="BW36" s="537" t="s">
        <v>100</v>
      </c>
      <c r="BX36" s="325" t="str">
        <f t="shared" si="50"/>
        <v xml:space="preserve"> </v>
      </c>
      <c r="BY36" s="325" t="str">
        <f t="shared" si="51"/>
        <v>X</v>
      </c>
      <c r="BZ36" s="325" t="str">
        <f t="shared" si="45"/>
        <v xml:space="preserve">A través de la herramienta de mesade ayuda se registra la gestión de usuarios institucionales. </v>
      </c>
      <c r="CA36" s="327" t="s">
        <v>1340</v>
      </c>
      <c r="CB36" s="327" t="str">
        <f t="shared" si="47"/>
        <v>Ajuste redacción "Descripción del Riesgo" acorde con lo indicado en el Informe OCI-018-2025.</v>
      </c>
      <c r="CC36" s="198"/>
      <c r="CD36" s="301"/>
      <c r="CE36" s="175"/>
      <c r="CF36" s="175" t="str">
        <f t="shared" si="18"/>
        <v>OSI - GIS - GDMA - SPI</v>
      </c>
      <c r="CG36" s="305" t="s">
        <v>100</v>
      </c>
      <c r="CH36" s="176"/>
      <c r="CI36" s="239"/>
      <c r="CJ36" s="175"/>
      <c r="CK36" s="177"/>
      <c r="CL36" s="177"/>
      <c r="CM36" s="200"/>
      <c r="CN36" s="175"/>
      <c r="CO36" s="175"/>
      <c r="CP36" s="176"/>
      <c r="CQ36" s="176"/>
      <c r="CR36" s="176"/>
      <c r="CS36" s="176"/>
      <c r="CT36" s="177"/>
      <c r="CU36" s="177"/>
      <c r="CV36" s="177"/>
      <c r="CW36" s="198"/>
      <c r="CX36" s="198"/>
      <c r="CY36" s="198"/>
      <c r="CZ36" s="198"/>
      <c r="DA36" s="198"/>
      <c r="DB36" s="198"/>
      <c r="DC36" s="198"/>
      <c r="DD36" s="198"/>
      <c r="DE36" s="198"/>
      <c r="DF36" s="198"/>
    </row>
    <row r="37" spans="2:110" s="187" customFormat="1" ht="94.5" x14ac:dyDescent="0.25">
      <c r="B37" s="173" t="s">
        <v>68</v>
      </c>
      <c r="C37" s="195" t="s">
        <v>101</v>
      </c>
      <c r="D37" s="195" t="s">
        <v>101</v>
      </c>
      <c r="E37" s="196" t="s">
        <v>102</v>
      </c>
      <c r="F37" s="196" t="s">
        <v>117</v>
      </c>
      <c r="G37" s="196" t="s">
        <v>101</v>
      </c>
      <c r="H37" s="195" t="s">
        <v>72</v>
      </c>
      <c r="I37" s="195" t="s">
        <v>240</v>
      </c>
      <c r="J37" s="195" t="s">
        <v>72</v>
      </c>
      <c r="K37" s="195" t="s">
        <v>240</v>
      </c>
      <c r="L37" s="195" t="s">
        <v>286</v>
      </c>
      <c r="M37" s="195" t="s">
        <v>284</v>
      </c>
      <c r="N37" s="195" t="s">
        <v>284</v>
      </c>
      <c r="O37" s="196" t="s">
        <v>285</v>
      </c>
      <c r="P37" s="170"/>
      <c r="Q37" s="171" t="s">
        <v>77</v>
      </c>
      <c r="R37" s="171" t="s">
        <v>78</v>
      </c>
      <c r="S37" s="327" t="s">
        <v>1508</v>
      </c>
      <c r="T37" s="170" t="s">
        <v>106</v>
      </c>
      <c r="U37" s="196" t="s">
        <v>81</v>
      </c>
      <c r="V37" s="170" t="s">
        <v>107</v>
      </c>
      <c r="W37" s="180" t="s">
        <v>83</v>
      </c>
      <c r="X37" s="181">
        <f t="shared" si="0"/>
        <v>0.4</v>
      </c>
      <c r="Y37" s="182" t="s">
        <v>84</v>
      </c>
      <c r="Z37" s="181">
        <f t="shared" si="1"/>
        <v>0.8</v>
      </c>
      <c r="AA37" s="173" t="s">
        <v>85</v>
      </c>
      <c r="AB37" s="172" t="s">
        <v>108</v>
      </c>
      <c r="AC37" s="170" t="s">
        <v>109</v>
      </c>
      <c r="AD37" s="173" t="s">
        <v>88</v>
      </c>
      <c r="AE37" s="173" t="s">
        <v>89</v>
      </c>
      <c r="AF37" s="196" t="s">
        <v>110</v>
      </c>
      <c r="AG37" s="173" t="s">
        <v>91</v>
      </c>
      <c r="AH37" s="173" t="s">
        <v>111</v>
      </c>
      <c r="AI37" s="183">
        <f t="shared" si="2"/>
        <v>0.15</v>
      </c>
      <c r="AJ37" s="173" t="s">
        <v>93</v>
      </c>
      <c r="AK37" s="183">
        <f t="shared" si="3"/>
        <v>0.1</v>
      </c>
      <c r="AL37" s="173" t="s">
        <v>94</v>
      </c>
      <c r="AM37" s="195" t="s">
        <v>112</v>
      </c>
      <c r="AN37" s="173" t="s">
        <v>96</v>
      </c>
      <c r="AO37" s="195" t="s">
        <v>113</v>
      </c>
      <c r="AP37" s="184">
        <f t="shared" si="4"/>
        <v>0.25</v>
      </c>
      <c r="AQ37" s="243" t="str">
        <f t="shared" si="5"/>
        <v>BAJA</v>
      </c>
      <c r="AR37" s="243">
        <f t="shared" si="6"/>
        <v>0.30000000000000004</v>
      </c>
      <c r="AS37" s="243" t="str">
        <f t="shared" si="7"/>
        <v>MAYOR</v>
      </c>
      <c r="AT37" s="243">
        <f t="shared" si="8"/>
        <v>0.8</v>
      </c>
      <c r="AU37" s="223" t="s">
        <v>85</v>
      </c>
      <c r="AV37" s="218" t="s">
        <v>98</v>
      </c>
      <c r="AW37" s="174" t="s">
        <v>108</v>
      </c>
      <c r="AX37" s="175" t="s">
        <v>114</v>
      </c>
      <c r="AY37" s="198"/>
      <c r="AZ37" s="175">
        <f t="shared" si="52"/>
        <v>45657</v>
      </c>
      <c r="BA37"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7" s="175" t="str">
        <f t="shared" si="54"/>
        <v>OSI - GIS - GDMA - SPI</v>
      </c>
      <c r="BC37" s="227" t="s">
        <v>100</v>
      </c>
      <c r="BD37" s="176" t="str">
        <f t="shared" si="55"/>
        <v xml:space="preserve"> </v>
      </c>
      <c r="BE37" s="176" t="str">
        <f t="shared" si="56"/>
        <v>X</v>
      </c>
      <c r="BF37" s="176" t="str">
        <f t="shared" si="57"/>
        <v>Se mantiene un control sobre los usuarios y accesos a nivel de servicios corporativos transversales, a plataformas institucionales o interinstitucionales, aplicaciones institucionales.</v>
      </c>
      <c r="BG37" s="177" t="s">
        <v>1340</v>
      </c>
      <c r="BH37" s="176" t="str">
        <f t="shared" si="58"/>
        <v xml:space="preserve"> </v>
      </c>
      <c r="BI37" s="198"/>
      <c r="BJ37" s="190">
        <v>45777</v>
      </c>
      <c r="BK37" s="192" t="str">
        <f t="shared" si="33"/>
        <v>Configuración del perfil de usuario: funcionario nuevo o retirado  y contratista de la entidad.</v>
      </c>
      <c r="BL37" s="192" t="str">
        <f t="shared" si="15"/>
        <v>OSI - GIS - GDMA - SPI</v>
      </c>
      <c r="BM37" s="197" t="s">
        <v>100</v>
      </c>
      <c r="BN37" s="191"/>
      <c r="BO37" s="193" t="s">
        <v>1338</v>
      </c>
      <c r="BP37" s="192" t="str">
        <f t="shared" si="43"/>
        <v xml:space="preserve">Gestión de casos en mesas de ayuda para la creación o inactivación de usuarios </v>
      </c>
      <c r="BQ37" s="194" t="s">
        <v>1340</v>
      </c>
      <c r="BR37" s="194" t="str">
        <f>BR27</f>
        <v>En servicio en ejecución durante el 2025.</v>
      </c>
      <c r="BS37" s="198"/>
      <c r="BT37" s="323">
        <f t="shared" si="48"/>
        <v>45838</v>
      </c>
      <c r="BU37" s="323" t="str">
        <f t="shared" si="49"/>
        <v>Gestión de Usuarios institucionales, creación de cuenta y asignación de almacenamiento en One Drive.</v>
      </c>
      <c r="BV37" s="324" t="str">
        <f t="shared" si="16"/>
        <v>OSI - GIS - GDMA - SPI</v>
      </c>
      <c r="BW37" s="537" t="s">
        <v>100</v>
      </c>
      <c r="BX37" s="325" t="str">
        <f t="shared" si="50"/>
        <v xml:space="preserve"> </v>
      </c>
      <c r="BY37" s="325" t="str">
        <f t="shared" si="51"/>
        <v>X</v>
      </c>
      <c r="BZ37" s="325" t="str">
        <f t="shared" si="45"/>
        <v xml:space="preserve">A través de la herramienta de mesade ayuda se registra la gestión de usuarios institucionales. </v>
      </c>
      <c r="CA37" s="327" t="s">
        <v>1340</v>
      </c>
      <c r="CB37" s="327" t="str">
        <f t="shared" si="47"/>
        <v>Ajuste redacción "Descripción del Riesgo" acorde con lo indicado en el Informe OCI-018-2025.</v>
      </c>
      <c r="CC37" s="198"/>
      <c r="CD37" s="301"/>
      <c r="CE37" s="175"/>
      <c r="CF37" s="175" t="str">
        <f t="shared" si="18"/>
        <v>OSI - GIS - GDMA - SPI</v>
      </c>
      <c r="CG37" s="305" t="s">
        <v>100</v>
      </c>
      <c r="CH37" s="176"/>
      <c r="CI37" s="239"/>
      <c r="CJ37" s="175"/>
      <c r="CK37" s="177"/>
      <c r="CL37" s="177"/>
      <c r="CM37" s="200"/>
      <c r="CN37" s="175"/>
      <c r="CO37" s="175"/>
      <c r="CP37" s="176"/>
      <c r="CQ37" s="176"/>
      <c r="CR37" s="176"/>
      <c r="CS37" s="176"/>
      <c r="CT37" s="177"/>
      <c r="CU37" s="177"/>
      <c r="CV37" s="177"/>
      <c r="CW37" s="198"/>
      <c r="CX37" s="198"/>
      <c r="CY37" s="198"/>
      <c r="CZ37" s="198"/>
      <c r="DA37" s="198"/>
      <c r="DB37" s="198"/>
      <c r="DC37" s="198"/>
      <c r="DD37" s="198"/>
      <c r="DE37" s="198"/>
      <c r="DF37" s="198"/>
    </row>
    <row r="38" spans="2:110" s="187" customFormat="1" ht="94.5" x14ac:dyDescent="0.25">
      <c r="B38" s="173" t="s">
        <v>68</v>
      </c>
      <c r="C38" s="195" t="s">
        <v>101</v>
      </c>
      <c r="D38" s="195" t="s">
        <v>101</v>
      </c>
      <c r="E38" s="196" t="s">
        <v>102</v>
      </c>
      <c r="F38" s="196" t="s">
        <v>168</v>
      </c>
      <c r="G38" s="196" t="s">
        <v>101</v>
      </c>
      <c r="H38" s="195" t="s">
        <v>72</v>
      </c>
      <c r="I38" s="195" t="s">
        <v>240</v>
      </c>
      <c r="J38" s="195" t="s">
        <v>72</v>
      </c>
      <c r="K38" s="195" t="s">
        <v>240</v>
      </c>
      <c r="L38" s="195" t="s">
        <v>286</v>
      </c>
      <c r="M38" s="195" t="s">
        <v>284</v>
      </c>
      <c r="N38" s="195" t="s">
        <v>284</v>
      </c>
      <c r="O38" s="196" t="s">
        <v>285</v>
      </c>
      <c r="P38" s="170"/>
      <c r="Q38" s="171" t="s">
        <v>77</v>
      </c>
      <c r="R38" s="171" t="s">
        <v>78</v>
      </c>
      <c r="S38" s="327" t="s">
        <v>1508</v>
      </c>
      <c r="T38" s="170" t="s">
        <v>106</v>
      </c>
      <c r="U38" s="196" t="s">
        <v>81</v>
      </c>
      <c r="V38" s="170" t="s">
        <v>107</v>
      </c>
      <c r="W38" s="180" t="s">
        <v>83</v>
      </c>
      <c r="X38" s="181">
        <f t="shared" si="0"/>
        <v>0.4</v>
      </c>
      <c r="Y38" s="182" t="s">
        <v>84</v>
      </c>
      <c r="Z38" s="181">
        <f t="shared" si="1"/>
        <v>0.8</v>
      </c>
      <c r="AA38" s="173" t="s">
        <v>85</v>
      </c>
      <c r="AB38" s="172" t="s">
        <v>108</v>
      </c>
      <c r="AC38" s="170" t="s">
        <v>109</v>
      </c>
      <c r="AD38" s="173" t="s">
        <v>88</v>
      </c>
      <c r="AE38" s="173" t="s">
        <v>89</v>
      </c>
      <c r="AF38" s="196" t="s">
        <v>110</v>
      </c>
      <c r="AG38" s="173" t="s">
        <v>91</v>
      </c>
      <c r="AH38" s="173" t="s">
        <v>111</v>
      </c>
      <c r="AI38" s="183">
        <f t="shared" si="2"/>
        <v>0.15</v>
      </c>
      <c r="AJ38" s="173" t="s">
        <v>93</v>
      </c>
      <c r="AK38" s="183">
        <f t="shared" si="3"/>
        <v>0.1</v>
      </c>
      <c r="AL38" s="173" t="s">
        <v>94</v>
      </c>
      <c r="AM38" s="195" t="s">
        <v>112</v>
      </c>
      <c r="AN38" s="173" t="s">
        <v>96</v>
      </c>
      <c r="AO38" s="195" t="s">
        <v>113</v>
      </c>
      <c r="AP38" s="184">
        <f t="shared" si="4"/>
        <v>0.25</v>
      </c>
      <c r="AQ38" s="243" t="str">
        <f t="shared" si="5"/>
        <v>BAJA</v>
      </c>
      <c r="AR38" s="243">
        <f t="shared" si="6"/>
        <v>0.30000000000000004</v>
      </c>
      <c r="AS38" s="243" t="str">
        <f t="shared" si="7"/>
        <v>MAYOR</v>
      </c>
      <c r="AT38" s="243">
        <f t="shared" si="8"/>
        <v>0.8</v>
      </c>
      <c r="AU38" s="223" t="s">
        <v>85</v>
      </c>
      <c r="AV38" s="218" t="s">
        <v>98</v>
      </c>
      <c r="AW38" s="174" t="s">
        <v>108</v>
      </c>
      <c r="AX38" s="175" t="s">
        <v>114</v>
      </c>
      <c r="AY38" s="198"/>
      <c r="AZ38" s="175">
        <f t="shared" si="52"/>
        <v>45657</v>
      </c>
      <c r="BA38"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8" s="175" t="str">
        <f t="shared" si="54"/>
        <v>OSI - GIS - GDMA - SPI</v>
      </c>
      <c r="BC38" s="227" t="s">
        <v>100</v>
      </c>
      <c r="BD38" s="176" t="str">
        <f t="shared" si="55"/>
        <v xml:space="preserve"> </v>
      </c>
      <c r="BE38" s="176" t="str">
        <f t="shared" si="56"/>
        <v>X</v>
      </c>
      <c r="BF38" s="176" t="str">
        <f t="shared" si="57"/>
        <v>Se mantiene un control sobre los usuarios y accesos a nivel de servicios corporativos transversales, a plataformas institucionales o interinstitucionales, aplicaciones institucionales.</v>
      </c>
      <c r="BG38" s="177" t="s">
        <v>1340</v>
      </c>
      <c r="BH38" s="176" t="str">
        <f t="shared" si="58"/>
        <v xml:space="preserve"> </v>
      </c>
      <c r="BI38" s="198"/>
      <c r="BJ38" s="190">
        <v>45777</v>
      </c>
      <c r="BK38" s="192" t="str">
        <f t="shared" si="33"/>
        <v>Configuración del perfil de usuario: funcionario nuevo o retirado  y contratista de la entidad.</v>
      </c>
      <c r="BL38" s="192" t="str">
        <f t="shared" si="15"/>
        <v>OSI - GIS - GDMA - SPI</v>
      </c>
      <c r="BM38" s="197" t="s">
        <v>100</v>
      </c>
      <c r="BN38" s="191"/>
      <c r="BO38" s="193" t="s">
        <v>1338</v>
      </c>
      <c r="BP38" s="192" t="str">
        <f t="shared" si="43"/>
        <v xml:space="preserve">Gestión de casos en mesas de ayuda para la creación o inactivación de usuarios </v>
      </c>
      <c r="BQ38" s="194" t="s">
        <v>1340</v>
      </c>
      <c r="BR38" s="194" t="str">
        <f>BR27</f>
        <v>En servicio en ejecución durante el 2025.</v>
      </c>
      <c r="BS38" s="198"/>
      <c r="BT38" s="323">
        <f t="shared" si="48"/>
        <v>45838</v>
      </c>
      <c r="BU38" s="323" t="str">
        <f t="shared" si="49"/>
        <v>Gestión de Usuarios institucionales, creación de cuenta y asignación de almacenamiento en One Drive.</v>
      </c>
      <c r="BV38" s="324" t="str">
        <f t="shared" si="16"/>
        <v>OSI - GIS - GDMA - SPI</v>
      </c>
      <c r="BW38" s="537" t="s">
        <v>100</v>
      </c>
      <c r="BX38" s="325" t="str">
        <f t="shared" si="50"/>
        <v xml:space="preserve"> </v>
      </c>
      <c r="BY38" s="325" t="str">
        <f t="shared" si="51"/>
        <v>X</v>
      </c>
      <c r="BZ38" s="325" t="str">
        <f t="shared" si="45"/>
        <v xml:space="preserve">A través de la herramienta de mesade ayuda se registra la gestión de usuarios institucionales. </v>
      </c>
      <c r="CA38" s="327" t="s">
        <v>1340</v>
      </c>
      <c r="CB38" s="327" t="str">
        <f t="shared" si="47"/>
        <v>Ajuste redacción "Descripción del Riesgo" acorde con lo indicado en el Informe OCI-018-2025.</v>
      </c>
      <c r="CC38" s="198"/>
      <c r="CD38" s="301"/>
      <c r="CE38" s="175"/>
      <c r="CF38" s="175" t="str">
        <f t="shared" si="18"/>
        <v>OSI - GIS - GDMA - SPI</v>
      </c>
      <c r="CG38" s="305" t="s">
        <v>100</v>
      </c>
      <c r="CH38" s="176"/>
      <c r="CI38" s="239"/>
      <c r="CJ38" s="175"/>
      <c r="CK38" s="177"/>
      <c r="CL38" s="177"/>
      <c r="CM38" s="200"/>
      <c r="CN38" s="175"/>
      <c r="CO38" s="175"/>
      <c r="CP38" s="176"/>
      <c r="CQ38" s="176"/>
      <c r="CR38" s="176"/>
      <c r="CS38" s="176"/>
      <c r="CT38" s="177"/>
      <c r="CU38" s="177"/>
      <c r="CV38" s="177"/>
      <c r="CW38" s="198"/>
      <c r="CX38" s="198"/>
      <c r="CY38" s="198"/>
      <c r="CZ38" s="198"/>
      <c r="DA38" s="198"/>
      <c r="DB38" s="198"/>
      <c r="DC38" s="198"/>
      <c r="DD38" s="198"/>
      <c r="DE38" s="198"/>
      <c r="DF38" s="198"/>
    </row>
    <row r="39" spans="2:110" s="187" customFormat="1" ht="94.5" x14ac:dyDescent="0.25">
      <c r="B39" s="173" t="s">
        <v>68</v>
      </c>
      <c r="C39" s="195" t="s">
        <v>101</v>
      </c>
      <c r="D39" s="195" t="s">
        <v>101</v>
      </c>
      <c r="E39" s="196" t="s">
        <v>102</v>
      </c>
      <c r="F39" s="196" t="s">
        <v>71</v>
      </c>
      <c r="G39" s="196" t="s">
        <v>101</v>
      </c>
      <c r="H39" s="195" t="s">
        <v>72</v>
      </c>
      <c r="I39" s="195" t="s">
        <v>240</v>
      </c>
      <c r="J39" s="195" t="s">
        <v>72</v>
      </c>
      <c r="K39" s="195" t="s">
        <v>240</v>
      </c>
      <c r="L39" s="195" t="s">
        <v>286</v>
      </c>
      <c r="M39" s="195" t="s">
        <v>284</v>
      </c>
      <c r="N39" s="195" t="s">
        <v>284</v>
      </c>
      <c r="O39" s="196" t="s">
        <v>285</v>
      </c>
      <c r="P39" s="170"/>
      <c r="Q39" s="171" t="s">
        <v>77</v>
      </c>
      <c r="R39" s="171" t="s">
        <v>78</v>
      </c>
      <c r="S39" s="327" t="s">
        <v>1508</v>
      </c>
      <c r="T39" s="170" t="s">
        <v>106</v>
      </c>
      <c r="U39" s="196" t="s">
        <v>81</v>
      </c>
      <c r="V39" s="170" t="s">
        <v>107</v>
      </c>
      <c r="W39" s="180" t="s">
        <v>83</v>
      </c>
      <c r="X39" s="181">
        <f t="shared" si="0"/>
        <v>0.4</v>
      </c>
      <c r="Y39" s="182" t="s">
        <v>84</v>
      </c>
      <c r="Z39" s="181">
        <f t="shared" si="1"/>
        <v>0.8</v>
      </c>
      <c r="AA39" s="173" t="s">
        <v>85</v>
      </c>
      <c r="AB39" s="172" t="s">
        <v>108</v>
      </c>
      <c r="AC39" s="170" t="s">
        <v>109</v>
      </c>
      <c r="AD39" s="173" t="s">
        <v>88</v>
      </c>
      <c r="AE39" s="173" t="s">
        <v>89</v>
      </c>
      <c r="AF39" s="196" t="s">
        <v>110</v>
      </c>
      <c r="AG39" s="173" t="s">
        <v>91</v>
      </c>
      <c r="AH39" s="173" t="s">
        <v>111</v>
      </c>
      <c r="AI39" s="183">
        <f t="shared" si="2"/>
        <v>0.15</v>
      </c>
      <c r="AJ39" s="173" t="s">
        <v>93</v>
      </c>
      <c r="AK39" s="183">
        <f t="shared" si="3"/>
        <v>0.1</v>
      </c>
      <c r="AL39" s="173" t="s">
        <v>94</v>
      </c>
      <c r="AM39" s="195" t="s">
        <v>112</v>
      </c>
      <c r="AN39" s="173" t="s">
        <v>96</v>
      </c>
      <c r="AO39" s="195" t="s">
        <v>113</v>
      </c>
      <c r="AP39" s="184">
        <f t="shared" si="4"/>
        <v>0.25</v>
      </c>
      <c r="AQ39" s="243" t="str">
        <f t="shared" si="5"/>
        <v>BAJA</v>
      </c>
      <c r="AR39" s="243">
        <f t="shared" si="6"/>
        <v>0.30000000000000004</v>
      </c>
      <c r="AS39" s="243" t="str">
        <f t="shared" si="7"/>
        <v>MAYOR</v>
      </c>
      <c r="AT39" s="243">
        <f t="shared" si="8"/>
        <v>0.8</v>
      </c>
      <c r="AU39" s="223" t="s">
        <v>85</v>
      </c>
      <c r="AV39" s="218" t="s">
        <v>98</v>
      </c>
      <c r="AW39" s="174" t="s">
        <v>108</v>
      </c>
      <c r="AX39" s="175" t="s">
        <v>114</v>
      </c>
      <c r="AY39" s="198"/>
      <c r="AZ39" s="175">
        <f t="shared" si="52"/>
        <v>45657</v>
      </c>
      <c r="BA39"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39" s="175" t="str">
        <f t="shared" si="54"/>
        <v>OSI - GIS - GDMA - SPI</v>
      </c>
      <c r="BC39" s="227" t="s">
        <v>100</v>
      </c>
      <c r="BD39" s="176" t="str">
        <f t="shared" si="55"/>
        <v xml:space="preserve"> </v>
      </c>
      <c r="BE39" s="176" t="str">
        <f t="shared" si="56"/>
        <v>X</v>
      </c>
      <c r="BF39" s="176" t="str">
        <f t="shared" si="57"/>
        <v>Se mantiene un control sobre los usuarios y accesos a nivel de servicios corporativos transversales, a plataformas institucionales o interinstitucionales, aplicaciones institucionales.</v>
      </c>
      <c r="BG39" s="177" t="s">
        <v>1340</v>
      </c>
      <c r="BH39" s="176" t="str">
        <f t="shared" si="58"/>
        <v xml:space="preserve"> </v>
      </c>
      <c r="BI39" s="198"/>
      <c r="BJ39" s="190">
        <v>45777</v>
      </c>
      <c r="BK39" s="192" t="str">
        <f t="shared" si="33"/>
        <v>Configuración del perfil de usuario: funcionario nuevo o retirado  y contratista de la entidad.</v>
      </c>
      <c r="BL39" s="192" t="str">
        <f t="shared" si="15"/>
        <v>OSI - GIS - GDMA - SPI</v>
      </c>
      <c r="BM39" s="197" t="s">
        <v>100</v>
      </c>
      <c r="BN39" s="191"/>
      <c r="BO39" s="193" t="s">
        <v>1338</v>
      </c>
      <c r="BP39" s="192" t="str">
        <f t="shared" si="43"/>
        <v xml:space="preserve">Gestión de casos en mesas de ayuda para la creación o inactivación de usuarios </v>
      </c>
      <c r="BQ39" s="194" t="s">
        <v>1340</v>
      </c>
      <c r="BR39" s="194" t="str">
        <f>BR27</f>
        <v>En servicio en ejecución durante el 2025.</v>
      </c>
      <c r="BS39" s="198"/>
      <c r="BT39" s="323">
        <f t="shared" si="48"/>
        <v>45838</v>
      </c>
      <c r="BU39" s="323" t="str">
        <f t="shared" si="49"/>
        <v>Gestión de Usuarios institucionales, creación de cuenta y asignación de almacenamiento en One Drive.</v>
      </c>
      <c r="BV39" s="324" t="str">
        <f t="shared" si="16"/>
        <v>OSI - GIS - GDMA - SPI</v>
      </c>
      <c r="BW39" s="537" t="s">
        <v>100</v>
      </c>
      <c r="BX39" s="325" t="str">
        <f t="shared" si="50"/>
        <v xml:space="preserve"> </v>
      </c>
      <c r="BY39" s="325" t="str">
        <f t="shared" si="51"/>
        <v>X</v>
      </c>
      <c r="BZ39" s="325" t="str">
        <f t="shared" si="45"/>
        <v xml:space="preserve">A través de la herramienta de mesade ayuda se registra la gestión de usuarios institucionales. </v>
      </c>
      <c r="CA39" s="327" t="s">
        <v>1340</v>
      </c>
      <c r="CB39" s="327" t="str">
        <f t="shared" si="47"/>
        <v>Ajuste redacción "Descripción del Riesgo" acorde con lo indicado en el Informe OCI-018-2025.</v>
      </c>
      <c r="CC39" s="198"/>
      <c r="CD39" s="301"/>
      <c r="CE39" s="175"/>
      <c r="CF39" s="175" t="str">
        <f t="shared" si="18"/>
        <v>OSI - GIS - GDMA - SPI</v>
      </c>
      <c r="CG39" s="305" t="s">
        <v>100</v>
      </c>
      <c r="CH39" s="176"/>
      <c r="CI39" s="239"/>
      <c r="CJ39" s="175"/>
      <c r="CK39" s="177"/>
      <c r="CL39" s="177"/>
      <c r="CM39" s="200"/>
      <c r="CN39" s="175"/>
      <c r="CO39" s="175"/>
      <c r="CP39" s="176"/>
      <c r="CQ39" s="176"/>
      <c r="CR39" s="176"/>
      <c r="CS39" s="176"/>
      <c r="CT39" s="177"/>
      <c r="CU39" s="177"/>
      <c r="CV39" s="177"/>
      <c r="CW39" s="198"/>
      <c r="CX39" s="198"/>
      <c r="CY39" s="198"/>
      <c r="CZ39" s="198"/>
      <c r="DA39" s="198"/>
      <c r="DB39" s="198"/>
      <c r="DC39" s="198"/>
      <c r="DD39" s="198"/>
      <c r="DE39" s="198"/>
      <c r="DF39" s="198"/>
    </row>
    <row r="40" spans="2:110" s="187" customFormat="1" ht="94.5" x14ac:dyDescent="0.25">
      <c r="B40" s="173" t="s">
        <v>68</v>
      </c>
      <c r="C40" s="195" t="s">
        <v>101</v>
      </c>
      <c r="D40" s="195" t="s">
        <v>101</v>
      </c>
      <c r="E40" s="196" t="s">
        <v>102</v>
      </c>
      <c r="F40" s="196" t="s">
        <v>71</v>
      </c>
      <c r="G40" s="196" t="s">
        <v>101</v>
      </c>
      <c r="H40" s="195" t="s">
        <v>240</v>
      </c>
      <c r="I40" s="195" t="s">
        <v>240</v>
      </c>
      <c r="J40" s="195" t="s">
        <v>240</v>
      </c>
      <c r="K40" s="195" t="s">
        <v>240</v>
      </c>
      <c r="L40" s="195" t="s">
        <v>248</v>
      </c>
      <c r="M40" s="195" t="s">
        <v>249</v>
      </c>
      <c r="N40" s="195" t="s">
        <v>250</v>
      </c>
      <c r="O40" s="196" t="s">
        <v>291</v>
      </c>
      <c r="P40" s="170"/>
      <c r="Q40" s="171" t="s">
        <v>77</v>
      </c>
      <c r="R40" s="171" t="s">
        <v>78</v>
      </c>
      <c r="S40" s="327" t="s">
        <v>1508</v>
      </c>
      <c r="T40" s="170" t="s">
        <v>106</v>
      </c>
      <c r="U40" s="196" t="s">
        <v>81</v>
      </c>
      <c r="V40" s="170" t="s">
        <v>107</v>
      </c>
      <c r="W40" s="180" t="s">
        <v>83</v>
      </c>
      <c r="X40" s="181">
        <f t="shared" si="0"/>
        <v>0.4</v>
      </c>
      <c r="Y40" s="182" t="s">
        <v>84</v>
      </c>
      <c r="Z40" s="181">
        <f t="shared" si="1"/>
        <v>0.8</v>
      </c>
      <c r="AA40" s="173" t="s">
        <v>85</v>
      </c>
      <c r="AB40" s="172" t="s">
        <v>108</v>
      </c>
      <c r="AC40" s="170" t="s">
        <v>109</v>
      </c>
      <c r="AD40" s="173" t="s">
        <v>88</v>
      </c>
      <c r="AE40" s="173" t="s">
        <v>89</v>
      </c>
      <c r="AF40" s="196" t="s">
        <v>110</v>
      </c>
      <c r="AG40" s="173" t="s">
        <v>91</v>
      </c>
      <c r="AH40" s="173" t="s">
        <v>111</v>
      </c>
      <c r="AI40" s="183">
        <f t="shared" si="2"/>
        <v>0.15</v>
      </c>
      <c r="AJ40" s="173" t="s">
        <v>93</v>
      </c>
      <c r="AK40" s="183">
        <f t="shared" si="3"/>
        <v>0.1</v>
      </c>
      <c r="AL40" s="173" t="s">
        <v>94</v>
      </c>
      <c r="AM40" s="195" t="s">
        <v>112</v>
      </c>
      <c r="AN40" s="173" t="s">
        <v>96</v>
      </c>
      <c r="AO40" s="195" t="s">
        <v>113</v>
      </c>
      <c r="AP40" s="184">
        <f t="shared" si="4"/>
        <v>0.25</v>
      </c>
      <c r="AQ40" s="243" t="str">
        <f t="shared" si="5"/>
        <v>BAJA</v>
      </c>
      <c r="AR40" s="243">
        <f t="shared" si="6"/>
        <v>0.30000000000000004</v>
      </c>
      <c r="AS40" s="243" t="str">
        <f t="shared" si="7"/>
        <v>MAYOR</v>
      </c>
      <c r="AT40" s="243">
        <f t="shared" si="8"/>
        <v>0.8</v>
      </c>
      <c r="AU40" s="223" t="s">
        <v>85</v>
      </c>
      <c r="AV40" s="218" t="s">
        <v>98</v>
      </c>
      <c r="AW40" s="174" t="s">
        <v>108</v>
      </c>
      <c r="AX40" s="175" t="s">
        <v>114</v>
      </c>
      <c r="AY40" s="198"/>
      <c r="AZ40" s="175">
        <f t="shared" si="52"/>
        <v>45657</v>
      </c>
      <c r="BA40"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0" s="175" t="str">
        <f t="shared" si="54"/>
        <v>OSI - GIS - GDMA - SPI</v>
      </c>
      <c r="BC40" s="227" t="s">
        <v>100</v>
      </c>
      <c r="BD40" s="176" t="str">
        <f t="shared" si="55"/>
        <v xml:space="preserve"> </v>
      </c>
      <c r="BE40" s="176" t="str">
        <f t="shared" si="56"/>
        <v>X</v>
      </c>
      <c r="BF40" s="176" t="str">
        <f t="shared" si="57"/>
        <v>Se mantiene un control sobre los usuarios y accesos a nivel de servicios corporativos transversales, a plataformas institucionales o interinstitucionales, aplicaciones institucionales.</v>
      </c>
      <c r="BG40" s="177" t="s">
        <v>1340</v>
      </c>
      <c r="BH40" s="176" t="str">
        <f t="shared" si="58"/>
        <v xml:space="preserve"> </v>
      </c>
      <c r="BI40" s="198"/>
      <c r="BJ40" s="190">
        <v>45777</v>
      </c>
      <c r="BK40" s="192" t="str">
        <f t="shared" si="33"/>
        <v>Configuración del perfil de usuario: funcionario nuevo o retirado  y contratista de la entidad.</v>
      </c>
      <c r="BL40" s="192" t="str">
        <f t="shared" si="15"/>
        <v>OSI - GIS - GDMA - SPI</v>
      </c>
      <c r="BM40" s="197" t="s">
        <v>100</v>
      </c>
      <c r="BN40" s="191"/>
      <c r="BO40" s="193" t="s">
        <v>1338</v>
      </c>
      <c r="BP40" s="192" t="str">
        <f t="shared" si="43"/>
        <v xml:space="preserve">Gestión de casos en mesas de ayuda para la creación o inactivación de usuarios </v>
      </c>
      <c r="BQ40" s="194" t="s">
        <v>1340</v>
      </c>
      <c r="BR40" s="194" t="str">
        <f>BR27</f>
        <v>En servicio en ejecución durante el 2025.</v>
      </c>
      <c r="BS40" s="198"/>
      <c r="BT40" s="323">
        <f t="shared" si="48"/>
        <v>45838</v>
      </c>
      <c r="BU40" s="323" t="str">
        <f t="shared" si="49"/>
        <v>Gestión de Usuarios institucionales, creación de cuenta y asignación de almacenamiento en One Drive.</v>
      </c>
      <c r="BV40" s="324" t="str">
        <f t="shared" si="16"/>
        <v>OSI - GIS - GDMA - SPI</v>
      </c>
      <c r="BW40" s="537" t="s">
        <v>100</v>
      </c>
      <c r="BX40" s="325" t="str">
        <f t="shared" si="50"/>
        <v xml:space="preserve"> </v>
      </c>
      <c r="BY40" s="325" t="str">
        <f t="shared" si="51"/>
        <v>X</v>
      </c>
      <c r="BZ40" s="325" t="str">
        <f t="shared" si="45"/>
        <v xml:space="preserve">A través de la herramienta de mesade ayuda se registra la gestión de usuarios institucionales. </v>
      </c>
      <c r="CA40" s="327" t="s">
        <v>1340</v>
      </c>
      <c r="CB40" s="327" t="str">
        <f t="shared" si="47"/>
        <v>Ajuste redacción "Descripción del Riesgo" acorde con lo indicado en el Informe OCI-018-2025.</v>
      </c>
      <c r="CC40" s="198"/>
      <c r="CD40" s="301"/>
      <c r="CE40" s="175"/>
      <c r="CF40" s="175" t="str">
        <f t="shared" si="18"/>
        <v>OSI - GIS - GDMA - SPI</v>
      </c>
      <c r="CG40" s="305" t="s">
        <v>100</v>
      </c>
      <c r="CH40" s="176"/>
      <c r="CI40" s="239"/>
      <c r="CJ40" s="175"/>
      <c r="CK40" s="177"/>
      <c r="CL40" s="177"/>
      <c r="CM40" s="200"/>
      <c r="CN40" s="175"/>
      <c r="CO40" s="175"/>
      <c r="CP40" s="176"/>
      <c r="CQ40" s="176"/>
      <c r="CR40" s="176"/>
      <c r="CS40" s="176"/>
      <c r="CT40" s="177"/>
      <c r="CU40" s="177"/>
      <c r="CV40" s="177"/>
      <c r="CW40" s="198"/>
      <c r="CX40" s="198"/>
      <c r="CY40" s="198"/>
      <c r="CZ40" s="198"/>
      <c r="DA40" s="198"/>
      <c r="DB40" s="198"/>
      <c r="DC40" s="198"/>
      <c r="DD40" s="198"/>
      <c r="DE40" s="198"/>
      <c r="DF40" s="198"/>
    </row>
    <row r="41" spans="2:110" s="187" customFormat="1" ht="94.5" x14ac:dyDescent="0.25">
      <c r="B41" s="173" t="s">
        <v>68</v>
      </c>
      <c r="C41" s="195" t="s">
        <v>101</v>
      </c>
      <c r="D41" s="195" t="s">
        <v>101</v>
      </c>
      <c r="E41" s="196" t="s">
        <v>102</v>
      </c>
      <c r="F41" s="196" t="s">
        <v>71</v>
      </c>
      <c r="G41" s="196" t="s">
        <v>101</v>
      </c>
      <c r="H41" s="195" t="s">
        <v>240</v>
      </c>
      <c r="I41" s="195" t="s">
        <v>240</v>
      </c>
      <c r="J41" s="195" t="s">
        <v>240</v>
      </c>
      <c r="K41" s="195" t="s">
        <v>240</v>
      </c>
      <c r="L41" s="195" t="s">
        <v>248</v>
      </c>
      <c r="M41" s="195" t="s">
        <v>249</v>
      </c>
      <c r="N41" s="195" t="s">
        <v>250</v>
      </c>
      <c r="O41" s="196" t="s">
        <v>295</v>
      </c>
      <c r="P41" s="170"/>
      <c r="Q41" s="171" t="s">
        <v>77</v>
      </c>
      <c r="R41" s="171" t="s">
        <v>78</v>
      </c>
      <c r="S41" s="327" t="s">
        <v>1508</v>
      </c>
      <c r="T41" s="170" t="s">
        <v>106</v>
      </c>
      <c r="U41" s="196" t="s">
        <v>81</v>
      </c>
      <c r="V41" s="170" t="s">
        <v>107</v>
      </c>
      <c r="W41" s="180" t="s">
        <v>83</v>
      </c>
      <c r="X41" s="181">
        <f t="shared" si="0"/>
        <v>0.4</v>
      </c>
      <c r="Y41" s="182" t="s">
        <v>84</v>
      </c>
      <c r="Z41" s="181">
        <f t="shared" si="1"/>
        <v>0.8</v>
      </c>
      <c r="AA41" s="173" t="s">
        <v>85</v>
      </c>
      <c r="AB41" s="172" t="s">
        <v>108</v>
      </c>
      <c r="AC41" s="170" t="s">
        <v>109</v>
      </c>
      <c r="AD41" s="173" t="s">
        <v>88</v>
      </c>
      <c r="AE41" s="173" t="s">
        <v>89</v>
      </c>
      <c r="AF41" s="196" t="s">
        <v>110</v>
      </c>
      <c r="AG41" s="173" t="s">
        <v>91</v>
      </c>
      <c r="AH41" s="173" t="s">
        <v>111</v>
      </c>
      <c r="AI41" s="183">
        <f t="shared" si="2"/>
        <v>0.15</v>
      </c>
      <c r="AJ41" s="173" t="s">
        <v>93</v>
      </c>
      <c r="AK41" s="183">
        <f t="shared" si="3"/>
        <v>0.1</v>
      </c>
      <c r="AL41" s="173" t="s">
        <v>94</v>
      </c>
      <c r="AM41" s="195" t="s">
        <v>112</v>
      </c>
      <c r="AN41" s="173" t="s">
        <v>96</v>
      </c>
      <c r="AO41" s="195" t="s">
        <v>113</v>
      </c>
      <c r="AP41" s="184">
        <f t="shared" si="4"/>
        <v>0.25</v>
      </c>
      <c r="AQ41" s="243" t="str">
        <f t="shared" si="5"/>
        <v>BAJA</v>
      </c>
      <c r="AR41" s="243">
        <f t="shared" si="6"/>
        <v>0.30000000000000004</v>
      </c>
      <c r="AS41" s="243" t="str">
        <f t="shared" si="7"/>
        <v>MAYOR</v>
      </c>
      <c r="AT41" s="243">
        <f t="shared" si="8"/>
        <v>0.8</v>
      </c>
      <c r="AU41" s="223" t="s">
        <v>85</v>
      </c>
      <c r="AV41" s="218" t="s">
        <v>98</v>
      </c>
      <c r="AW41" s="174" t="s">
        <v>108</v>
      </c>
      <c r="AX41" s="175" t="s">
        <v>114</v>
      </c>
      <c r="AY41" s="198"/>
      <c r="AZ41" s="175">
        <f t="shared" si="52"/>
        <v>45657</v>
      </c>
      <c r="BA41"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1" s="175" t="str">
        <f t="shared" si="54"/>
        <v>OSI - GIS - GDMA - SPI</v>
      </c>
      <c r="BC41" s="227" t="s">
        <v>100</v>
      </c>
      <c r="BD41" s="176" t="str">
        <f t="shared" si="55"/>
        <v xml:space="preserve"> </v>
      </c>
      <c r="BE41" s="176" t="str">
        <f t="shared" si="56"/>
        <v>X</v>
      </c>
      <c r="BF41" s="176" t="str">
        <f t="shared" si="57"/>
        <v>Se mantiene un control sobre los usuarios y accesos a nivel de servicios corporativos transversales, a plataformas institucionales o interinstitucionales, aplicaciones institucionales.</v>
      </c>
      <c r="BG41" s="177" t="s">
        <v>1340</v>
      </c>
      <c r="BH41" s="176" t="str">
        <f t="shared" si="58"/>
        <v xml:space="preserve"> </v>
      </c>
      <c r="BI41" s="198"/>
      <c r="BJ41" s="190">
        <v>45777</v>
      </c>
      <c r="BK41" s="192" t="str">
        <f t="shared" si="33"/>
        <v>Configuración del perfil de usuario: funcionario nuevo o retirado  y contratista de la entidad.</v>
      </c>
      <c r="BL41" s="192" t="str">
        <f t="shared" si="15"/>
        <v>OSI - GIS - GDMA - SPI</v>
      </c>
      <c r="BM41" s="197" t="s">
        <v>100</v>
      </c>
      <c r="BN41" s="191"/>
      <c r="BO41" s="193" t="s">
        <v>1338</v>
      </c>
      <c r="BP41" s="192" t="str">
        <f t="shared" si="43"/>
        <v xml:space="preserve">Gestión de casos en mesas de ayuda para la creación o inactivación de usuarios </v>
      </c>
      <c r="BQ41" s="194" t="s">
        <v>1340</v>
      </c>
      <c r="BR41" s="194" t="str">
        <f>BR27</f>
        <v>En servicio en ejecución durante el 2025.</v>
      </c>
      <c r="BS41" s="198"/>
      <c r="BT41" s="323">
        <f t="shared" si="48"/>
        <v>45838</v>
      </c>
      <c r="BU41" s="323" t="s">
        <v>1464</v>
      </c>
      <c r="BV41" s="324" t="str">
        <f t="shared" si="16"/>
        <v>OSI - GIS - GDMA - SPI</v>
      </c>
      <c r="BW41" s="537" t="s">
        <v>100</v>
      </c>
      <c r="BX41" s="325" t="str">
        <f t="shared" si="50"/>
        <v xml:space="preserve"> </v>
      </c>
      <c r="BY41" s="325" t="s">
        <v>1338</v>
      </c>
      <c r="BZ41" s="325" t="s">
        <v>1465</v>
      </c>
      <c r="CA41" s="327" t="s">
        <v>1340</v>
      </c>
      <c r="CB41" s="327" t="str">
        <f t="shared" si="47"/>
        <v>Ajuste redacción "Descripción del Riesgo" acorde con lo indicado en el Informe OCI-018-2025.</v>
      </c>
      <c r="CC41" s="198"/>
      <c r="CD41" s="301"/>
      <c r="CE41" s="175"/>
      <c r="CF41" s="175" t="str">
        <f t="shared" si="18"/>
        <v>OSI - GIS - GDMA - SPI</v>
      </c>
      <c r="CG41" s="305" t="s">
        <v>100</v>
      </c>
      <c r="CH41" s="176"/>
      <c r="CI41" s="239"/>
      <c r="CJ41" s="175"/>
      <c r="CK41" s="177"/>
      <c r="CL41" s="177"/>
      <c r="CM41" s="200"/>
      <c r="CN41" s="175"/>
      <c r="CO41" s="175"/>
      <c r="CP41" s="176"/>
      <c r="CQ41" s="176"/>
      <c r="CR41" s="176"/>
      <c r="CS41" s="176"/>
      <c r="CT41" s="177"/>
      <c r="CU41" s="177"/>
      <c r="CV41" s="177"/>
      <c r="CW41" s="198"/>
      <c r="CX41" s="198"/>
      <c r="CY41" s="198"/>
      <c r="CZ41" s="198"/>
      <c r="DA41" s="198"/>
      <c r="DB41" s="198"/>
      <c r="DC41" s="198"/>
      <c r="DD41" s="198"/>
      <c r="DE41" s="198"/>
      <c r="DF41" s="198"/>
    </row>
    <row r="42" spans="2:110" s="187" customFormat="1" ht="94.5" x14ac:dyDescent="0.25">
      <c r="B42" s="173" t="s">
        <v>68</v>
      </c>
      <c r="C42" s="195" t="s">
        <v>204</v>
      </c>
      <c r="D42" s="195" t="s">
        <v>204</v>
      </c>
      <c r="E42" s="196" t="s">
        <v>102</v>
      </c>
      <c r="F42" s="196" t="s">
        <v>168</v>
      </c>
      <c r="G42" s="196" t="s">
        <v>204</v>
      </c>
      <c r="H42" s="195" t="s">
        <v>240</v>
      </c>
      <c r="I42" s="195" t="s">
        <v>240</v>
      </c>
      <c r="J42" s="195" t="s">
        <v>240</v>
      </c>
      <c r="K42" s="195" t="s">
        <v>240</v>
      </c>
      <c r="L42" s="195" t="s">
        <v>248</v>
      </c>
      <c r="M42" s="195" t="s">
        <v>249</v>
      </c>
      <c r="N42" s="195" t="s">
        <v>250</v>
      </c>
      <c r="O42" s="196" t="s">
        <v>76</v>
      </c>
      <c r="P42" s="170"/>
      <c r="Q42" s="171" t="s">
        <v>77</v>
      </c>
      <c r="R42" s="171" t="s">
        <v>78</v>
      </c>
      <c r="S42" s="327" t="s">
        <v>1508</v>
      </c>
      <c r="T42" s="170" t="s">
        <v>106</v>
      </c>
      <c r="U42" s="196" t="s">
        <v>143</v>
      </c>
      <c r="V42" s="170" t="s">
        <v>287</v>
      </c>
      <c r="W42" s="180" t="s">
        <v>208</v>
      </c>
      <c r="X42" s="181">
        <f t="shared" si="0"/>
        <v>0.6</v>
      </c>
      <c r="Y42" s="182" t="s">
        <v>84</v>
      </c>
      <c r="Z42" s="181">
        <f t="shared" si="1"/>
        <v>0.8</v>
      </c>
      <c r="AA42" s="173" t="s">
        <v>85</v>
      </c>
      <c r="AB42" s="172" t="s">
        <v>108</v>
      </c>
      <c r="AC42" s="170" t="s">
        <v>109</v>
      </c>
      <c r="AD42" s="173" t="s">
        <v>88</v>
      </c>
      <c r="AE42" s="173" t="s">
        <v>89</v>
      </c>
      <c r="AF42" s="196" t="s">
        <v>110</v>
      </c>
      <c r="AG42" s="173" t="s">
        <v>91</v>
      </c>
      <c r="AH42" s="173" t="s">
        <v>111</v>
      </c>
      <c r="AI42" s="183">
        <f t="shared" si="2"/>
        <v>0.15</v>
      </c>
      <c r="AJ42" s="173" t="s">
        <v>93</v>
      </c>
      <c r="AK42" s="183">
        <f t="shared" si="3"/>
        <v>0.1</v>
      </c>
      <c r="AL42" s="173" t="s">
        <v>94</v>
      </c>
      <c r="AM42" s="195" t="s">
        <v>112</v>
      </c>
      <c r="AN42" s="173" t="s">
        <v>96</v>
      </c>
      <c r="AO42" s="195" t="s">
        <v>113</v>
      </c>
      <c r="AP42" s="184">
        <f t="shared" si="4"/>
        <v>0.25</v>
      </c>
      <c r="AQ42" s="243" t="str">
        <f t="shared" si="5"/>
        <v>MEDIA</v>
      </c>
      <c r="AR42" s="243">
        <f t="shared" si="6"/>
        <v>0.44999999999999996</v>
      </c>
      <c r="AS42" s="243" t="str">
        <f t="shared" si="7"/>
        <v>MAYOR</v>
      </c>
      <c r="AT42" s="243">
        <f t="shared" si="8"/>
        <v>0.8</v>
      </c>
      <c r="AU42" s="223" t="s">
        <v>85</v>
      </c>
      <c r="AV42" s="235" t="s">
        <v>130</v>
      </c>
      <c r="AW42" s="174" t="s">
        <v>108</v>
      </c>
      <c r="AX42" s="175" t="s">
        <v>114</v>
      </c>
      <c r="AY42" s="198"/>
      <c r="AZ42" s="175">
        <f t="shared" si="52"/>
        <v>45657</v>
      </c>
      <c r="BA42"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2" s="175" t="str">
        <f t="shared" si="54"/>
        <v>OSI - GIS - GDMA - SPI</v>
      </c>
      <c r="BC42" s="227" t="s">
        <v>100</v>
      </c>
      <c r="BD42" s="176" t="str">
        <f t="shared" si="55"/>
        <v xml:space="preserve"> </v>
      </c>
      <c r="BE42" s="176" t="str">
        <f t="shared" si="56"/>
        <v>X</v>
      </c>
      <c r="BF42" s="176" t="str">
        <f t="shared" si="57"/>
        <v>Se mantiene un control sobre los usuarios y accesos a nivel de servicios corporativos transversales, a plataformas institucionales o interinstitucionales, aplicaciones institucionales.</v>
      </c>
      <c r="BG42" s="177" t="s">
        <v>1340</v>
      </c>
      <c r="BH42" s="176" t="str">
        <f t="shared" si="58"/>
        <v xml:space="preserve"> </v>
      </c>
      <c r="BI42" s="198"/>
      <c r="BJ42" s="190">
        <v>45777</v>
      </c>
      <c r="BK42" s="192" t="str">
        <f t="shared" si="33"/>
        <v>Configuración del perfil de usuario: funcionario nuevo o retirado  y contratista de la entidad.</v>
      </c>
      <c r="BL42" s="192" t="str">
        <f t="shared" si="15"/>
        <v>OSI - GIS - GDMA - SPI</v>
      </c>
      <c r="BM42" s="197" t="s">
        <v>100</v>
      </c>
      <c r="BN42" s="191"/>
      <c r="BO42" s="193" t="s">
        <v>1338</v>
      </c>
      <c r="BP42" s="192" t="str">
        <f t="shared" si="43"/>
        <v xml:space="preserve">Gestión de casos en mesas de ayuda para la creación o inactivación de usuarios </v>
      </c>
      <c r="BQ42" s="194" t="s">
        <v>1340</v>
      </c>
      <c r="BR42" s="194" t="str">
        <f>BR27</f>
        <v>En servicio en ejecución durante el 2025.</v>
      </c>
      <c r="BS42" s="198"/>
      <c r="BT42" s="323">
        <f t="shared" si="48"/>
        <v>45838</v>
      </c>
      <c r="BU42" s="323" t="str">
        <f t="shared" si="49"/>
        <v>Gestión de Usuarios institucionales, creación de cuenta y asignación de almacenamiento en One Drive.</v>
      </c>
      <c r="BV42" s="324" t="str">
        <f t="shared" si="16"/>
        <v>OSI - GIS - GDMA - SPI</v>
      </c>
      <c r="BW42" s="537" t="s">
        <v>100</v>
      </c>
      <c r="BX42" s="325" t="str">
        <f t="shared" si="50"/>
        <v xml:space="preserve"> </v>
      </c>
      <c r="BY42" s="325" t="str">
        <f t="shared" si="51"/>
        <v>X</v>
      </c>
      <c r="BZ42" s="325" t="str">
        <f t="shared" si="45"/>
        <v xml:space="preserve">A través de la herramienta de mesade ayuda se registra la gestión de usuarios institucionales. </v>
      </c>
      <c r="CA42" s="327" t="s">
        <v>1340</v>
      </c>
      <c r="CB42" s="327" t="str">
        <f t="shared" si="47"/>
        <v>Ajuste redacción "Descripción del Riesgo" acorde con lo indicado en el Informe OCI-018-2025.</v>
      </c>
      <c r="CC42" s="198"/>
      <c r="CD42" s="301"/>
      <c r="CE42" s="175"/>
      <c r="CF42" s="175" t="str">
        <f t="shared" si="18"/>
        <v>OSI - GIS - GDMA - SPI</v>
      </c>
      <c r="CG42" s="305" t="s">
        <v>100</v>
      </c>
      <c r="CH42" s="176"/>
      <c r="CI42" s="239"/>
      <c r="CJ42" s="175"/>
      <c r="CK42" s="177"/>
      <c r="CL42" s="177"/>
      <c r="CM42" s="200"/>
      <c r="CN42" s="175"/>
      <c r="CO42" s="175"/>
      <c r="CP42" s="176"/>
      <c r="CQ42" s="176"/>
      <c r="CR42" s="176"/>
      <c r="CS42" s="176"/>
      <c r="CT42" s="177"/>
      <c r="CU42" s="177"/>
      <c r="CV42" s="177"/>
      <c r="CW42" s="198"/>
      <c r="CX42" s="198"/>
      <c r="CY42" s="198"/>
      <c r="CZ42" s="198"/>
      <c r="DA42" s="198"/>
      <c r="DB42" s="198"/>
      <c r="DC42" s="198"/>
      <c r="DD42" s="198"/>
      <c r="DE42" s="198"/>
      <c r="DF42" s="198"/>
    </row>
    <row r="43" spans="2:110" s="187" customFormat="1" ht="94.5" x14ac:dyDescent="0.25">
      <c r="B43" s="173" t="s">
        <v>68</v>
      </c>
      <c r="C43" s="195" t="s">
        <v>204</v>
      </c>
      <c r="D43" s="195" t="s">
        <v>204</v>
      </c>
      <c r="E43" s="196" t="s">
        <v>328</v>
      </c>
      <c r="F43" s="196" t="s">
        <v>71</v>
      </c>
      <c r="G43" s="196" t="s">
        <v>204</v>
      </c>
      <c r="H43" s="195" t="s">
        <v>240</v>
      </c>
      <c r="I43" s="195" t="s">
        <v>240</v>
      </c>
      <c r="J43" s="195" t="s">
        <v>240</v>
      </c>
      <c r="K43" s="195" t="s">
        <v>240</v>
      </c>
      <c r="L43" s="195" t="s">
        <v>329</v>
      </c>
      <c r="M43" s="195" t="s">
        <v>330</v>
      </c>
      <c r="N43" s="195" t="s">
        <v>331</v>
      </c>
      <c r="O43" s="196" t="s">
        <v>76</v>
      </c>
      <c r="P43" s="170"/>
      <c r="Q43" s="171" t="s">
        <v>77</v>
      </c>
      <c r="R43" s="171" t="s">
        <v>78</v>
      </c>
      <c r="S43" s="327" t="s">
        <v>1508</v>
      </c>
      <c r="T43" s="170" t="s">
        <v>106</v>
      </c>
      <c r="U43" s="196" t="s">
        <v>143</v>
      </c>
      <c r="V43" s="170" t="s">
        <v>287</v>
      </c>
      <c r="W43" s="180" t="s">
        <v>208</v>
      </c>
      <c r="X43" s="181">
        <f t="shared" si="0"/>
        <v>0.6</v>
      </c>
      <c r="Y43" s="182" t="s">
        <v>84</v>
      </c>
      <c r="Z43" s="181">
        <f t="shared" si="1"/>
        <v>0.8</v>
      </c>
      <c r="AA43" s="173" t="s">
        <v>85</v>
      </c>
      <c r="AB43" s="172" t="s">
        <v>108</v>
      </c>
      <c r="AC43" s="170" t="s">
        <v>109</v>
      </c>
      <c r="AD43" s="173" t="s">
        <v>88</v>
      </c>
      <c r="AE43" s="173" t="s">
        <v>89</v>
      </c>
      <c r="AF43" s="196" t="s">
        <v>110</v>
      </c>
      <c r="AG43" s="173" t="s">
        <v>91</v>
      </c>
      <c r="AH43" s="173" t="s">
        <v>111</v>
      </c>
      <c r="AI43" s="183">
        <f t="shared" si="2"/>
        <v>0.15</v>
      </c>
      <c r="AJ43" s="173" t="s">
        <v>93</v>
      </c>
      <c r="AK43" s="183">
        <f t="shared" si="3"/>
        <v>0.1</v>
      </c>
      <c r="AL43" s="173" t="s">
        <v>94</v>
      </c>
      <c r="AM43" s="195" t="s">
        <v>112</v>
      </c>
      <c r="AN43" s="173" t="s">
        <v>96</v>
      </c>
      <c r="AO43" s="195" t="s">
        <v>113</v>
      </c>
      <c r="AP43" s="184">
        <f t="shared" si="4"/>
        <v>0.25</v>
      </c>
      <c r="AQ43" s="243" t="str">
        <f t="shared" si="5"/>
        <v>MEDIA</v>
      </c>
      <c r="AR43" s="243">
        <f t="shared" si="6"/>
        <v>0.44999999999999996</v>
      </c>
      <c r="AS43" s="243" t="str">
        <f t="shared" si="7"/>
        <v>MAYOR</v>
      </c>
      <c r="AT43" s="243">
        <f t="shared" si="8"/>
        <v>0.8</v>
      </c>
      <c r="AU43" s="223" t="s">
        <v>85</v>
      </c>
      <c r="AV43" s="235" t="s">
        <v>130</v>
      </c>
      <c r="AW43" s="174" t="s">
        <v>108</v>
      </c>
      <c r="AX43" s="175" t="s">
        <v>114</v>
      </c>
      <c r="AY43" s="198"/>
      <c r="AZ43" s="175">
        <f t="shared" si="52"/>
        <v>45657</v>
      </c>
      <c r="BA43"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3" s="175" t="str">
        <f t="shared" si="54"/>
        <v>OSI - GIS - GDMA - SPI</v>
      </c>
      <c r="BC43" s="227" t="s">
        <v>100</v>
      </c>
      <c r="BD43" s="176" t="str">
        <f t="shared" si="55"/>
        <v xml:space="preserve"> </v>
      </c>
      <c r="BE43" s="176" t="str">
        <f t="shared" si="56"/>
        <v>X</v>
      </c>
      <c r="BF43" s="176" t="str">
        <f t="shared" si="57"/>
        <v>Se mantiene un control sobre los usuarios y accesos a nivel de servicios corporativos transversales, a plataformas institucionales o interinstitucionales, aplicaciones institucionales.</v>
      </c>
      <c r="BG43" s="177" t="s">
        <v>1340</v>
      </c>
      <c r="BH43" s="176" t="str">
        <f t="shared" si="58"/>
        <v xml:space="preserve"> </v>
      </c>
      <c r="BI43" s="198"/>
      <c r="BJ43" s="190">
        <v>45777</v>
      </c>
      <c r="BK43" s="192" t="str">
        <f t="shared" si="33"/>
        <v>Configuración del perfil de usuario: funcionario nuevo o retirado  y contratista de la entidad.</v>
      </c>
      <c r="BL43" s="192" t="str">
        <f t="shared" si="15"/>
        <v>OSI - GIS - GDMA - SPI</v>
      </c>
      <c r="BM43" s="197" t="s">
        <v>100</v>
      </c>
      <c r="BN43" s="191"/>
      <c r="BO43" s="193" t="s">
        <v>1338</v>
      </c>
      <c r="BP43" s="192" t="str">
        <f t="shared" si="43"/>
        <v xml:space="preserve">Gestión de casos en mesas de ayuda para la creación o inactivación de usuarios </v>
      </c>
      <c r="BQ43" s="194" t="s">
        <v>1340</v>
      </c>
      <c r="BR43" s="194" t="str">
        <f>BR27</f>
        <v>En servicio en ejecución durante el 2025.</v>
      </c>
      <c r="BS43" s="198"/>
      <c r="BT43" s="323">
        <f t="shared" si="48"/>
        <v>45838</v>
      </c>
      <c r="BU43" s="323" t="str">
        <f t="shared" si="49"/>
        <v>Gestión de Usuarios institucionales, creación de cuenta y asignación de almacenamiento en One Drive.</v>
      </c>
      <c r="BV43" s="324" t="str">
        <f t="shared" si="16"/>
        <v>OSI - GIS - GDMA - SPI</v>
      </c>
      <c r="BW43" s="537" t="s">
        <v>100</v>
      </c>
      <c r="BX43" s="325" t="str">
        <f t="shared" si="50"/>
        <v xml:space="preserve"> </v>
      </c>
      <c r="BY43" s="325" t="str">
        <f t="shared" si="51"/>
        <v>X</v>
      </c>
      <c r="BZ43" s="325" t="str">
        <f t="shared" si="45"/>
        <v xml:space="preserve">A través de la herramienta de mesade ayuda se registra la gestión de usuarios institucionales. </v>
      </c>
      <c r="CA43" s="327" t="s">
        <v>1340</v>
      </c>
      <c r="CB43" s="327" t="str">
        <f t="shared" si="47"/>
        <v>Ajuste redacción "Descripción del Riesgo" acorde con lo indicado en el Informe OCI-018-2025.</v>
      </c>
      <c r="CC43" s="198"/>
      <c r="CD43" s="301"/>
      <c r="CE43" s="175"/>
      <c r="CF43" s="175" t="str">
        <f t="shared" si="18"/>
        <v>OSI - GIS - GDMA - SPI</v>
      </c>
      <c r="CG43" s="305" t="s">
        <v>100</v>
      </c>
      <c r="CH43" s="176"/>
      <c r="CI43" s="239"/>
      <c r="CJ43" s="175"/>
      <c r="CK43" s="177"/>
      <c r="CL43" s="177"/>
      <c r="CM43" s="200"/>
      <c r="CN43" s="175"/>
      <c r="CO43" s="175"/>
      <c r="CP43" s="176"/>
      <c r="CQ43" s="176"/>
      <c r="CR43" s="176"/>
      <c r="CS43" s="176"/>
      <c r="CT43" s="177"/>
      <c r="CU43" s="177"/>
      <c r="CV43" s="177"/>
      <c r="CW43" s="198"/>
      <c r="CX43" s="198"/>
      <c r="CY43" s="198"/>
      <c r="CZ43" s="198"/>
      <c r="DA43" s="198"/>
      <c r="DB43" s="198"/>
      <c r="DC43" s="198"/>
      <c r="DD43" s="198"/>
      <c r="DE43" s="198"/>
      <c r="DF43" s="198"/>
    </row>
    <row r="44" spans="2:110" s="187" customFormat="1" ht="94.5" x14ac:dyDescent="0.25">
      <c r="B44" s="173" t="s">
        <v>68</v>
      </c>
      <c r="C44" s="195" t="s">
        <v>288</v>
      </c>
      <c r="D44" s="195" t="s">
        <v>288</v>
      </c>
      <c r="E44" s="196" t="s">
        <v>102</v>
      </c>
      <c r="F44" s="196" t="s">
        <v>117</v>
      </c>
      <c r="G44" s="196" t="s">
        <v>288</v>
      </c>
      <c r="H44" s="195" t="s">
        <v>240</v>
      </c>
      <c r="I44" s="195" t="s">
        <v>240</v>
      </c>
      <c r="J44" s="195" t="s">
        <v>240</v>
      </c>
      <c r="K44" s="195" t="s">
        <v>240</v>
      </c>
      <c r="L44" s="195" t="s">
        <v>103</v>
      </c>
      <c r="M44" s="195" t="s">
        <v>103</v>
      </c>
      <c r="N44" s="195" t="s">
        <v>103</v>
      </c>
      <c r="O44" s="196" t="s">
        <v>76</v>
      </c>
      <c r="P44" s="170"/>
      <c r="Q44" s="171" t="s">
        <v>77</v>
      </c>
      <c r="R44" s="171" t="s">
        <v>78</v>
      </c>
      <c r="S44" s="327" t="s">
        <v>1508</v>
      </c>
      <c r="T44" s="170" t="s">
        <v>106</v>
      </c>
      <c r="U44" s="196" t="s">
        <v>143</v>
      </c>
      <c r="V44" s="170" t="s">
        <v>287</v>
      </c>
      <c r="W44" s="180" t="s">
        <v>83</v>
      </c>
      <c r="X44" s="181">
        <f t="shared" si="0"/>
        <v>0.4</v>
      </c>
      <c r="Y44" s="182" t="s">
        <v>84</v>
      </c>
      <c r="Z44" s="181">
        <f t="shared" si="1"/>
        <v>0.8</v>
      </c>
      <c r="AA44" s="173" t="s">
        <v>85</v>
      </c>
      <c r="AB44" s="172" t="s">
        <v>108</v>
      </c>
      <c r="AC44" s="170" t="s">
        <v>109</v>
      </c>
      <c r="AD44" s="173" t="s">
        <v>88</v>
      </c>
      <c r="AE44" s="173" t="s">
        <v>89</v>
      </c>
      <c r="AF44" s="196" t="s">
        <v>110</v>
      </c>
      <c r="AG44" s="173" t="s">
        <v>91</v>
      </c>
      <c r="AH44" s="173" t="s">
        <v>111</v>
      </c>
      <c r="AI44" s="183">
        <f t="shared" si="2"/>
        <v>0.15</v>
      </c>
      <c r="AJ44" s="173" t="s">
        <v>93</v>
      </c>
      <c r="AK44" s="183">
        <f t="shared" si="3"/>
        <v>0.1</v>
      </c>
      <c r="AL44" s="173" t="s">
        <v>94</v>
      </c>
      <c r="AM44" s="195" t="s">
        <v>112</v>
      </c>
      <c r="AN44" s="173" t="s">
        <v>96</v>
      </c>
      <c r="AO44" s="195" t="s">
        <v>113</v>
      </c>
      <c r="AP44" s="184">
        <f t="shared" si="4"/>
        <v>0.25</v>
      </c>
      <c r="AQ44" s="243" t="str">
        <f t="shared" si="5"/>
        <v>BAJA</v>
      </c>
      <c r="AR44" s="243">
        <f t="shared" si="6"/>
        <v>0.30000000000000004</v>
      </c>
      <c r="AS44" s="243" t="str">
        <f t="shared" si="7"/>
        <v>MAYOR</v>
      </c>
      <c r="AT44" s="243">
        <f t="shared" si="8"/>
        <v>0.8</v>
      </c>
      <c r="AU44" s="223" t="s">
        <v>85</v>
      </c>
      <c r="AV44" s="235" t="s">
        <v>130</v>
      </c>
      <c r="AW44" s="174" t="s">
        <v>108</v>
      </c>
      <c r="AX44" s="175" t="s">
        <v>114</v>
      </c>
      <c r="AY44" s="198"/>
      <c r="AZ44" s="175">
        <f t="shared" si="52"/>
        <v>45657</v>
      </c>
      <c r="BA44"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4" s="175" t="str">
        <f t="shared" si="54"/>
        <v>OSI - GIS - GDMA - SPI</v>
      </c>
      <c r="BC44" s="227" t="s">
        <v>100</v>
      </c>
      <c r="BD44" s="176" t="str">
        <f t="shared" si="55"/>
        <v xml:space="preserve"> </v>
      </c>
      <c r="BE44" s="176" t="str">
        <f t="shared" si="56"/>
        <v>X</v>
      </c>
      <c r="BF44" s="176" t="str">
        <f t="shared" si="57"/>
        <v>Se mantiene un control sobre los usuarios y accesos a nivel de servicios corporativos transversales, a plataformas institucionales o interinstitucionales, aplicaciones institucionales.</v>
      </c>
      <c r="BG44" s="177" t="s">
        <v>1340</v>
      </c>
      <c r="BH44" s="176" t="str">
        <f t="shared" si="58"/>
        <v xml:space="preserve"> </v>
      </c>
      <c r="BI44" s="198"/>
      <c r="BJ44" s="190">
        <v>45777</v>
      </c>
      <c r="BK44" s="192" t="str">
        <f t="shared" si="33"/>
        <v>Configuración del perfil de usuario: funcionario nuevo o retirado  y contratista de la entidad.</v>
      </c>
      <c r="BL44" s="192" t="str">
        <f t="shared" si="15"/>
        <v>OSI - GIS - GDMA - SPI</v>
      </c>
      <c r="BM44" s="197" t="s">
        <v>100</v>
      </c>
      <c r="BN44" s="191"/>
      <c r="BO44" s="193" t="s">
        <v>1338</v>
      </c>
      <c r="BP44" s="192" t="str">
        <f t="shared" si="43"/>
        <v xml:space="preserve">Gestión de casos en mesas de ayuda para la creación o inactivación de usuarios </v>
      </c>
      <c r="BQ44" s="194" t="s">
        <v>1340</v>
      </c>
      <c r="BR44" s="194" t="str">
        <f>BR27</f>
        <v>En servicio en ejecución durante el 2025.</v>
      </c>
      <c r="BS44" s="198"/>
      <c r="BT44" s="323">
        <f t="shared" si="48"/>
        <v>45838</v>
      </c>
      <c r="BU44" s="323" t="str">
        <f t="shared" si="49"/>
        <v>Gestión de Usuarios institucionales, creación de cuenta y asignación de almacenamiento en One Drive.</v>
      </c>
      <c r="BV44" s="324" t="str">
        <f t="shared" si="16"/>
        <v>OSI - GIS - GDMA - SPI</v>
      </c>
      <c r="BW44" s="537" t="s">
        <v>100</v>
      </c>
      <c r="BX44" s="325" t="str">
        <f t="shared" si="50"/>
        <v xml:space="preserve"> </v>
      </c>
      <c r="BY44" s="325" t="str">
        <f t="shared" si="51"/>
        <v>X</v>
      </c>
      <c r="BZ44" s="325" t="str">
        <f t="shared" si="45"/>
        <v xml:space="preserve">A través de la herramienta de mesade ayuda se registra la gestión de usuarios institucionales. </v>
      </c>
      <c r="CA44" s="327" t="s">
        <v>1340</v>
      </c>
      <c r="CB44" s="327" t="str">
        <f t="shared" si="47"/>
        <v>Ajuste redacción "Descripción del Riesgo" acorde con lo indicado en el Informe OCI-018-2025.</v>
      </c>
      <c r="CC44" s="198"/>
      <c r="CD44" s="301"/>
      <c r="CE44" s="175"/>
      <c r="CF44" s="175" t="str">
        <f t="shared" si="18"/>
        <v>OSI - GIS - GDMA - SPI</v>
      </c>
      <c r="CG44" s="305" t="s">
        <v>100</v>
      </c>
      <c r="CH44" s="176"/>
      <c r="CI44" s="239"/>
      <c r="CJ44" s="175"/>
      <c r="CK44" s="177"/>
      <c r="CL44" s="177"/>
      <c r="CM44" s="200"/>
      <c r="CN44" s="175"/>
      <c r="CO44" s="175"/>
      <c r="CP44" s="176"/>
      <c r="CQ44" s="176"/>
      <c r="CR44" s="176"/>
      <c r="CS44" s="176"/>
      <c r="CT44" s="177"/>
      <c r="CU44" s="177"/>
      <c r="CV44" s="177"/>
      <c r="CW44" s="198"/>
      <c r="CX44" s="198"/>
      <c r="CY44" s="198"/>
      <c r="CZ44" s="198"/>
      <c r="DA44" s="198"/>
      <c r="DB44" s="198"/>
      <c r="DC44" s="198"/>
      <c r="DD44" s="198"/>
      <c r="DE44" s="198"/>
      <c r="DF44" s="198"/>
    </row>
    <row r="45" spans="2:110" s="187" customFormat="1" ht="94.5" x14ac:dyDescent="0.25">
      <c r="B45" s="173" t="s">
        <v>68</v>
      </c>
      <c r="C45" s="195" t="s">
        <v>101</v>
      </c>
      <c r="D45" s="195" t="s">
        <v>101</v>
      </c>
      <c r="E45" s="196" t="s">
        <v>102</v>
      </c>
      <c r="F45" s="196" t="s">
        <v>117</v>
      </c>
      <c r="G45" s="196" t="s">
        <v>101</v>
      </c>
      <c r="H45" s="195" t="s">
        <v>240</v>
      </c>
      <c r="I45" s="195" t="s">
        <v>240</v>
      </c>
      <c r="J45" s="195" t="s">
        <v>240</v>
      </c>
      <c r="K45" s="195" t="s">
        <v>240</v>
      </c>
      <c r="L45" s="195" t="s">
        <v>332</v>
      </c>
      <c r="M45" s="195" t="s">
        <v>249</v>
      </c>
      <c r="N45" s="195" t="s">
        <v>250</v>
      </c>
      <c r="O45" s="196" t="s">
        <v>76</v>
      </c>
      <c r="P45" s="170"/>
      <c r="Q45" s="171" t="s">
        <v>77</v>
      </c>
      <c r="R45" s="171" t="s">
        <v>78</v>
      </c>
      <c r="S45" s="327" t="s">
        <v>1508</v>
      </c>
      <c r="T45" s="170" t="s">
        <v>106</v>
      </c>
      <c r="U45" s="196" t="s">
        <v>81</v>
      </c>
      <c r="V45" s="170" t="s">
        <v>107</v>
      </c>
      <c r="W45" s="180" t="s">
        <v>83</v>
      </c>
      <c r="X45" s="181">
        <f t="shared" si="0"/>
        <v>0.4</v>
      </c>
      <c r="Y45" s="182" t="s">
        <v>84</v>
      </c>
      <c r="Z45" s="181">
        <f t="shared" si="1"/>
        <v>0.8</v>
      </c>
      <c r="AA45" s="173" t="s">
        <v>85</v>
      </c>
      <c r="AB45" s="172" t="s">
        <v>108</v>
      </c>
      <c r="AC45" s="170" t="s">
        <v>109</v>
      </c>
      <c r="AD45" s="173" t="s">
        <v>88</v>
      </c>
      <c r="AE45" s="173" t="s">
        <v>89</v>
      </c>
      <c r="AF45" s="196" t="s">
        <v>110</v>
      </c>
      <c r="AG45" s="173" t="s">
        <v>91</v>
      </c>
      <c r="AH45" s="173" t="s">
        <v>111</v>
      </c>
      <c r="AI45" s="183">
        <f t="shared" si="2"/>
        <v>0.15</v>
      </c>
      <c r="AJ45" s="173" t="s">
        <v>93</v>
      </c>
      <c r="AK45" s="183">
        <f t="shared" si="3"/>
        <v>0.1</v>
      </c>
      <c r="AL45" s="173" t="s">
        <v>94</v>
      </c>
      <c r="AM45" s="195" t="s">
        <v>112</v>
      </c>
      <c r="AN45" s="173" t="s">
        <v>96</v>
      </c>
      <c r="AO45" s="195" t="s">
        <v>113</v>
      </c>
      <c r="AP45" s="184">
        <f t="shared" si="4"/>
        <v>0.25</v>
      </c>
      <c r="AQ45" s="243" t="str">
        <f t="shared" si="5"/>
        <v>BAJA</v>
      </c>
      <c r="AR45" s="243">
        <f t="shared" si="6"/>
        <v>0.30000000000000004</v>
      </c>
      <c r="AS45" s="243" t="str">
        <f t="shared" si="7"/>
        <v>MAYOR</v>
      </c>
      <c r="AT45" s="243">
        <f t="shared" si="8"/>
        <v>0.8</v>
      </c>
      <c r="AU45" s="223" t="s">
        <v>85</v>
      </c>
      <c r="AV45" s="235" t="s">
        <v>130</v>
      </c>
      <c r="AW45" s="174" t="s">
        <v>108</v>
      </c>
      <c r="AX45" s="175" t="s">
        <v>114</v>
      </c>
      <c r="AY45" s="198"/>
      <c r="AZ45" s="175">
        <f t="shared" si="52"/>
        <v>45657</v>
      </c>
      <c r="BA45"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5" s="175" t="str">
        <f t="shared" si="54"/>
        <v>OSI - GIS - GDMA - SPI</v>
      </c>
      <c r="BC45" s="227" t="s">
        <v>100</v>
      </c>
      <c r="BD45" s="176" t="str">
        <f t="shared" si="55"/>
        <v xml:space="preserve"> </v>
      </c>
      <c r="BE45" s="176" t="str">
        <f t="shared" si="56"/>
        <v>X</v>
      </c>
      <c r="BF45" s="176" t="str">
        <f t="shared" si="57"/>
        <v>Se mantiene un control sobre los usuarios y accesos a nivel de servicios corporativos transversales, a plataformas institucionales o interinstitucionales, aplicaciones institucionales.</v>
      </c>
      <c r="BG45" s="177" t="s">
        <v>1340</v>
      </c>
      <c r="BH45" s="176" t="str">
        <f t="shared" si="58"/>
        <v xml:space="preserve"> </v>
      </c>
      <c r="BI45" s="198"/>
      <c r="BJ45" s="190">
        <v>45777</v>
      </c>
      <c r="BK45" s="192" t="str">
        <f t="shared" si="33"/>
        <v>Configuración del perfil de usuario: funcionario nuevo o retirado  y contratista de la entidad.</v>
      </c>
      <c r="BL45" s="192" t="str">
        <f t="shared" si="15"/>
        <v>OSI - GIS - GDMA - SPI</v>
      </c>
      <c r="BM45" s="197" t="s">
        <v>100</v>
      </c>
      <c r="BN45" s="191"/>
      <c r="BO45" s="193" t="s">
        <v>1338</v>
      </c>
      <c r="BP45" s="192" t="str">
        <f t="shared" si="43"/>
        <v xml:space="preserve">Gestión de casos en mesas de ayuda para la creación o inactivación de usuarios </v>
      </c>
      <c r="BQ45" s="194" t="s">
        <v>1340</v>
      </c>
      <c r="BR45" s="194" t="str">
        <f>BR27</f>
        <v>En servicio en ejecución durante el 2025.</v>
      </c>
      <c r="BS45" s="198"/>
      <c r="BT45" s="323">
        <f t="shared" si="48"/>
        <v>45838</v>
      </c>
      <c r="BU45" s="323" t="str">
        <f t="shared" si="49"/>
        <v>Gestión de Usuarios institucionales, creación de cuenta y asignación de almacenamiento en One Drive.</v>
      </c>
      <c r="BV45" s="324" t="str">
        <f t="shared" si="16"/>
        <v>OSI - GIS - GDMA - SPI</v>
      </c>
      <c r="BW45" s="537" t="s">
        <v>100</v>
      </c>
      <c r="BX45" s="325" t="str">
        <f t="shared" si="50"/>
        <v xml:space="preserve"> </v>
      </c>
      <c r="BY45" s="325" t="str">
        <f t="shared" si="51"/>
        <v>X</v>
      </c>
      <c r="BZ45" s="325" t="str">
        <f t="shared" si="45"/>
        <v xml:space="preserve">A través de la herramienta de mesade ayuda se registra la gestión de usuarios institucionales. </v>
      </c>
      <c r="CA45" s="327" t="s">
        <v>1340</v>
      </c>
      <c r="CB45" s="327" t="str">
        <f t="shared" si="47"/>
        <v>Ajuste redacción "Descripción del Riesgo" acorde con lo indicado en el Informe OCI-018-2025.</v>
      </c>
      <c r="CC45" s="198"/>
      <c r="CD45" s="301"/>
      <c r="CE45" s="175"/>
      <c r="CF45" s="175" t="str">
        <f t="shared" si="18"/>
        <v>OSI - GIS - GDMA - SPI</v>
      </c>
      <c r="CG45" s="305" t="s">
        <v>100</v>
      </c>
      <c r="CH45" s="176"/>
      <c r="CI45" s="239"/>
      <c r="CJ45" s="175"/>
      <c r="CK45" s="177"/>
      <c r="CL45" s="177"/>
      <c r="CM45" s="200"/>
      <c r="CN45" s="175"/>
      <c r="CO45" s="175"/>
      <c r="CP45" s="176"/>
      <c r="CQ45" s="176"/>
      <c r="CR45" s="176"/>
      <c r="CS45" s="176"/>
      <c r="CT45" s="177"/>
      <c r="CU45" s="177"/>
      <c r="CV45" s="177"/>
      <c r="CW45" s="198"/>
      <c r="CX45" s="198"/>
      <c r="CY45" s="198"/>
      <c r="CZ45" s="198"/>
      <c r="DA45" s="198"/>
      <c r="DB45" s="198"/>
      <c r="DC45" s="198"/>
      <c r="DD45" s="198"/>
      <c r="DE45" s="198"/>
      <c r="DF45" s="198"/>
    </row>
    <row r="46" spans="2:110" s="187" customFormat="1" ht="94.5" x14ac:dyDescent="0.25">
      <c r="B46" s="173" t="s">
        <v>68</v>
      </c>
      <c r="C46" s="195" t="s">
        <v>101</v>
      </c>
      <c r="D46" s="195" t="s">
        <v>101</v>
      </c>
      <c r="E46" s="196" t="s">
        <v>102</v>
      </c>
      <c r="F46" s="196" t="s">
        <v>168</v>
      </c>
      <c r="G46" s="196" t="s">
        <v>101</v>
      </c>
      <c r="H46" s="195" t="s">
        <v>240</v>
      </c>
      <c r="I46" s="195" t="s">
        <v>240</v>
      </c>
      <c r="J46" s="195" t="s">
        <v>240</v>
      </c>
      <c r="K46" s="195" t="s">
        <v>240</v>
      </c>
      <c r="L46" s="195" t="s">
        <v>332</v>
      </c>
      <c r="M46" s="195" t="s">
        <v>249</v>
      </c>
      <c r="N46" s="195" t="s">
        <v>250</v>
      </c>
      <c r="O46" s="196" t="s">
        <v>76</v>
      </c>
      <c r="P46" s="170"/>
      <c r="Q46" s="171" t="s">
        <v>77</v>
      </c>
      <c r="R46" s="171" t="s">
        <v>78</v>
      </c>
      <c r="S46" s="327" t="s">
        <v>1508</v>
      </c>
      <c r="T46" s="170" t="s">
        <v>106</v>
      </c>
      <c r="U46" s="196" t="s">
        <v>81</v>
      </c>
      <c r="V46" s="170" t="s">
        <v>107</v>
      </c>
      <c r="W46" s="180" t="s">
        <v>83</v>
      </c>
      <c r="X46" s="181">
        <f t="shared" si="0"/>
        <v>0.4</v>
      </c>
      <c r="Y46" s="182" t="s">
        <v>84</v>
      </c>
      <c r="Z46" s="181">
        <f t="shared" si="1"/>
        <v>0.8</v>
      </c>
      <c r="AA46" s="173" t="s">
        <v>85</v>
      </c>
      <c r="AB46" s="172" t="s">
        <v>108</v>
      </c>
      <c r="AC46" s="170" t="s">
        <v>109</v>
      </c>
      <c r="AD46" s="173" t="s">
        <v>88</v>
      </c>
      <c r="AE46" s="173" t="s">
        <v>89</v>
      </c>
      <c r="AF46" s="196" t="s">
        <v>110</v>
      </c>
      <c r="AG46" s="173" t="s">
        <v>91</v>
      </c>
      <c r="AH46" s="173" t="s">
        <v>111</v>
      </c>
      <c r="AI46" s="183">
        <f t="shared" si="2"/>
        <v>0.15</v>
      </c>
      <c r="AJ46" s="173" t="s">
        <v>93</v>
      </c>
      <c r="AK46" s="183">
        <f t="shared" si="3"/>
        <v>0.1</v>
      </c>
      <c r="AL46" s="173" t="s">
        <v>94</v>
      </c>
      <c r="AM46" s="195" t="s">
        <v>112</v>
      </c>
      <c r="AN46" s="173" t="s">
        <v>96</v>
      </c>
      <c r="AO46" s="195" t="s">
        <v>113</v>
      </c>
      <c r="AP46" s="184">
        <f t="shared" si="4"/>
        <v>0.25</v>
      </c>
      <c r="AQ46" s="243" t="str">
        <f t="shared" si="5"/>
        <v>BAJA</v>
      </c>
      <c r="AR46" s="243">
        <f t="shared" si="6"/>
        <v>0.30000000000000004</v>
      </c>
      <c r="AS46" s="243" t="str">
        <f t="shared" si="7"/>
        <v>MAYOR</v>
      </c>
      <c r="AT46" s="243">
        <f t="shared" si="8"/>
        <v>0.8</v>
      </c>
      <c r="AU46" s="223" t="s">
        <v>85</v>
      </c>
      <c r="AV46" s="235" t="s">
        <v>130</v>
      </c>
      <c r="AW46" s="174" t="s">
        <v>108</v>
      </c>
      <c r="AX46" s="175" t="s">
        <v>114</v>
      </c>
      <c r="AY46" s="198"/>
      <c r="AZ46" s="175">
        <f t="shared" si="52"/>
        <v>45657</v>
      </c>
      <c r="BA46"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6" s="175" t="str">
        <f t="shared" si="54"/>
        <v>OSI - GIS - GDMA - SPI</v>
      </c>
      <c r="BC46" s="227" t="s">
        <v>100</v>
      </c>
      <c r="BD46" s="176" t="str">
        <f t="shared" si="55"/>
        <v xml:space="preserve"> </v>
      </c>
      <c r="BE46" s="176" t="str">
        <f t="shared" si="56"/>
        <v>X</v>
      </c>
      <c r="BF46" s="176" t="str">
        <f t="shared" si="57"/>
        <v>Se mantiene un control sobre los usuarios y accesos a nivel de servicios corporativos transversales, a plataformas institucionales o interinstitucionales, aplicaciones institucionales.</v>
      </c>
      <c r="BG46" s="177" t="s">
        <v>1340</v>
      </c>
      <c r="BH46" s="176" t="str">
        <f t="shared" si="58"/>
        <v xml:space="preserve"> </v>
      </c>
      <c r="BI46" s="198"/>
      <c r="BJ46" s="190">
        <v>45777</v>
      </c>
      <c r="BK46" s="192" t="str">
        <f t="shared" si="33"/>
        <v>Configuración del perfil de usuario: funcionario nuevo o retirado  y contratista de la entidad.</v>
      </c>
      <c r="BL46" s="192" t="str">
        <f t="shared" si="15"/>
        <v>OSI - GIS - GDMA - SPI</v>
      </c>
      <c r="BM46" s="197" t="s">
        <v>100</v>
      </c>
      <c r="BN46" s="191"/>
      <c r="BO46" s="193" t="s">
        <v>1338</v>
      </c>
      <c r="BP46" s="192" t="str">
        <f t="shared" si="43"/>
        <v xml:space="preserve">Gestión de casos en mesas de ayuda para la creación o inactivación de usuarios </v>
      </c>
      <c r="BQ46" s="194" t="s">
        <v>1340</v>
      </c>
      <c r="BR46" s="194" t="str">
        <f>BR27</f>
        <v>En servicio en ejecución durante el 2025.</v>
      </c>
      <c r="BS46" s="198"/>
      <c r="BT46" s="323">
        <f t="shared" si="48"/>
        <v>45838</v>
      </c>
      <c r="BU46" s="323" t="str">
        <f t="shared" si="49"/>
        <v>Gestión de Usuarios institucionales, creación de cuenta y asignación de almacenamiento en One Drive.</v>
      </c>
      <c r="BV46" s="324" t="str">
        <f t="shared" si="16"/>
        <v>OSI - GIS - GDMA - SPI</v>
      </c>
      <c r="BW46" s="537" t="s">
        <v>100</v>
      </c>
      <c r="BX46" s="325" t="str">
        <f t="shared" si="50"/>
        <v xml:space="preserve"> </v>
      </c>
      <c r="BY46" s="325" t="str">
        <f t="shared" si="51"/>
        <v>X</v>
      </c>
      <c r="BZ46" s="325" t="str">
        <f t="shared" si="45"/>
        <v xml:space="preserve">A través de la herramienta de mesade ayuda se registra la gestión de usuarios institucionales. </v>
      </c>
      <c r="CA46" s="327" t="s">
        <v>1340</v>
      </c>
      <c r="CB46" s="327" t="str">
        <f t="shared" si="47"/>
        <v>Ajuste redacción "Descripción del Riesgo" acorde con lo indicado en el Informe OCI-018-2025.</v>
      </c>
      <c r="CC46" s="198"/>
      <c r="CD46" s="301"/>
      <c r="CE46" s="175"/>
      <c r="CF46" s="175" t="str">
        <f t="shared" si="18"/>
        <v>OSI - GIS - GDMA - SPI</v>
      </c>
      <c r="CG46" s="305" t="s">
        <v>100</v>
      </c>
      <c r="CH46" s="176"/>
      <c r="CI46" s="239"/>
      <c r="CJ46" s="175"/>
      <c r="CK46" s="177"/>
      <c r="CL46" s="177"/>
      <c r="CM46" s="200"/>
      <c r="CN46" s="175"/>
      <c r="CO46" s="175"/>
      <c r="CP46" s="176"/>
      <c r="CQ46" s="176"/>
      <c r="CR46" s="176"/>
      <c r="CS46" s="176"/>
      <c r="CT46" s="177"/>
      <c r="CU46" s="177"/>
      <c r="CV46" s="177"/>
      <c r="CW46" s="198"/>
      <c r="CX46" s="198"/>
      <c r="CY46" s="198"/>
      <c r="CZ46" s="198"/>
      <c r="DA46" s="198"/>
      <c r="DB46" s="198"/>
      <c r="DC46" s="198"/>
      <c r="DD46" s="198"/>
      <c r="DE46" s="198"/>
      <c r="DF46" s="198"/>
    </row>
    <row r="47" spans="2:110" s="187" customFormat="1" ht="94.5" x14ac:dyDescent="0.25">
      <c r="B47" s="173" t="s">
        <v>68</v>
      </c>
      <c r="C47" s="195" t="s">
        <v>101</v>
      </c>
      <c r="D47" s="195" t="s">
        <v>101</v>
      </c>
      <c r="E47" s="196" t="s">
        <v>102</v>
      </c>
      <c r="F47" s="196" t="s">
        <v>71</v>
      </c>
      <c r="G47" s="196" t="s">
        <v>101</v>
      </c>
      <c r="H47" s="195" t="s">
        <v>240</v>
      </c>
      <c r="I47" s="195" t="s">
        <v>240</v>
      </c>
      <c r="J47" s="195" t="s">
        <v>240</v>
      </c>
      <c r="K47" s="195" t="s">
        <v>240</v>
      </c>
      <c r="L47" s="195" t="s">
        <v>317</v>
      </c>
      <c r="M47" s="195" t="s">
        <v>333</v>
      </c>
      <c r="N47" s="195" t="s">
        <v>334</v>
      </c>
      <c r="O47" s="196" t="s">
        <v>76</v>
      </c>
      <c r="P47" s="170"/>
      <c r="Q47" s="171" t="s">
        <v>77</v>
      </c>
      <c r="R47" s="171" t="s">
        <v>78</v>
      </c>
      <c r="S47" s="327" t="s">
        <v>1508</v>
      </c>
      <c r="T47" s="170" t="s">
        <v>106</v>
      </c>
      <c r="U47" s="196" t="s">
        <v>81</v>
      </c>
      <c r="V47" s="170" t="s">
        <v>107</v>
      </c>
      <c r="W47" s="180" t="s">
        <v>83</v>
      </c>
      <c r="X47" s="181">
        <f t="shared" si="0"/>
        <v>0.4</v>
      </c>
      <c r="Y47" s="182" t="s">
        <v>84</v>
      </c>
      <c r="Z47" s="181">
        <f t="shared" si="1"/>
        <v>0.8</v>
      </c>
      <c r="AA47" s="173" t="s">
        <v>85</v>
      </c>
      <c r="AB47" s="172" t="s">
        <v>108</v>
      </c>
      <c r="AC47" s="170" t="s">
        <v>109</v>
      </c>
      <c r="AD47" s="173" t="s">
        <v>88</v>
      </c>
      <c r="AE47" s="173" t="s">
        <v>89</v>
      </c>
      <c r="AF47" s="196" t="s">
        <v>110</v>
      </c>
      <c r="AG47" s="173" t="s">
        <v>91</v>
      </c>
      <c r="AH47" s="173" t="s">
        <v>111</v>
      </c>
      <c r="AI47" s="183">
        <f t="shared" si="2"/>
        <v>0.15</v>
      </c>
      <c r="AJ47" s="173" t="s">
        <v>93</v>
      </c>
      <c r="AK47" s="183">
        <f t="shared" si="3"/>
        <v>0.1</v>
      </c>
      <c r="AL47" s="173" t="s">
        <v>94</v>
      </c>
      <c r="AM47" s="195" t="s">
        <v>112</v>
      </c>
      <c r="AN47" s="173" t="s">
        <v>96</v>
      </c>
      <c r="AO47" s="195" t="s">
        <v>113</v>
      </c>
      <c r="AP47" s="184">
        <f t="shared" si="4"/>
        <v>0.25</v>
      </c>
      <c r="AQ47" s="243" t="str">
        <f t="shared" si="5"/>
        <v>BAJA</v>
      </c>
      <c r="AR47" s="243">
        <f t="shared" si="6"/>
        <v>0.30000000000000004</v>
      </c>
      <c r="AS47" s="243" t="str">
        <f t="shared" si="7"/>
        <v>MAYOR</v>
      </c>
      <c r="AT47" s="243">
        <f t="shared" si="8"/>
        <v>0.8</v>
      </c>
      <c r="AU47" s="223" t="s">
        <v>85</v>
      </c>
      <c r="AV47" s="235" t="s">
        <v>130</v>
      </c>
      <c r="AW47" s="174" t="s">
        <v>108</v>
      </c>
      <c r="AX47" s="175" t="s">
        <v>114</v>
      </c>
      <c r="AY47" s="198"/>
      <c r="AZ47" s="175">
        <f t="shared" si="52"/>
        <v>45657</v>
      </c>
      <c r="BA47"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7" s="175" t="str">
        <f t="shared" si="54"/>
        <v>OSI - GIS - GDMA - SPI</v>
      </c>
      <c r="BC47" s="227" t="s">
        <v>100</v>
      </c>
      <c r="BD47" s="176" t="str">
        <f t="shared" si="55"/>
        <v xml:space="preserve"> </v>
      </c>
      <c r="BE47" s="176" t="str">
        <f t="shared" si="56"/>
        <v>X</v>
      </c>
      <c r="BF47" s="176" t="str">
        <f t="shared" si="57"/>
        <v>Se mantiene un control sobre los usuarios y accesos a nivel de servicios corporativos transversales, a plataformas institucionales o interinstitucionales, aplicaciones institucionales.</v>
      </c>
      <c r="BG47" s="177" t="s">
        <v>1340</v>
      </c>
      <c r="BH47" s="176" t="str">
        <f t="shared" si="58"/>
        <v xml:space="preserve"> </v>
      </c>
      <c r="BI47" s="198"/>
      <c r="BJ47" s="190">
        <v>45777</v>
      </c>
      <c r="BK47" s="192" t="str">
        <f t="shared" si="33"/>
        <v>Configuración del perfil de usuario: funcionario nuevo o retirado  y contratista de la entidad.</v>
      </c>
      <c r="BL47" s="192" t="str">
        <f t="shared" si="15"/>
        <v>OSI - GIS - GDMA - SPI</v>
      </c>
      <c r="BM47" s="197" t="s">
        <v>100</v>
      </c>
      <c r="BN47" s="191"/>
      <c r="BO47" s="193" t="s">
        <v>1338</v>
      </c>
      <c r="BP47" s="192" t="str">
        <f t="shared" si="43"/>
        <v xml:space="preserve">Gestión de casos en mesas de ayuda para la creación o inactivación de usuarios </v>
      </c>
      <c r="BQ47" s="194" t="s">
        <v>1340</v>
      </c>
      <c r="BR47" s="194"/>
      <c r="BS47" s="198"/>
      <c r="BT47" s="323">
        <f t="shared" si="48"/>
        <v>45838</v>
      </c>
      <c r="BU47" s="323" t="str">
        <f t="shared" si="49"/>
        <v>Gestión de Usuarios institucionales, creación de cuenta y asignación de almacenamiento en One Drive.</v>
      </c>
      <c r="BV47" s="324" t="str">
        <f t="shared" si="16"/>
        <v>OSI - GIS - GDMA - SPI</v>
      </c>
      <c r="BW47" s="537" t="s">
        <v>100</v>
      </c>
      <c r="BX47" s="325" t="str">
        <f t="shared" si="50"/>
        <v xml:space="preserve"> </v>
      </c>
      <c r="BY47" s="325" t="str">
        <f t="shared" si="51"/>
        <v>X</v>
      </c>
      <c r="BZ47" s="325" t="str">
        <f t="shared" si="45"/>
        <v xml:space="preserve">A través de la herramienta de mesade ayuda se registra la gestión de usuarios institucionales. </v>
      </c>
      <c r="CA47" s="327" t="s">
        <v>1340</v>
      </c>
      <c r="CB47" s="327" t="str">
        <f t="shared" si="47"/>
        <v>Ajuste redacción "Descripción del Riesgo" acorde con lo indicado en el Informe OCI-018-2025.</v>
      </c>
      <c r="CC47" s="198"/>
      <c r="CD47" s="301"/>
      <c r="CE47" s="175"/>
      <c r="CF47" s="175" t="str">
        <f t="shared" si="18"/>
        <v>OSI - GIS - GDMA - SPI</v>
      </c>
      <c r="CG47" s="305" t="s">
        <v>100</v>
      </c>
      <c r="CH47" s="176"/>
      <c r="CI47" s="239"/>
      <c r="CJ47" s="175"/>
      <c r="CK47" s="177"/>
      <c r="CL47" s="177"/>
      <c r="CM47" s="200"/>
      <c r="CN47" s="175"/>
      <c r="CO47" s="175"/>
      <c r="CP47" s="176"/>
      <c r="CQ47" s="176"/>
      <c r="CR47" s="176"/>
      <c r="CS47" s="176"/>
      <c r="CT47" s="177"/>
      <c r="CU47" s="177"/>
      <c r="CV47" s="177"/>
      <c r="CW47" s="198"/>
      <c r="CX47" s="198"/>
      <c r="CY47" s="198"/>
      <c r="CZ47" s="198"/>
      <c r="DA47" s="198"/>
      <c r="DB47" s="198"/>
      <c r="DC47" s="198"/>
      <c r="DD47" s="198"/>
      <c r="DE47" s="198"/>
      <c r="DF47" s="198"/>
    </row>
    <row r="48" spans="2:110" s="187" customFormat="1" ht="94.5" x14ac:dyDescent="0.25">
      <c r="B48" s="173" t="s">
        <v>68</v>
      </c>
      <c r="C48" s="195" t="s">
        <v>101</v>
      </c>
      <c r="D48" s="195" t="s">
        <v>101</v>
      </c>
      <c r="E48" s="196" t="s">
        <v>102</v>
      </c>
      <c r="F48" s="196" t="s">
        <v>168</v>
      </c>
      <c r="G48" s="196" t="s">
        <v>101</v>
      </c>
      <c r="H48" s="195" t="s">
        <v>240</v>
      </c>
      <c r="I48" s="195" t="s">
        <v>240</v>
      </c>
      <c r="J48" s="195" t="s">
        <v>240</v>
      </c>
      <c r="K48" s="195" t="s">
        <v>240</v>
      </c>
      <c r="L48" s="195">
        <v>0</v>
      </c>
      <c r="M48" s="195">
        <v>0</v>
      </c>
      <c r="N48" s="195">
        <v>0</v>
      </c>
      <c r="O48" s="196" t="s">
        <v>161</v>
      </c>
      <c r="P48" s="170"/>
      <c r="Q48" s="171" t="s">
        <v>77</v>
      </c>
      <c r="R48" s="171" t="s">
        <v>78</v>
      </c>
      <c r="S48" s="327" t="s">
        <v>1508</v>
      </c>
      <c r="T48" s="170" t="s">
        <v>106</v>
      </c>
      <c r="U48" s="196" t="s">
        <v>81</v>
      </c>
      <c r="V48" s="170" t="s">
        <v>107</v>
      </c>
      <c r="W48" s="180" t="s">
        <v>83</v>
      </c>
      <c r="X48" s="181">
        <f t="shared" si="0"/>
        <v>0.4</v>
      </c>
      <c r="Y48" s="182" t="s">
        <v>84</v>
      </c>
      <c r="Z48" s="181">
        <f t="shared" si="1"/>
        <v>0.8</v>
      </c>
      <c r="AA48" s="173" t="s">
        <v>85</v>
      </c>
      <c r="AB48" s="172" t="s">
        <v>108</v>
      </c>
      <c r="AC48" s="170" t="s">
        <v>109</v>
      </c>
      <c r="AD48" s="173" t="s">
        <v>88</v>
      </c>
      <c r="AE48" s="173" t="s">
        <v>89</v>
      </c>
      <c r="AF48" s="196" t="s">
        <v>110</v>
      </c>
      <c r="AG48" s="173" t="s">
        <v>91</v>
      </c>
      <c r="AH48" s="173" t="s">
        <v>111</v>
      </c>
      <c r="AI48" s="183">
        <f t="shared" si="2"/>
        <v>0.15</v>
      </c>
      <c r="AJ48" s="173" t="s">
        <v>93</v>
      </c>
      <c r="AK48" s="183">
        <f t="shared" si="3"/>
        <v>0.1</v>
      </c>
      <c r="AL48" s="173" t="s">
        <v>94</v>
      </c>
      <c r="AM48" s="195" t="s">
        <v>112</v>
      </c>
      <c r="AN48" s="173" t="s">
        <v>96</v>
      </c>
      <c r="AO48" s="195" t="s">
        <v>113</v>
      </c>
      <c r="AP48" s="184">
        <f t="shared" si="4"/>
        <v>0.25</v>
      </c>
      <c r="AQ48" s="243" t="str">
        <f t="shared" si="5"/>
        <v>BAJA</v>
      </c>
      <c r="AR48" s="243">
        <f t="shared" si="6"/>
        <v>0.30000000000000004</v>
      </c>
      <c r="AS48" s="243" t="str">
        <f t="shared" si="7"/>
        <v>MAYOR</v>
      </c>
      <c r="AT48" s="243">
        <f t="shared" si="8"/>
        <v>0.8</v>
      </c>
      <c r="AU48" s="223" t="s">
        <v>85</v>
      </c>
      <c r="AV48" s="218" t="s">
        <v>98</v>
      </c>
      <c r="AW48" s="174" t="s">
        <v>108</v>
      </c>
      <c r="AX48" s="175" t="s">
        <v>114</v>
      </c>
      <c r="AY48" s="198"/>
      <c r="AZ48" s="175">
        <f t="shared" si="52"/>
        <v>45657</v>
      </c>
      <c r="BA48"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8" s="175" t="str">
        <f t="shared" si="54"/>
        <v>OSI - GIS - GDMA - SPI</v>
      </c>
      <c r="BC48" s="227" t="s">
        <v>100</v>
      </c>
      <c r="BD48" s="176" t="str">
        <f t="shared" si="55"/>
        <v xml:space="preserve"> </v>
      </c>
      <c r="BE48" s="176" t="str">
        <f t="shared" si="56"/>
        <v>X</v>
      </c>
      <c r="BF48" s="176" t="str">
        <f t="shared" si="57"/>
        <v>Se mantiene un control sobre los usuarios y accesos a nivel de servicios corporativos transversales, a plataformas institucionales o interinstitucionales, aplicaciones institucionales.</v>
      </c>
      <c r="BG48" s="177" t="s">
        <v>1340</v>
      </c>
      <c r="BH48" s="176" t="str">
        <f t="shared" si="58"/>
        <v xml:space="preserve"> </v>
      </c>
      <c r="BI48" s="198"/>
      <c r="BJ48" s="190">
        <v>45777</v>
      </c>
      <c r="BK48" s="192" t="str">
        <f t="shared" si="33"/>
        <v>Configuración del perfil de usuario: funcionario nuevo o retirado  y contratista de la entidad.</v>
      </c>
      <c r="BL48" s="192" t="str">
        <f t="shared" si="15"/>
        <v>OSI - GIS - GDMA - SPI</v>
      </c>
      <c r="BM48" s="197" t="s">
        <v>100</v>
      </c>
      <c r="BN48" s="191"/>
      <c r="BO48" s="193" t="s">
        <v>1338</v>
      </c>
      <c r="BP48" s="192" t="str">
        <f t="shared" si="43"/>
        <v xml:space="preserve">Gestión de casos en mesas de ayuda para la creación o inactivación de usuarios </v>
      </c>
      <c r="BQ48" s="194" t="s">
        <v>1340</v>
      </c>
      <c r="BR48" s="194" t="str">
        <f>BR27</f>
        <v>En servicio en ejecución durante el 2025.</v>
      </c>
      <c r="BS48" s="198"/>
      <c r="BT48" s="323">
        <f t="shared" si="48"/>
        <v>45838</v>
      </c>
      <c r="BU48" s="323" t="str">
        <f t="shared" si="49"/>
        <v>Gestión de Usuarios institucionales, creación de cuenta y asignación de almacenamiento en One Drive.</v>
      </c>
      <c r="BV48" s="324" t="str">
        <f t="shared" si="16"/>
        <v>OSI - GIS - GDMA - SPI</v>
      </c>
      <c r="BW48" s="537" t="s">
        <v>100</v>
      </c>
      <c r="BX48" s="325" t="str">
        <f t="shared" si="50"/>
        <v xml:space="preserve"> </v>
      </c>
      <c r="BY48" s="325" t="str">
        <f t="shared" si="51"/>
        <v>X</v>
      </c>
      <c r="BZ48" s="325" t="str">
        <f t="shared" si="45"/>
        <v xml:space="preserve">A través de la herramienta de mesade ayuda se registra la gestión de usuarios institucionales. </v>
      </c>
      <c r="CA48" s="327" t="s">
        <v>1340</v>
      </c>
      <c r="CB48" s="327" t="str">
        <f t="shared" si="47"/>
        <v>Ajuste redacción "Descripción del Riesgo" acorde con lo indicado en el Informe OCI-018-2025.</v>
      </c>
      <c r="CC48" s="198"/>
      <c r="CD48" s="301"/>
      <c r="CE48" s="175"/>
      <c r="CF48" s="175" t="str">
        <f t="shared" si="18"/>
        <v>OSI - GIS - GDMA - SPI</v>
      </c>
      <c r="CG48" s="305" t="s">
        <v>100</v>
      </c>
      <c r="CH48" s="176"/>
      <c r="CI48" s="239"/>
      <c r="CJ48" s="175"/>
      <c r="CK48" s="177"/>
      <c r="CL48" s="177"/>
      <c r="CM48" s="200"/>
      <c r="CN48" s="175"/>
      <c r="CO48" s="175"/>
      <c r="CP48" s="176"/>
      <c r="CQ48" s="176"/>
      <c r="CR48" s="176"/>
      <c r="CS48" s="176"/>
      <c r="CT48" s="177"/>
      <c r="CU48" s="177"/>
      <c r="CV48" s="177"/>
      <c r="CW48" s="198"/>
      <c r="CX48" s="198"/>
      <c r="CY48" s="198"/>
      <c r="CZ48" s="198"/>
      <c r="DA48" s="198"/>
      <c r="DB48" s="198"/>
      <c r="DC48" s="198"/>
      <c r="DD48" s="198"/>
      <c r="DE48" s="198"/>
      <c r="DF48" s="198"/>
    </row>
    <row r="49" spans="2:110" s="187" customFormat="1" ht="94.5" x14ac:dyDescent="0.25">
      <c r="B49" s="173" t="s">
        <v>68</v>
      </c>
      <c r="C49" s="195" t="s">
        <v>101</v>
      </c>
      <c r="D49" s="195" t="s">
        <v>101</v>
      </c>
      <c r="E49" s="196" t="s">
        <v>102</v>
      </c>
      <c r="F49" s="196" t="s">
        <v>71</v>
      </c>
      <c r="G49" s="196" t="s">
        <v>101</v>
      </c>
      <c r="H49" s="195" t="s">
        <v>240</v>
      </c>
      <c r="I49" s="195" t="s">
        <v>240</v>
      </c>
      <c r="J49" s="195" t="s">
        <v>240</v>
      </c>
      <c r="K49" s="195" t="s">
        <v>240</v>
      </c>
      <c r="L49" s="195">
        <v>0</v>
      </c>
      <c r="M49" s="195">
        <v>0</v>
      </c>
      <c r="N49" s="195">
        <v>0</v>
      </c>
      <c r="O49" s="196" t="s">
        <v>161</v>
      </c>
      <c r="P49" s="170"/>
      <c r="Q49" s="171" t="s">
        <v>77</v>
      </c>
      <c r="R49" s="171" t="s">
        <v>78</v>
      </c>
      <c r="S49" s="327" t="s">
        <v>1508</v>
      </c>
      <c r="T49" s="170" t="s">
        <v>106</v>
      </c>
      <c r="U49" s="196" t="s">
        <v>81</v>
      </c>
      <c r="V49" s="170" t="s">
        <v>107</v>
      </c>
      <c r="W49" s="180" t="s">
        <v>83</v>
      </c>
      <c r="X49" s="181">
        <f t="shared" si="0"/>
        <v>0.4</v>
      </c>
      <c r="Y49" s="182" t="s">
        <v>84</v>
      </c>
      <c r="Z49" s="181">
        <f t="shared" si="1"/>
        <v>0.8</v>
      </c>
      <c r="AA49" s="173" t="s">
        <v>85</v>
      </c>
      <c r="AB49" s="172" t="s">
        <v>108</v>
      </c>
      <c r="AC49" s="170" t="s">
        <v>109</v>
      </c>
      <c r="AD49" s="173" t="s">
        <v>88</v>
      </c>
      <c r="AE49" s="173" t="s">
        <v>89</v>
      </c>
      <c r="AF49" s="196" t="s">
        <v>110</v>
      </c>
      <c r="AG49" s="173" t="s">
        <v>91</v>
      </c>
      <c r="AH49" s="173" t="s">
        <v>111</v>
      </c>
      <c r="AI49" s="183">
        <f t="shared" si="2"/>
        <v>0.15</v>
      </c>
      <c r="AJ49" s="173" t="s">
        <v>93</v>
      </c>
      <c r="AK49" s="183">
        <f t="shared" si="3"/>
        <v>0.1</v>
      </c>
      <c r="AL49" s="173" t="s">
        <v>94</v>
      </c>
      <c r="AM49" s="195" t="s">
        <v>112</v>
      </c>
      <c r="AN49" s="173" t="s">
        <v>96</v>
      </c>
      <c r="AO49" s="195" t="s">
        <v>113</v>
      </c>
      <c r="AP49" s="184">
        <f t="shared" si="4"/>
        <v>0.25</v>
      </c>
      <c r="AQ49" s="243" t="str">
        <f t="shared" si="5"/>
        <v>BAJA</v>
      </c>
      <c r="AR49" s="243">
        <f t="shared" si="6"/>
        <v>0.30000000000000004</v>
      </c>
      <c r="AS49" s="243" t="str">
        <f t="shared" si="7"/>
        <v>MAYOR</v>
      </c>
      <c r="AT49" s="243">
        <f t="shared" si="8"/>
        <v>0.8</v>
      </c>
      <c r="AU49" s="223" t="s">
        <v>85</v>
      </c>
      <c r="AV49" s="218" t="s">
        <v>98</v>
      </c>
      <c r="AW49" s="174" t="s">
        <v>108</v>
      </c>
      <c r="AX49" s="175" t="s">
        <v>114</v>
      </c>
      <c r="AY49" s="198"/>
      <c r="AZ49" s="175">
        <f t="shared" si="52"/>
        <v>45657</v>
      </c>
      <c r="BA49"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49" s="175" t="str">
        <f t="shared" si="54"/>
        <v>OSI - GIS - GDMA - SPI</v>
      </c>
      <c r="BC49" s="227" t="s">
        <v>100</v>
      </c>
      <c r="BD49" s="176" t="str">
        <f t="shared" si="55"/>
        <v xml:space="preserve"> </v>
      </c>
      <c r="BE49" s="176" t="str">
        <f t="shared" si="56"/>
        <v>X</v>
      </c>
      <c r="BF49" s="176" t="str">
        <f t="shared" si="57"/>
        <v>Se mantiene un control sobre los usuarios y accesos a nivel de servicios corporativos transversales, a plataformas institucionales o interinstitucionales, aplicaciones institucionales.</v>
      </c>
      <c r="BG49" s="177" t="s">
        <v>1340</v>
      </c>
      <c r="BH49" s="176" t="str">
        <f t="shared" si="58"/>
        <v xml:space="preserve"> </v>
      </c>
      <c r="BI49" s="198"/>
      <c r="BJ49" s="190">
        <v>45777</v>
      </c>
      <c r="BK49" s="192" t="str">
        <f t="shared" si="33"/>
        <v>Configuración del perfil de usuario: funcionario nuevo o retirado  y contratista de la entidad.</v>
      </c>
      <c r="BL49" s="192" t="str">
        <f t="shared" si="15"/>
        <v>OSI - GIS - GDMA - SPI</v>
      </c>
      <c r="BM49" s="197" t="s">
        <v>100</v>
      </c>
      <c r="BN49" s="191"/>
      <c r="BO49" s="193" t="s">
        <v>1338</v>
      </c>
      <c r="BP49" s="192" t="str">
        <f t="shared" si="43"/>
        <v xml:space="preserve">Gestión de casos en mesas de ayuda para la creación o inactivación de usuarios </v>
      </c>
      <c r="BQ49" s="194" t="s">
        <v>1340</v>
      </c>
      <c r="BR49" s="194" t="str">
        <f>BR27</f>
        <v>En servicio en ejecución durante el 2025.</v>
      </c>
      <c r="BS49" s="198"/>
      <c r="BT49" s="323">
        <f t="shared" si="48"/>
        <v>45838</v>
      </c>
      <c r="BU49" s="323" t="str">
        <f t="shared" si="49"/>
        <v>Gestión de Usuarios institucionales, creación de cuenta y asignación de almacenamiento en One Drive.</v>
      </c>
      <c r="BV49" s="324" t="str">
        <f t="shared" si="16"/>
        <v>OSI - GIS - GDMA - SPI</v>
      </c>
      <c r="BW49" s="537" t="s">
        <v>100</v>
      </c>
      <c r="BX49" s="325" t="str">
        <f t="shared" si="50"/>
        <v xml:space="preserve"> </v>
      </c>
      <c r="BY49" s="325" t="str">
        <f t="shared" si="51"/>
        <v>X</v>
      </c>
      <c r="BZ49" s="325" t="str">
        <f t="shared" si="45"/>
        <v xml:space="preserve">A través de la herramienta de mesade ayuda se registra la gestión de usuarios institucionales. </v>
      </c>
      <c r="CA49" s="327" t="s">
        <v>1340</v>
      </c>
      <c r="CB49" s="327" t="str">
        <f t="shared" si="47"/>
        <v>Ajuste redacción "Descripción del Riesgo" acorde con lo indicado en el Informe OCI-018-2025.</v>
      </c>
      <c r="CC49" s="198"/>
      <c r="CD49" s="301"/>
      <c r="CE49" s="175"/>
      <c r="CF49" s="175" t="str">
        <f t="shared" si="18"/>
        <v>OSI - GIS - GDMA - SPI</v>
      </c>
      <c r="CG49" s="305" t="s">
        <v>100</v>
      </c>
      <c r="CH49" s="176"/>
      <c r="CI49" s="239"/>
      <c r="CJ49" s="175"/>
      <c r="CK49" s="177"/>
      <c r="CL49" s="177"/>
      <c r="CM49" s="200"/>
      <c r="CN49" s="175"/>
      <c r="CO49" s="175"/>
      <c r="CP49" s="176"/>
      <c r="CQ49" s="176"/>
      <c r="CR49" s="176"/>
      <c r="CS49" s="176"/>
      <c r="CT49" s="177"/>
      <c r="CU49" s="177"/>
      <c r="CV49" s="177"/>
      <c r="CW49" s="198"/>
      <c r="CX49" s="198"/>
      <c r="CY49" s="198"/>
      <c r="CZ49" s="198"/>
      <c r="DA49" s="198"/>
      <c r="DB49" s="198"/>
      <c r="DC49" s="198"/>
      <c r="DD49" s="198"/>
      <c r="DE49" s="198"/>
      <c r="DF49" s="198"/>
    </row>
    <row r="50" spans="2:110" s="187" customFormat="1" ht="94.5" x14ac:dyDescent="0.25">
      <c r="B50" s="173" t="s">
        <v>68</v>
      </c>
      <c r="C50" s="195" t="s">
        <v>204</v>
      </c>
      <c r="D50" s="195" t="s">
        <v>204</v>
      </c>
      <c r="E50" s="196" t="s">
        <v>102</v>
      </c>
      <c r="F50" s="196" t="s">
        <v>71</v>
      </c>
      <c r="G50" s="196" t="s">
        <v>204</v>
      </c>
      <c r="H50" s="195" t="s">
        <v>242</v>
      </c>
      <c r="I50" s="195" t="s">
        <v>72</v>
      </c>
      <c r="J50" s="195" t="s">
        <v>72</v>
      </c>
      <c r="K50" s="195" t="s">
        <v>240</v>
      </c>
      <c r="L50" s="195" t="s">
        <v>317</v>
      </c>
      <c r="M50" s="195" t="s">
        <v>317</v>
      </c>
      <c r="N50" s="195" t="s">
        <v>317</v>
      </c>
      <c r="O50" s="196" t="s">
        <v>167</v>
      </c>
      <c r="P50" s="170"/>
      <c r="Q50" s="171" t="s">
        <v>77</v>
      </c>
      <c r="R50" s="171" t="s">
        <v>78</v>
      </c>
      <c r="S50" s="327" t="s">
        <v>1508</v>
      </c>
      <c r="T50" s="170" t="s">
        <v>106</v>
      </c>
      <c r="U50" s="196" t="s">
        <v>143</v>
      </c>
      <c r="V50" s="170" t="s">
        <v>287</v>
      </c>
      <c r="W50" s="180" t="s">
        <v>208</v>
      </c>
      <c r="X50" s="181">
        <f t="shared" si="0"/>
        <v>0.6</v>
      </c>
      <c r="Y50" s="182" t="s">
        <v>84</v>
      </c>
      <c r="Z50" s="181">
        <f t="shared" si="1"/>
        <v>0.8</v>
      </c>
      <c r="AA50" s="173" t="s">
        <v>85</v>
      </c>
      <c r="AB50" s="172" t="s">
        <v>108</v>
      </c>
      <c r="AC50" s="170" t="s">
        <v>109</v>
      </c>
      <c r="AD50" s="173" t="s">
        <v>88</v>
      </c>
      <c r="AE50" s="173" t="s">
        <v>89</v>
      </c>
      <c r="AF50" s="196" t="s">
        <v>110</v>
      </c>
      <c r="AG50" s="173" t="s">
        <v>91</v>
      </c>
      <c r="AH50" s="173" t="s">
        <v>111</v>
      </c>
      <c r="AI50" s="183">
        <f t="shared" si="2"/>
        <v>0.15</v>
      </c>
      <c r="AJ50" s="173" t="s">
        <v>93</v>
      </c>
      <c r="AK50" s="183">
        <f t="shared" si="3"/>
        <v>0.1</v>
      </c>
      <c r="AL50" s="173" t="s">
        <v>94</v>
      </c>
      <c r="AM50" s="195" t="s">
        <v>112</v>
      </c>
      <c r="AN50" s="173" t="s">
        <v>96</v>
      </c>
      <c r="AO50" s="195" t="s">
        <v>113</v>
      </c>
      <c r="AP50" s="184">
        <f t="shared" si="4"/>
        <v>0.25</v>
      </c>
      <c r="AQ50" s="243" t="str">
        <f t="shared" si="5"/>
        <v>MEDIA</v>
      </c>
      <c r="AR50" s="243">
        <f t="shared" si="6"/>
        <v>0.44999999999999996</v>
      </c>
      <c r="AS50" s="243" t="str">
        <f t="shared" si="7"/>
        <v>MAYOR</v>
      </c>
      <c r="AT50" s="243">
        <f t="shared" si="8"/>
        <v>0.8</v>
      </c>
      <c r="AU50" s="223" t="s">
        <v>85</v>
      </c>
      <c r="AV50" s="218" t="s">
        <v>98</v>
      </c>
      <c r="AW50" s="174" t="s">
        <v>108</v>
      </c>
      <c r="AX50" s="175" t="s">
        <v>114</v>
      </c>
      <c r="AY50" s="198"/>
      <c r="AZ50" s="175">
        <f t="shared" si="52"/>
        <v>45657</v>
      </c>
      <c r="BA50"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0" s="175" t="str">
        <f t="shared" si="54"/>
        <v>OSI - GIS - GDMA - SPI</v>
      </c>
      <c r="BC50" s="227" t="s">
        <v>100</v>
      </c>
      <c r="BD50" s="176" t="str">
        <f t="shared" si="55"/>
        <v xml:space="preserve"> </v>
      </c>
      <c r="BE50" s="176" t="str">
        <f t="shared" si="56"/>
        <v>X</v>
      </c>
      <c r="BF50" s="176" t="str">
        <f t="shared" si="57"/>
        <v>Se mantiene un control sobre los usuarios y accesos a nivel de servicios corporativos transversales, a plataformas institucionales o interinstitucionales, aplicaciones institucionales.</v>
      </c>
      <c r="BG50" s="177" t="s">
        <v>1340</v>
      </c>
      <c r="BH50" s="176" t="str">
        <f t="shared" si="58"/>
        <v xml:space="preserve"> </v>
      </c>
      <c r="BI50" s="198"/>
      <c r="BJ50" s="190">
        <v>45777</v>
      </c>
      <c r="BK50" s="192" t="str">
        <f t="shared" ref="BK50:BK81" si="59">BK49</f>
        <v>Configuración del perfil de usuario: funcionario nuevo o retirado  y contratista de la entidad.</v>
      </c>
      <c r="BL50" s="192" t="str">
        <f t="shared" si="15"/>
        <v>OSI - GIS - GDMA - SPI</v>
      </c>
      <c r="BM50" s="197" t="s">
        <v>100</v>
      </c>
      <c r="BN50" s="191"/>
      <c r="BO50" s="193" t="s">
        <v>1338</v>
      </c>
      <c r="BP50" s="192" t="str">
        <f t="shared" si="43"/>
        <v xml:space="preserve">Gestión de casos en mesas de ayuda para la creación o inactivación de usuarios </v>
      </c>
      <c r="BQ50" s="194" t="s">
        <v>1340</v>
      </c>
      <c r="BR50" s="194" t="str">
        <f>BR27</f>
        <v>En servicio en ejecución durante el 2025.</v>
      </c>
      <c r="BS50" s="198"/>
      <c r="BT50" s="323">
        <f t="shared" si="48"/>
        <v>45838</v>
      </c>
      <c r="BU50" s="323" t="str">
        <f t="shared" si="49"/>
        <v>Gestión de Usuarios institucionales, creación de cuenta y asignación de almacenamiento en One Drive.</v>
      </c>
      <c r="BV50" s="324" t="str">
        <f t="shared" si="16"/>
        <v>OSI - GIS - GDMA - SPI</v>
      </c>
      <c r="BW50" s="537" t="s">
        <v>100</v>
      </c>
      <c r="BX50" s="325" t="str">
        <f t="shared" si="50"/>
        <v xml:space="preserve"> </v>
      </c>
      <c r="BY50" s="325" t="str">
        <f t="shared" si="51"/>
        <v>X</v>
      </c>
      <c r="BZ50" s="325" t="str">
        <f t="shared" si="45"/>
        <v xml:space="preserve">A través de la herramienta de mesade ayuda se registra la gestión de usuarios institucionales. </v>
      </c>
      <c r="CA50" s="327" t="s">
        <v>1340</v>
      </c>
      <c r="CB50" s="327" t="str">
        <f t="shared" si="47"/>
        <v>Ajuste redacción "Descripción del Riesgo" acorde con lo indicado en el Informe OCI-018-2025.</v>
      </c>
      <c r="CC50" s="198"/>
      <c r="CD50" s="301"/>
      <c r="CE50" s="175"/>
      <c r="CF50" s="175" t="str">
        <f t="shared" si="18"/>
        <v>OSI - GIS - GDMA - SPI</v>
      </c>
      <c r="CG50" s="305" t="s">
        <v>100</v>
      </c>
      <c r="CH50" s="176"/>
      <c r="CI50" s="239"/>
      <c r="CJ50" s="175"/>
      <c r="CK50" s="177"/>
      <c r="CL50" s="177"/>
      <c r="CM50" s="200"/>
      <c r="CN50" s="175"/>
      <c r="CO50" s="175"/>
      <c r="CP50" s="176"/>
      <c r="CQ50" s="176"/>
      <c r="CR50" s="176"/>
      <c r="CS50" s="176"/>
      <c r="CT50" s="177"/>
      <c r="CU50" s="177"/>
      <c r="CV50" s="177"/>
      <c r="CW50" s="198"/>
      <c r="CX50" s="198"/>
      <c r="CY50" s="198"/>
      <c r="CZ50" s="198"/>
      <c r="DA50" s="198"/>
      <c r="DB50" s="198"/>
      <c r="DC50" s="198"/>
      <c r="DD50" s="198"/>
      <c r="DE50" s="198"/>
      <c r="DF50" s="198"/>
    </row>
    <row r="51" spans="2:110" s="187" customFormat="1" ht="94.5" x14ac:dyDescent="0.25">
      <c r="B51" s="173" t="s">
        <v>68</v>
      </c>
      <c r="C51" s="195" t="s">
        <v>288</v>
      </c>
      <c r="D51" s="195" t="s">
        <v>288</v>
      </c>
      <c r="E51" s="196" t="s">
        <v>102</v>
      </c>
      <c r="F51" s="196" t="s">
        <v>117</v>
      </c>
      <c r="G51" s="196" t="s">
        <v>288</v>
      </c>
      <c r="H51" s="195" t="s">
        <v>240</v>
      </c>
      <c r="I51" s="195" t="s">
        <v>240</v>
      </c>
      <c r="J51" s="195" t="s">
        <v>240</v>
      </c>
      <c r="K51" s="195" t="s">
        <v>240</v>
      </c>
      <c r="L51" s="195" t="s">
        <v>248</v>
      </c>
      <c r="M51" s="195" t="s">
        <v>249</v>
      </c>
      <c r="N51" s="195" t="s">
        <v>250</v>
      </c>
      <c r="O51" s="196" t="s">
        <v>167</v>
      </c>
      <c r="P51" s="170"/>
      <c r="Q51" s="171" t="s">
        <v>77</v>
      </c>
      <c r="R51" s="171" t="s">
        <v>78</v>
      </c>
      <c r="S51" s="327" t="s">
        <v>1508</v>
      </c>
      <c r="T51" s="170" t="s">
        <v>106</v>
      </c>
      <c r="U51" s="196" t="s">
        <v>143</v>
      </c>
      <c r="V51" s="170" t="s">
        <v>287</v>
      </c>
      <c r="W51" s="180" t="s">
        <v>83</v>
      </c>
      <c r="X51" s="181">
        <f t="shared" si="0"/>
        <v>0.4</v>
      </c>
      <c r="Y51" s="182" t="s">
        <v>84</v>
      </c>
      <c r="Z51" s="181">
        <f t="shared" si="1"/>
        <v>0.8</v>
      </c>
      <c r="AA51" s="173" t="s">
        <v>85</v>
      </c>
      <c r="AB51" s="172" t="s">
        <v>108</v>
      </c>
      <c r="AC51" s="170" t="s">
        <v>109</v>
      </c>
      <c r="AD51" s="173" t="s">
        <v>88</v>
      </c>
      <c r="AE51" s="173" t="s">
        <v>89</v>
      </c>
      <c r="AF51" s="196" t="s">
        <v>110</v>
      </c>
      <c r="AG51" s="173" t="s">
        <v>91</v>
      </c>
      <c r="AH51" s="173" t="s">
        <v>111</v>
      </c>
      <c r="AI51" s="183">
        <f t="shared" si="2"/>
        <v>0.15</v>
      </c>
      <c r="AJ51" s="173" t="s">
        <v>93</v>
      </c>
      <c r="AK51" s="183">
        <f t="shared" si="3"/>
        <v>0.1</v>
      </c>
      <c r="AL51" s="173" t="s">
        <v>94</v>
      </c>
      <c r="AM51" s="195" t="s">
        <v>112</v>
      </c>
      <c r="AN51" s="173" t="s">
        <v>96</v>
      </c>
      <c r="AO51" s="195" t="s">
        <v>113</v>
      </c>
      <c r="AP51" s="184">
        <f t="shared" si="4"/>
        <v>0.25</v>
      </c>
      <c r="AQ51" s="243" t="str">
        <f t="shared" si="5"/>
        <v>BAJA</v>
      </c>
      <c r="AR51" s="243">
        <f t="shared" si="6"/>
        <v>0.30000000000000004</v>
      </c>
      <c r="AS51" s="243" t="str">
        <f t="shared" si="7"/>
        <v>MAYOR</v>
      </c>
      <c r="AT51" s="243">
        <f t="shared" si="8"/>
        <v>0.8</v>
      </c>
      <c r="AU51" s="223" t="s">
        <v>85</v>
      </c>
      <c r="AV51" s="218" t="s">
        <v>98</v>
      </c>
      <c r="AW51" s="174" t="s">
        <v>108</v>
      </c>
      <c r="AX51" s="175" t="s">
        <v>114</v>
      </c>
      <c r="AY51" s="198"/>
      <c r="AZ51" s="175">
        <f t="shared" si="52"/>
        <v>45657</v>
      </c>
      <c r="BA51"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1" s="175" t="str">
        <f t="shared" si="54"/>
        <v>OSI - GIS - GDMA - SPI</v>
      </c>
      <c r="BC51" s="227" t="s">
        <v>100</v>
      </c>
      <c r="BD51" s="176" t="str">
        <f t="shared" si="55"/>
        <v xml:space="preserve"> </v>
      </c>
      <c r="BE51" s="176" t="str">
        <f t="shared" si="56"/>
        <v>X</v>
      </c>
      <c r="BF51" s="176" t="str">
        <f t="shared" si="57"/>
        <v>Se mantiene un control sobre los usuarios y accesos a nivel de servicios corporativos transversales, a plataformas institucionales o interinstitucionales, aplicaciones institucionales.</v>
      </c>
      <c r="BG51" s="177" t="s">
        <v>1340</v>
      </c>
      <c r="BH51" s="176" t="str">
        <f t="shared" si="58"/>
        <v xml:space="preserve"> </v>
      </c>
      <c r="BI51" s="198"/>
      <c r="BJ51" s="190">
        <v>45777</v>
      </c>
      <c r="BK51" s="192" t="str">
        <f t="shared" si="59"/>
        <v>Configuración del perfil de usuario: funcionario nuevo o retirado  y contratista de la entidad.</v>
      </c>
      <c r="BL51" s="192" t="str">
        <f t="shared" si="15"/>
        <v>OSI - GIS - GDMA - SPI</v>
      </c>
      <c r="BM51" s="197" t="s">
        <v>100</v>
      </c>
      <c r="BN51" s="191"/>
      <c r="BO51" s="193" t="s">
        <v>1338</v>
      </c>
      <c r="BP51" s="192" t="str">
        <f t="shared" si="43"/>
        <v xml:space="preserve">Gestión de casos en mesas de ayuda para la creación o inactivación de usuarios </v>
      </c>
      <c r="BQ51" s="194" t="s">
        <v>1340</v>
      </c>
      <c r="BR51" s="194" t="str">
        <f>BR27</f>
        <v>En servicio en ejecución durante el 2025.</v>
      </c>
      <c r="BS51" s="198"/>
      <c r="BT51" s="323">
        <f t="shared" si="48"/>
        <v>45838</v>
      </c>
      <c r="BU51" s="323" t="str">
        <f t="shared" si="49"/>
        <v>Gestión de Usuarios institucionales, creación de cuenta y asignación de almacenamiento en One Drive.</v>
      </c>
      <c r="BV51" s="324" t="str">
        <f t="shared" si="16"/>
        <v>OSI - GIS - GDMA - SPI</v>
      </c>
      <c r="BW51" s="537" t="s">
        <v>100</v>
      </c>
      <c r="BX51" s="325" t="str">
        <f t="shared" si="50"/>
        <v xml:space="preserve"> </v>
      </c>
      <c r="BY51" s="325" t="str">
        <f t="shared" si="51"/>
        <v>X</v>
      </c>
      <c r="BZ51" s="325" t="str">
        <f t="shared" si="45"/>
        <v xml:space="preserve">A través de la herramienta de mesade ayuda se registra la gestión de usuarios institucionales. </v>
      </c>
      <c r="CA51" s="327" t="s">
        <v>1340</v>
      </c>
      <c r="CB51" s="327" t="str">
        <f t="shared" si="47"/>
        <v>Ajuste redacción "Descripción del Riesgo" acorde con lo indicado en el Informe OCI-018-2025.</v>
      </c>
      <c r="CC51" s="198"/>
      <c r="CD51" s="301"/>
      <c r="CE51" s="175"/>
      <c r="CF51" s="175" t="str">
        <f t="shared" si="18"/>
        <v>OSI - GIS - GDMA - SPI</v>
      </c>
      <c r="CG51" s="305" t="s">
        <v>100</v>
      </c>
      <c r="CH51" s="176"/>
      <c r="CI51" s="239"/>
      <c r="CJ51" s="175"/>
      <c r="CK51" s="177"/>
      <c r="CL51" s="177"/>
      <c r="CM51" s="200"/>
      <c r="CN51" s="175"/>
      <c r="CO51" s="175"/>
      <c r="CP51" s="176"/>
      <c r="CQ51" s="176"/>
      <c r="CR51" s="176"/>
      <c r="CS51" s="176"/>
      <c r="CT51" s="177"/>
      <c r="CU51" s="177"/>
      <c r="CV51" s="177"/>
      <c r="CW51" s="198"/>
      <c r="CX51" s="198"/>
      <c r="CY51" s="198"/>
      <c r="CZ51" s="198"/>
      <c r="DA51" s="198"/>
      <c r="DB51" s="198"/>
      <c r="DC51" s="198"/>
      <c r="DD51" s="198"/>
      <c r="DE51" s="198"/>
      <c r="DF51" s="198"/>
    </row>
    <row r="52" spans="2:110" s="187" customFormat="1" ht="94.5" x14ac:dyDescent="0.25">
      <c r="B52" s="173" t="s">
        <v>68</v>
      </c>
      <c r="C52" s="195" t="s">
        <v>101</v>
      </c>
      <c r="D52" s="195" t="s">
        <v>101</v>
      </c>
      <c r="E52" s="196" t="s">
        <v>102</v>
      </c>
      <c r="F52" s="196" t="s">
        <v>117</v>
      </c>
      <c r="G52" s="196" t="s">
        <v>101</v>
      </c>
      <c r="H52" s="195" t="s">
        <v>240</v>
      </c>
      <c r="I52" s="195" t="s">
        <v>240</v>
      </c>
      <c r="J52" s="195" t="s">
        <v>240</v>
      </c>
      <c r="K52" s="195" t="s">
        <v>240</v>
      </c>
      <c r="L52" s="195" t="s">
        <v>354</v>
      </c>
      <c r="M52" s="195" t="s">
        <v>355</v>
      </c>
      <c r="N52" s="195" t="s">
        <v>356</v>
      </c>
      <c r="O52" s="196" t="s">
        <v>167</v>
      </c>
      <c r="P52" s="170"/>
      <c r="Q52" s="171" t="s">
        <v>77</v>
      </c>
      <c r="R52" s="171" t="s">
        <v>78</v>
      </c>
      <c r="S52" s="327" t="s">
        <v>1508</v>
      </c>
      <c r="T52" s="170" t="s">
        <v>106</v>
      </c>
      <c r="U52" s="196" t="s">
        <v>81</v>
      </c>
      <c r="V52" s="170" t="s">
        <v>107</v>
      </c>
      <c r="W52" s="180" t="s">
        <v>83</v>
      </c>
      <c r="X52" s="181">
        <f t="shared" si="0"/>
        <v>0.4</v>
      </c>
      <c r="Y52" s="182" t="s">
        <v>84</v>
      </c>
      <c r="Z52" s="181">
        <f t="shared" si="1"/>
        <v>0.8</v>
      </c>
      <c r="AA52" s="173" t="s">
        <v>85</v>
      </c>
      <c r="AB52" s="172" t="s">
        <v>108</v>
      </c>
      <c r="AC52" s="170" t="s">
        <v>109</v>
      </c>
      <c r="AD52" s="173" t="s">
        <v>88</v>
      </c>
      <c r="AE52" s="173" t="s">
        <v>89</v>
      </c>
      <c r="AF52" s="196" t="s">
        <v>110</v>
      </c>
      <c r="AG52" s="173" t="s">
        <v>91</v>
      </c>
      <c r="AH52" s="173" t="s">
        <v>111</v>
      </c>
      <c r="AI52" s="183">
        <f t="shared" si="2"/>
        <v>0.15</v>
      </c>
      <c r="AJ52" s="173" t="s">
        <v>93</v>
      </c>
      <c r="AK52" s="183">
        <f t="shared" si="3"/>
        <v>0.1</v>
      </c>
      <c r="AL52" s="173" t="s">
        <v>94</v>
      </c>
      <c r="AM52" s="195" t="s">
        <v>112</v>
      </c>
      <c r="AN52" s="173" t="s">
        <v>96</v>
      </c>
      <c r="AO52" s="195" t="s">
        <v>113</v>
      </c>
      <c r="AP52" s="184">
        <f t="shared" si="4"/>
        <v>0.25</v>
      </c>
      <c r="AQ52" s="243" t="str">
        <f t="shared" si="5"/>
        <v>BAJA</v>
      </c>
      <c r="AR52" s="243">
        <f t="shared" si="6"/>
        <v>0.30000000000000004</v>
      </c>
      <c r="AS52" s="243" t="str">
        <f t="shared" si="7"/>
        <v>MAYOR</v>
      </c>
      <c r="AT52" s="243">
        <f t="shared" si="8"/>
        <v>0.8</v>
      </c>
      <c r="AU52" s="223" t="s">
        <v>85</v>
      </c>
      <c r="AV52" s="218" t="s">
        <v>98</v>
      </c>
      <c r="AW52" s="174" t="s">
        <v>108</v>
      </c>
      <c r="AX52" s="175" t="s">
        <v>114</v>
      </c>
      <c r="AY52" s="198"/>
      <c r="AZ52" s="175">
        <f t="shared" si="52"/>
        <v>45657</v>
      </c>
      <c r="BA52"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2" s="175" t="str">
        <f t="shared" si="54"/>
        <v>OSI - GIS - GDMA - SPI</v>
      </c>
      <c r="BC52" s="227" t="s">
        <v>100</v>
      </c>
      <c r="BD52" s="176" t="str">
        <f t="shared" si="55"/>
        <v xml:space="preserve"> </v>
      </c>
      <c r="BE52" s="176" t="str">
        <f t="shared" si="56"/>
        <v>X</v>
      </c>
      <c r="BF52" s="176" t="str">
        <f t="shared" si="57"/>
        <v>Se mantiene un control sobre los usuarios y accesos a nivel de servicios corporativos transversales, a plataformas institucionales o interinstitucionales, aplicaciones institucionales.</v>
      </c>
      <c r="BG52" s="177" t="s">
        <v>1340</v>
      </c>
      <c r="BH52" s="176" t="str">
        <f t="shared" si="58"/>
        <v xml:space="preserve"> </v>
      </c>
      <c r="BI52" s="198"/>
      <c r="BJ52" s="190">
        <v>45777</v>
      </c>
      <c r="BK52" s="192" t="str">
        <f t="shared" si="59"/>
        <v>Configuración del perfil de usuario: funcionario nuevo o retirado  y contratista de la entidad.</v>
      </c>
      <c r="BL52" s="192" t="str">
        <f t="shared" si="15"/>
        <v>OSI - GIS - GDMA - SPI</v>
      </c>
      <c r="BM52" s="197" t="s">
        <v>100</v>
      </c>
      <c r="BN52" s="191"/>
      <c r="BO52" s="193" t="s">
        <v>1338</v>
      </c>
      <c r="BP52" s="192" t="str">
        <f t="shared" si="43"/>
        <v xml:space="preserve">Gestión de casos en mesas de ayuda para la creación o inactivación de usuarios </v>
      </c>
      <c r="BQ52" s="194" t="s">
        <v>1340</v>
      </c>
      <c r="BR52" s="194" t="str">
        <f>BR27</f>
        <v>En servicio en ejecución durante el 2025.</v>
      </c>
      <c r="BS52" s="198"/>
      <c r="BT52" s="323">
        <f t="shared" si="48"/>
        <v>45838</v>
      </c>
      <c r="BU52" s="323" t="str">
        <f t="shared" si="49"/>
        <v>Gestión de Usuarios institucionales, creación de cuenta y asignación de almacenamiento en One Drive.</v>
      </c>
      <c r="BV52" s="324" t="str">
        <f t="shared" si="16"/>
        <v>OSI - GIS - GDMA - SPI</v>
      </c>
      <c r="BW52" s="537" t="s">
        <v>100</v>
      </c>
      <c r="BX52" s="325" t="str">
        <f t="shared" si="50"/>
        <v xml:space="preserve"> </v>
      </c>
      <c r="BY52" s="325" t="str">
        <f t="shared" si="51"/>
        <v>X</v>
      </c>
      <c r="BZ52" s="325" t="str">
        <f t="shared" si="45"/>
        <v xml:space="preserve">A través de la herramienta de mesade ayuda se registra la gestión de usuarios institucionales. </v>
      </c>
      <c r="CA52" s="327" t="s">
        <v>1340</v>
      </c>
      <c r="CB52" s="327" t="str">
        <f t="shared" si="47"/>
        <v>Ajuste redacción "Descripción del Riesgo" acorde con lo indicado en el Informe OCI-018-2025.</v>
      </c>
      <c r="CC52" s="198"/>
      <c r="CD52" s="301"/>
      <c r="CE52" s="175"/>
      <c r="CF52" s="175" t="str">
        <f t="shared" si="18"/>
        <v>OSI - GIS - GDMA - SPI</v>
      </c>
      <c r="CG52" s="305" t="s">
        <v>100</v>
      </c>
      <c r="CH52" s="176"/>
      <c r="CI52" s="239"/>
      <c r="CJ52" s="175"/>
      <c r="CK52" s="177"/>
      <c r="CL52" s="177"/>
      <c r="CM52" s="200"/>
      <c r="CN52" s="175"/>
      <c r="CO52" s="175"/>
      <c r="CP52" s="176"/>
      <c r="CQ52" s="176"/>
      <c r="CR52" s="176"/>
      <c r="CS52" s="176"/>
      <c r="CT52" s="177"/>
      <c r="CU52" s="177"/>
      <c r="CV52" s="177"/>
      <c r="CW52" s="198"/>
      <c r="CX52" s="198"/>
      <c r="CY52" s="198"/>
      <c r="CZ52" s="198"/>
      <c r="DA52" s="198"/>
      <c r="DB52" s="198"/>
      <c r="DC52" s="198"/>
      <c r="DD52" s="198"/>
      <c r="DE52" s="198"/>
      <c r="DF52" s="198"/>
    </row>
    <row r="53" spans="2:110" s="187" customFormat="1" ht="94.5" x14ac:dyDescent="0.25">
      <c r="B53" s="173" t="s">
        <v>68</v>
      </c>
      <c r="C53" s="195" t="s">
        <v>101</v>
      </c>
      <c r="D53" s="195" t="s">
        <v>101</v>
      </c>
      <c r="E53" s="196" t="s">
        <v>102</v>
      </c>
      <c r="F53" s="196" t="s">
        <v>168</v>
      </c>
      <c r="G53" s="196" t="s">
        <v>101</v>
      </c>
      <c r="H53" s="195" t="s">
        <v>240</v>
      </c>
      <c r="I53" s="195" t="s">
        <v>240</v>
      </c>
      <c r="J53" s="195" t="s">
        <v>240</v>
      </c>
      <c r="K53" s="195" t="s">
        <v>240</v>
      </c>
      <c r="L53" s="195" t="s">
        <v>248</v>
      </c>
      <c r="M53" s="195" t="s">
        <v>249</v>
      </c>
      <c r="N53" s="195" t="s">
        <v>250</v>
      </c>
      <c r="O53" s="196" t="s">
        <v>167</v>
      </c>
      <c r="P53" s="170"/>
      <c r="Q53" s="171" t="s">
        <v>77</v>
      </c>
      <c r="R53" s="171" t="s">
        <v>78</v>
      </c>
      <c r="S53" s="327" t="s">
        <v>1508</v>
      </c>
      <c r="T53" s="170" t="s">
        <v>106</v>
      </c>
      <c r="U53" s="196" t="s">
        <v>81</v>
      </c>
      <c r="V53" s="170" t="s">
        <v>107</v>
      </c>
      <c r="W53" s="180" t="s">
        <v>83</v>
      </c>
      <c r="X53" s="181">
        <f t="shared" si="0"/>
        <v>0.4</v>
      </c>
      <c r="Y53" s="182" t="s">
        <v>84</v>
      </c>
      <c r="Z53" s="181">
        <f t="shared" si="1"/>
        <v>0.8</v>
      </c>
      <c r="AA53" s="173" t="s">
        <v>85</v>
      </c>
      <c r="AB53" s="172" t="s">
        <v>108</v>
      </c>
      <c r="AC53" s="170" t="s">
        <v>109</v>
      </c>
      <c r="AD53" s="173" t="s">
        <v>88</v>
      </c>
      <c r="AE53" s="173" t="s">
        <v>89</v>
      </c>
      <c r="AF53" s="196" t="s">
        <v>110</v>
      </c>
      <c r="AG53" s="173" t="s">
        <v>91</v>
      </c>
      <c r="AH53" s="173" t="s">
        <v>111</v>
      </c>
      <c r="AI53" s="183">
        <f t="shared" si="2"/>
        <v>0.15</v>
      </c>
      <c r="AJ53" s="173" t="s">
        <v>93</v>
      </c>
      <c r="AK53" s="183">
        <f t="shared" si="3"/>
        <v>0.1</v>
      </c>
      <c r="AL53" s="173" t="s">
        <v>94</v>
      </c>
      <c r="AM53" s="195" t="s">
        <v>112</v>
      </c>
      <c r="AN53" s="173" t="s">
        <v>96</v>
      </c>
      <c r="AO53" s="195" t="s">
        <v>113</v>
      </c>
      <c r="AP53" s="184">
        <f t="shared" si="4"/>
        <v>0.25</v>
      </c>
      <c r="AQ53" s="243" t="str">
        <f t="shared" si="5"/>
        <v>BAJA</v>
      </c>
      <c r="AR53" s="243">
        <f t="shared" si="6"/>
        <v>0.30000000000000004</v>
      </c>
      <c r="AS53" s="243" t="str">
        <f t="shared" si="7"/>
        <v>MAYOR</v>
      </c>
      <c r="AT53" s="243">
        <f t="shared" si="8"/>
        <v>0.8</v>
      </c>
      <c r="AU53" s="223" t="s">
        <v>85</v>
      </c>
      <c r="AV53" s="218" t="s">
        <v>98</v>
      </c>
      <c r="AW53" s="174" t="s">
        <v>108</v>
      </c>
      <c r="AX53" s="175" t="s">
        <v>114</v>
      </c>
      <c r="AY53" s="198"/>
      <c r="AZ53" s="175">
        <f t="shared" si="52"/>
        <v>45657</v>
      </c>
      <c r="BA53"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3" s="175" t="str">
        <f t="shared" si="54"/>
        <v>OSI - GIS - GDMA - SPI</v>
      </c>
      <c r="BC53" s="227" t="s">
        <v>100</v>
      </c>
      <c r="BD53" s="176" t="str">
        <f t="shared" si="55"/>
        <v xml:space="preserve"> </v>
      </c>
      <c r="BE53" s="176" t="str">
        <f t="shared" si="56"/>
        <v>X</v>
      </c>
      <c r="BF53" s="176" t="str">
        <f t="shared" si="57"/>
        <v>Se mantiene un control sobre los usuarios y accesos a nivel de servicios corporativos transversales, a plataformas institucionales o interinstitucionales, aplicaciones institucionales.</v>
      </c>
      <c r="BG53" s="177" t="s">
        <v>1340</v>
      </c>
      <c r="BH53" s="176" t="str">
        <f t="shared" si="58"/>
        <v xml:space="preserve"> </v>
      </c>
      <c r="BI53" s="198"/>
      <c r="BJ53" s="190">
        <v>45777</v>
      </c>
      <c r="BK53" s="192" t="str">
        <f t="shared" si="59"/>
        <v>Configuración del perfil de usuario: funcionario nuevo o retirado  y contratista de la entidad.</v>
      </c>
      <c r="BL53" s="192" t="str">
        <f t="shared" si="15"/>
        <v>OSI - GIS - GDMA - SPI</v>
      </c>
      <c r="BM53" s="197" t="s">
        <v>100</v>
      </c>
      <c r="BN53" s="191"/>
      <c r="BO53" s="193" t="s">
        <v>1338</v>
      </c>
      <c r="BP53" s="192" t="str">
        <f t="shared" si="43"/>
        <v xml:space="preserve">Gestión de casos en mesas de ayuda para la creación o inactivación de usuarios </v>
      </c>
      <c r="BQ53" s="194" t="s">
        <v>1340</v>
      </c>
      <c r="BR53" s="194" t="str">
        <f>BR27</f>
        <v>En servicio en ejecución durante el 2025.</v>
      </c>
      <c r="BS53" s="198"/>
      <c r="BT53" s="323">
        <f t="shared" si="48"/>
        <v>45838</v>
      </c>
      <c r="BU53" s="323" t="str">
        <f t="shared" si="49"/>
        <v>Gestión de Usuarios institucionales, creación de cuenta y asignación de almacenamiento en One Drive.</v>
      </c>
      <c r="BV53" s="324" t="str">
        <f t="shared" si="16"/>
        <v>OSI - GIS - GDMA - SPI</v>
      </c>
      <c r="BW53" s="537" t="s">
        <v>100</v>
      </c>
      <c r="BX53" s="325" t="str">
        <f t="shared" si="50"/>
        <v xml:space="preserve"> </v>
      </c>
      <c r="BY53" s="325" t="str">
        <f t="shared" si="51"/>
        <v>X</v>
      </c>
      <c r="BZ53" s="325" t="str">
        <f t="shared" si="45"/>
        <v xml:space="preserve">A través de la herramienta de mesade ayuda se registra la gestión de usuarios institucionales. </v>
      </c>
      <c r="CA53" s="327" t="s">
        <v>1340</v>
      </c>
      <c r="CB53" s="327" t="str">
        <f t="shared" si="47"/>
        <v>Ajuste redacción "Descripción del Riesgo" acorde con lo indicado en el Informe OCI-018-2025.</v>
      </c>
      <c r="CC53" s="198"/>
      <c r="CD53" s="301"/>
      <c r="CE53" s="175"/>
      <c r="CF53" s="175" t="str">
        <f t="shared" si="18"/>
        <v>OSI - GIS - GDMA - SPI</v>
      </c>
      <c r="CG53" s="305" t="s">
        <v>100</v>
      </c>
      <c r="CH53" s="176"/>
      <c r="CI53" s="239"/>
      <c r="CJ53" s="175"/>
      <c r="CK53" s="177"/>
      <c r="CL53" s="177"/>
      <c r="CM53" s="200"/>
      <c r="CN53" s="175"/>
      <c r="CO53" s="175"/>
      <c r="CP53" s="176"/>
      <c r="CQ53" s="176"/>
      <c r="CR53" s="176"/>
      <c r="CS53" s="176"/>
      <c r="CT53" s="177"/>
      <c r="CU53" s="177"/>
      <c r="CV53" s="177"/>
      <c r="CW53" s="198"/>
      <c r="CX53" s="198"/>
      <c r="CY53" s="198"/>
      <c r="CZ53" s="198"/>
      <c r="DA53" s="198"/>
      <c r="DB53" s="198"/>
      <c r="DC53" s="198"/>
      <c r="DD53" s="198"/>
      <c r="DE53" s="198"/>
      <c r="DF53" s="198"/>
    </row>
    <row r="54" spans="2:110" s="187" customFormat="1" ht="94.5" x14ac:dyDescent="0.25">
      <c r="B54" s="173" t="s">
        <v>68</v>
      </c>
      <c r="C54" s="195" t="s">
        <v>101</v>
      </c>
      <c r="D54" s="195" t="s">
        <v>101</v>
      </c>
      <c r="E54" s="196" t="s">
        <v>102</v>
      </c>
      <c r="F54" s="196" t="s">
        <v>71</v>
      </c>
      <c r="G54" s="196" t="s">
        <v>101</v>
      </c>
      <c r="H54" s="195" t="s">
        <v>240</v>
      </c>
      <c r="I54" s="195" t="s">
        <v>240</v>
      </c>
      <c r="J54" s="195" t="s">
        <v>240</v>
      </c>
      <c r="K54" s="195" t="s">
        <v>240</v>
      </c>
      <c r="L54" s="195" t="s">
        <v>248</v>
      </c>
      <c r="M54" s="195" t="s">
        <v>249</v>
      </c>
      <c r="N54" s="195" t="s">
        <v>250</v>
      </c>
      <c r="O54" s="196" t="s">
        <v>167</v>
      </c>
      <c r="P54" s="170"/>
      <c r="Q54" s="171" t="s">
        <v>77</v>
      </c>
      <c r="R54" s="171" t="s">
        <v>78</v>
      </c>
      <c r="S54" s="327" t="s">
        <v>1508</v>
      </c>
      <c r="T54" s="170" t="s">
        <v>106</v>
      </c>
      <c r="U54" s="196" t="s">
        <v>81</v>
      </c>
      <c r="V54" s="170" t="s">
        <v>107</v>
      </c>
      <c r="W54" s="180" t="s">
        <v>83</v>
      </c>
      <c r="X54" s="181">
        <f t="shared" si="0"/>
        <v>0.4</v>
      </c>
      <c r="Y54" s="182" t="s">
        <v>84</v>
      </c>
      <c r="Z54" s="181">
        <f t="shared" si="1"/>
        <v>0.8</v>
      </c>
      <c r="AA54" s="173" t="s">
        <v>85</v>
      </c>
      <c r="AB54" s="172" t="s">
        <v>108</v>
      </c>
      <c r="AC54" s="170" t="s">
        <v>109</v>
      </c>
      <c r="AD54" s="173" t="s">
        <v>88</v>
      </c>
      <c r="AE54" s="173" t="s">
        <v>89</v>
      </c>
      <c r="AF54" s="196" t="s">
        <v>110</v>
      </c>
      <c r="AG54" s="173" t="s">
        <v>91</v>
      </c>
      <c r="AH54" s="173" t="s">
        <v>111</v>
      </c>
      <c r="AI54" s="183">
        <f t="shared" si="2"/>
        <v>0.15</v>
      </c>
      <c r="AJ54" s="173" t="s">
        <v>93</v>
      </c>
      <c r="AK54" s="183">
        <f t="shared" si="3"/>
        <v>0.1</v>
      </c>
      <c r="AL54" s="173" t="s">
        <v>94</v>
      </c>
      <c r="AM54" s="195" t="s">
        <v>112</v>
      </c>
      <c r="AN54" s="173" t="s">
        <v>96</v>
      </c>
      <c r="AO54" s="195" t="s">
        <v>113</v>
      </c>
      <c r="AP54" s="184">
        <f t="shared" si="4"/>
        <v>0.25</v>
      </c>
      <c r="AQ54" s="243" t="str">
        <f t="shared" si="5"/>
        <v>BAJA</v>
      </c>
      <c r="AR54" s="243">
        <f t="shared" si="6"/>
        <v>0.30000000000000004</v>
      </c>
      <c r="AS54" s="243" t="str">
        <f t="shared" si="7"/>
        <v>MAYOR</v>
      </c>
      <c r="AT54" s="243">
        <f t="shared" si="8"/>
        <v>0.8</v>
      </c>
      <c r="AU54" s="223" t="s">
        <v>85</v>
      </c>
      <c r="AV54" s="218" t="s">
        <v>98</v>
      </c>
      <c r="AW54" s="174" t="s">
        <v>108</v>
      </c>
      <c r="AX54" s="175" t="s">
        <v>114</v>
      </c>
      <c r="AY54" s="198"/>
      <c r="AZ54" s="175">
        <f t="shared" si="52"/>
        <v>45657</v>
      </c>
      <c r="BA54"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4" s="175" t="str">
        <f t="shared" si="54"/>
        <v>OSI - GIS - GDMA - SPI</v>
      </c>
      <c r="BC54" s="227" t="s">
        <v>100</v>
      </c>
      <c r="BD54" s="176" t="str">
        <f t="shared" si="55"/>
        <v xml:space="preserve"> </v>
      </c>
      <c r="BE54" s="176" t="str">
        <f t="shared" si="56"/>
        <v>X</v>
      </c>
      <c r="BF54" s="176" t="str">
        <f t="shared" si="57"/>
        <v>Se mantiene un control sobre los usuarios y accesos a nivel de servicios corporativos transversales, a plataformas institucionales o interinstitucionales, aplicaciones institucionales.</v>
      </c>
      <c r="BG54" s="177" t="s">
        <v>1340</v>
      </c>
      <c r="BH54" s="176" t="str">
        <f t="shared" si="58"/>
        <v xml:space="preserve"> </v>
      </c>
      <c r="BI54" s="198"/>
      <c r="BJ54" s="190">
        <v>45777</v>
      </c>
      <c r="BK54" s="192" t="str">
        <f t="shared" si="59"/>
        <v>Configuración del perfil de usuario: funcionario nuevo o retirado  y contratista de la entidad.</v>
      </c>
      <c r="BL54" s="192" t="str">
        <f t="shared" si="15"/>
        <v>OSI - GIS - GDMA - SPI</v>
      </c>
      <c r="BM54" s="197" t="s">
        <v>100</v>
      </c>
      <c r="BN54" s="191"/>
      <c r="BO54" s="193" t="s">
        <v>1338</v>
      </c>
      <c r="BP54" s="192" t="str">
        <f t="shared" si="43"/>
        <v xml:space="preserve">Gestión de casos en mesas de ayuda para la creación o inactivación de usuarios </v>
      </c>
      <c r="BQ54" s="194" t="s">
        <v>1340</v>
      </c>
      <c r="BR54" s="194" t="str">
        <f>BR27</f>
        <v>En servicio en ejecución durante el 2025.</v>
      </c>
      <c r="BS54" s="198"/>
      <c r="BT54" s="323">
        <f t="shared" si="48"/>
        <v>45838</v>
      </c>
      <c r="BU54" s="323" t="str">
        <f t="shared" si="49"/>
        <v>Gestión de Usuarios institucionales, creación de cuenta y asignación de almacenamiento en One Drive.</v>
      </c>
      <c r="BV54" s="324" t="str">
        <f t="shared" si="16"/>
        <v>OSI - GIS - GDMA - SPI</v>
      </c>
      <c r="BW54" s="537" t="s">
        <v>100</v>
      </c>
      <c r="BX54" s="325" t="str">
        <f t="shared" si="50"/>
        <v xml:space="preserve"> </v>
      </c>
      <c r="BY54" s="325" t="str">
        <f t="shared" si="51"/>
        <v>X</v>
      </c>
      <c r="BZ54" s="325" t="str">
        <f t="shared" si="45"/>
        <v xml:space="preserve">A través de la herramienta de mesade ayuda se registra la gestión de usuarios institucionales. </v>
      </c>
      <c r="CA54" s="327" t="s">
        <v>1340</v>
      </c>
      <c r="CB54" s="327" t="str">
        <f t="shared" si="47"/>
        <v>Ajuste redacción "Descripción del Riesgo" acorde con lo indicado en el Informe OCI-018-2025.</v>
      </c>
      <c r="CC54" s="198"/>
      <c r="CD54" s="301"/>
      <c r="CE54" s="175"/>
      <c r="CF54" s="175" t="str">
        <f t="shared" si="18"/>
        <v>OSI - GIS - GDMA - SPI</v>
      </c>
      <c r="CG54" s="305" t="s">
        <v>100</v>
      </c>
      <c r="CH54" s="176"/>
      <c r="CI54" s="239"/>
      <c r="CJ54" s="175"/>
      <c r="CK54" s="177"/>
      <c r="CL54" s="177"/>
      <c r="CM54" s="200"/>
      <c r="CN54" s="175"/>
      <c r="CO54" s="175"/>
      <c r="CP54" s="176"/>
      <c r="CQ54" s="176"/>
      <c r="CR54" s="176"/>
      <c r="CS54" s="176"/>
      <c r="CT54" s="177"/>
      <c r="CU54" s="177"/>
      <c r="CV54" s="177"/>
      <c r="CW54" s="198"/>
      <c r="CX54" s="198"/>
      <c r="CY54" s="198"/>
      <c r="CZ54" s="198"/>
      <c r="DA54" s="198"/>
      <c r="DB54" s="198"/>
      <c r="DC54" s="198"/>
      <c r="DD54" s="198"/>
      <c r="DE54" s="198"/>
      <c r="DF54" s="198"/>
    </row>
    <row r="55" spans="2:110" s="187" customFormat="1" ht="94.5" x14ac:dyDescent="0.25">
      <c r="B55" s="173" t="s">
        <v>68</v>
      </c>
      <c r="C55" s="195" t="s">
        <v>204</v>
      </c>
      <c r="D55" s="195" t="s">
        <v>204</v>
      </c>
      <c r="E55" s="196" t="s">
        <v>102</v>
      </c>
      <c r="F55" s="196" t="s">
        <v>168</v>
      </c>
      <c r="G55" s="196" t="s">
        <v>204</v>
      </c>
      <c r="H55" s="195" t="s">
        <v>240</v>
      </c>
      <c r="I55" s="195" t="s">
        <v>240</v>
      </c>
      <c r="J55" s="195" t="s">
        <v>240</v>
      </c>
      <c r="K55" s="195" t="s">
        <v>240</v>
      </c>
      <c r="L55" s="195" t="s">
        <v>377</v>
      </c>
      <c r="M55" s="195" t="s">
        <v>378</v>
      </c>
      <c r="N55" s="195" t="s">
        <v>379</v>
      </c>
      <c r="O55" s="196" t="s">
        <v>363</v>
      </c>
      <c r="P55" s="170"/>
      <c r="Q55" s="171" t="s">
        <v>77</v>
      </c>
      <c r="R55" s="171" t="s">
        <v>78</v>
      </c>
      <c r="S55" s="327" t="s">
        <v>1508</v>
      </c>
      <c r="T55" s="170" t="s">
        <v>106</v>
      </c>
      <c r="U55" s="196" t="s">
        <v>143</v>
      </c>
      <c r="V55" s="170" t="s">
        <v>287</v>
      </c>
      <c r="W55" s="180" t="s">
        <v>208</v>
      </c>
      <c r="X55" s="181">
        <f t="shared" si="0"/>
        <v>0.6</v>
      </c>
      <c r="Y55" s="182" t="s">
        <v>84</v>
      </c>
      <c r="Z55" s="181">
        <f t="shared" si="1"/>
        <v>0.8</v>
      </c>
      <c r="AA55" s="173" t="s">
        <v>85</v>
      </c>
      <c r="AB55" s="172" t="s">
        <v>108</v>
      </c>
      <c r="AC55" s="170" t="s">
        <v>109</v>
      </c>
      <c r="AD55" s="173" t="s">
        <v>88</v>
      </c>
      <c r="AE55" s="173" t="s">
        <v>89</v>
      </c>
      <c r="AF55" s="196" t="s">
        <v>110</v>
      </c>
      <c r="AG55" s="173" t="s">
        <v>91</v>
      </c>
      <c r="AH55" s="173" t="s">
        <v>111</v>
      </c>
      <c r="AI55" s="183">
        <f t="shared" si="2"/>
        <v>0.15</v>
      </c>
      <c r="AJ55" s="173" t="s">
        <v>93</v>
      </c>
      <c r="AK55" s="183">
        <f t="shared" si="3"/>
        <v>0.1</v>
      </c>
      <c r="AL55" s="173" t="s">
        <v>94</v>
      </c>
      <c r="AM55" s="195" t="s">
        <v>112</v>
      </c>
      <c r="AN55" s="173" t="s">
        <v>96</v>
      </c>
      <c r="AO55" s="195" t="s">
        <v>113</v>
      </c>
      <c r="AP55" s="184">
        <f t="shared" si="4"/>
        <v>0.25</v>
      </c>
      <c r="AQ55" s="243" t="str">
        <f t="shared" si="5"/>
        <v>MEDIA</v>
      </c>
      <c r="AR55" s="243">
        <f t="shared" si="6"/>
        <v>0.44999999999999996</v>
      </c>
      <c r="AS55" s="243" t="str">
        <f t="shared" si="7"/>
        <v>MAYOR</v>
      </c>
      <c r="AT55" s="243">
        <f t="shared" si="8"/>
        <v>0.8</v>
      </c>
      <c r="AU55" s="223" t="s">
        <v>85</v>
      </c>
      <c r="AV55" s="218" t="s">
        <v>98</v>
      </c>
      <c r="AW55" s="174" t="s">
        <v>108</v>
      </c>
      <c r="AX55" s="175" t="s">
        <v>114</v>
      </c>
      <c r="AY55" s="198"/>
      <c r="AZ55" s="175">
        <f t="shared" si="52"/>
        <v>45657</v>
      </c>
      <c r="BA55"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5" s="175" t="str">
        <f t="shared" si="54"/>
        <v>OSI - GIS - GDMA - SPI</v>
      </c>
      <c r="BC55" s="227" t="s">
        <v>100</v>
      </c>
      <c r="BD55" s="176" t="str">
        <f t="shared" si="55"/>
        <v xml:space="preserve"> </v>
      </c>
      <c r="BE55" s="176" t="str">
        <f t="shared" si="56"/>
        <v>X</v>
      </c>
      <c r="BF55" s="176" t="str">
        <f t="shared" si="57"/>
        <v>Se mantiene un control sobre los usuarios y accesos a nivel de servicios corporativos transversales, a plataformas institucionales o interinstitucionales, aplicaciones institucionales.</v>
      </c>
      <c r="BG55" s="177" t="s">
        <v>1340</v>
      </c>
      <c r="BH55" s="176" t="str">
        <f t="shared" si="58"/>
        <v xml:space="preserve"> </v>
      </c>
      <c r="BI55" s="198"/>
      <c r="BJ55" s="190">
        <v>45777</v>
      </c>
      <c r="BK55" s="192" t="str">
        <f t="shared" si="59"/>
        <v>Configuración del perfil de usuario: funcionario nuevo o retirado  y contratista de la entidad.</v>
      </c>
      <c r="BL55" s="192" t="str">
        <f t="shared" si="15"/>
        <v>OSI - GIS - GDMA - SPI</v>
      </c>
      <c r="BM55" s="197" t="s">
        <v>100</v>
      </c>
      <c r="BN55" s="191"/>
      <c r="BO55" s="193" t="s">
        <v>1338</v>
      </c>
      <c r="BP55" s="192" t="str">
        <f t="shared" si="43"/>
        <v xml:space="preserve">Gestión de casos en mesas de ayuda para la creación o inactivación de usuarios </v>
      </c>
      <c r="BQ55" s="194" t="s">
        <v>1340</v>
      </c>
      <c r="BR55" s="194" t="str">
        <f>BR27</f>
        <v>En servicio en ejecución durante el 2025.</v>
      </c>
      <c r="BS55" s="198"/>
      <c r="BT55" s="323">
        <f t="shared" si="48"/>
        <v>45838</v>
      </c>
      <c r="BU55" s="323" t="str">
        <f t="shared" si="49"/>
        <v>Gestión de Usuarios institucionales, creación de cuenta y asignación de almacenamiento en One Drive.</v>
      </c>
      <c r="BV55" s="324" t="str">
        <f t="shared" si="16"/>
        <v>OSI - GIS - GDMA - SPI</v>
      </c>
      <c r="BW55" s="537" t="s">
        <v>100</v>
      </c>
      <c r="BX55" s="325" t="str">
        <f t="shared" si="50"/>
        <v xml:space="preserve"> </v>
      </c>
      <c r="BY55" s="325" t="str">
        <f t="shared" si="51"/>
        <v>X</v>
      </c>
      <c r="BZ55" s="325" t="str">
        <f t="shared" si="45"/>
        <v xml:space="preserve">A través de la herramienta de mesade ayuda se registra la gestión de usuarios institucionales. </v>
      </c>
      <c r="CA55" s="327" t="s">
        <v>1340</v>
      </c>
      <c r="CB55" s="327" t="str">
        <f t="shared" si="47"/>
        <v>Ajuste redacción "Descripción del Riesgo" acorde con lo indicado en el Informe OCI-018-2025.</v>
      </c>
      <c r="CC55" s="198"/>
      <c r="CD55" s="301"/>
      <c r="CE55" s="175"/>
      <c r="CF55" s="175" t="str">
        <f t="shared" si="18"/>
        <v>OSI - GIS - GDMA - SPI</v>
      </c>
      <c r="CG55" s="305" t="s">
        <v>100</v>
      </c>
      <c r="CH55" s="176"/>
      <c r="CI55" s="239"/>
      <c r="CJ55" s="175"/>
      <c r="CK55" s="177"/>
      <c r="CL55" s="177"/>
      <c r="CM55" s="200"/>
      <c r="CN55" s="175"/>
      <c r="CO55" s="175"/>
      <c r="CP55" s="176"/>
      <c r="CQ55" s="176"/>
      <c r="CR55" s="176"/>
      <c r="CS55" s="176"/>
      <c r="CT55" s="177"/>
      <c r="CU55" s="177"/>
      <c r="CV55" s="177"/>
      <c r="CW55" s="198"/>
      <c r="CX55" s="198"/>
      <c r="CY55" s="198"/>
      <c r="CZ55" s="198"/>
      <c r="DA55" s="198"/>
      <c r="DB55" s="198"/>
      <c r="DC55" s="198"/>
      <c r="DD55" s="198"/>
      <c r="DE55" s="198"/>
      <c r="DF55" s="198"/>
    </row>
    <row r="56" spans="2:110" s="187" customFormat="1" ht="94.5" x14ac:dyDescent="0.25">
      <c r="B56" s="173" t="s">
        <v>68</v>
      </c>
      <c r="C56" s="195" t="s">
        <v>101</v>
      </c>
      <c r="D56" s="195" t="s">
        <v>101</v>
      </c>
      <c r="E56" s="196" t="s">
        <v>102</v>
      </c>
      <c r="F56" s="196" t="s">
        <v>168</v>
      </c>
      <c r="G56" s="196" t="s">
        <v>101</v>
      </c>
      <c r="H56" s="195" t="s">
        <v>240</v>
      </c>
      <c r="I56" s="195" t="s">
        <v>72</v>
      </c>
      <c r="J56" s="195" t="s">
        <v>240</v>
      </c>
      <c r="K56" s="195" t="s">
        <v>240</v>
      </c>
      <c r="L56" s="195" t="s">
        <v>380</v>
      </c>
      <c r="M56" s="195" t="s">
        <v>381</v>
      </c>
      <c r="N56" s="195" t="s">
        <v>376</v>
      </c>
      <c r="O56" s="196" t="s">
        <v>363</v>
      </c>
      <c r="P56" s="170"/>
      <c r="Q56" s="171" t="s">
        <v>77</v>
      </c>
      <c r="R56" s="171" t="s">
        <v>78</v>
      </c>
      <c r="S56" s="327" t="s">
        <v>1508</v>
      </c>
      <c r="T56" s="170" t="s">
        <v>106</v>
      </c>
      <c r="U56" s="196" t="s">
        <v>81</v>
      </c>
      <c r="V56" s="170" t="s">
        <v>107</v>
      </c>
      <c r="W56" s="180" t="s">
        <v>83</v>
      </c>
      <c r="X56" s="181">
        <f t="shared" si="0"/>
        <v>0.4</v>
      </c>
      <c r="Y56" s="182" t="s">
        <v>84</v>
      </c>
      <c r="Z56" s="181">
        <f t="shared" si="1"/>
        <v>0.8</v>
      </c>
      <c r="AA56" s="173" t="s">
        <v>85</v>
      </c>
      <c r="AB56" s="172" t="s">
        <v>108</v>
      </c>
      <c r="AC56" s="170" t="s">
        <v>109</v>
      </c>
      <c r="AD56" s="173" t="s">
        <v>88</v>
      </c>
      <c r="AE56" s="173" t="s">
        <v>89</v>
      </c>
      <c r="AF56" s="196" t="s">
        <v>110</v>
      </c>
      <c r="AG56" s="173" t="s">
        <v>91</v>
      </c>
      <c r="AH56" s="173" t="s">
        <v>111</v>
      </c>
      <c r="AI56" s="183">
        <f t="shared" si="2"/>
        <v>0.15</v>
      </c>
      <c r="AJ56" s="173" t="s">
        <v>93</v>
      </c>
      <c r="AK56" s="183">
        <f t="shared" si="3"/>
        <v>0.1</v>
      </c>
      <c r="AL56" s="173" t="s">
        <v>94</v>
      </c>
      <c r="AM56" s="195" t="s">
        <v>112</v>
      </c>
      <c r="AN56" s="173" t="s">
        <v>96</v>
      </c>
      <c r="AO56" s="195" t="s">
        <v>113</v>
      </c>
      <c r="AP56" s="184">
        <f t="shared" si="4"/>
        <v>0.25</v>
      </c>
      <c r="AQ56" s="243" t="str">
        <f t="shared" si="5"/>
        <v>BAJA</v>
      </c>
      <c r="AR56" s="243">
        <f t="shared" si="6"/>
        <v>0.30000000000000004</v>
      </c>
      <c r="AS56" s="243" t="str">
        <f t="shared" si="7"/>
        <v>MAYOR</v>
      </c>
      <c r="AT56" s="243">
        <f t="shared" si="8"/>
        <v>0.8</v>
      </c>
      <c r="AU56" s="223" t="s">
        <v>85</v>
      </c>
      <c r="AV56" s="218" t="s">
        <v>98</v>
      </c>
      <c r="AW56" s="174" t="s">
        <v>108</v>
      </c>
      <c r="AX56" s="175" t="s">
        <v>114</v>
      </c>
      <c r="AY56" s="198"/>
      <c r="AZ56" s="175">
        <f t="shared" si="52"/>
        <v>45657</v>
      </c>
      <c r="BA56"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6" s="175" t="str">
        <f t="shared" si="54"/>
        <v>OSI - GIS - GDMA - SPI</v>
      </c>
      <c r="BC56" s="227" t="s">
        <v>100</v>
      </c>
      <c r="BD56" s="176" t="str">
        <f t="shared" si="55"/>
        <v xml:space="preserve"> </v>
      </c>
      <c r="BE56" s="176" t="str">
        <f t="shared" si="56"/>
        <v>X</v>
      </c>
      <c r="BF56" s="176" t="str">
        <f t="shared" si="57"/>
        <v>Se mantiene un control sobre los usuarios y accesos a nivel de servicios corporativos transversales, a plataformas institucionales o interinstitucionales, aplicaciones institucionales.</v>
      </c>
      <c r="BG56" s="177" t="s">
        <v>1340</v>
      </c>
      <c r="BH56" s="176" t="str">
        <f t="shared" si="58"/>
        <v xml:space="preserve"> </v>
      </c>
      <c r="BI56" s="198"/>
      <c r="BJ56" s="190">
        <v>45777</v>
      </c>
      <c r="BK56" s="192" t="str">
        <f t="shared" si="59"/>
        <v>Configuración del perfil de usuario: funcionario nuevo o retirado  y contratista de la entidad.</v>
      </c>
      <c r="BL56" s="192" t="str">
        <f t="shared" si="15"/>
        <v>OSI - GIS - GDMA - SPI</v>
      </c>
      <c r="BM56" s="197" t="s">
        <v>100</v>
      </c>
      <c r="BN56" s="191"/>
      <c r="BO56" s="193" t="s">
        <v>1338</v>
      </c>
      <c r="BP56" s="192" t="str">
        <f t="shared" si="43"/>
        <v xml:space="preserve">Gestión de casos en mesas de ayuda para la creación o inactivación de usuarios </v>
      </c>
      <c r="BQ56" s="194" t="s">
        <v>1340</v>
      </c>
      <c r="BR56" s="194" t="str">
        <f>BR27</f>
        <v>En servicio en ejecución durante el 2025.</v>
      </c>
      <c r="BS56" s="198"/>
      <c r="BT56" s="323">
        <f t="shared" si="48"/>
        <v>45838</v>
      </c>
      <c r="BU56" s="323" t="str">
        <f t="shared" si="49"/>
        <v>Gestión de Usuarios institucionales, creación de cuenta y asignación de almacenamiento en One Drive.</v>
      </c>
      <c r="BV56" s="324" t="str">
        <f t="shared" si="16"/>
        <v>OSI - GIS - GDMA - SPI</v>
      </c>
      <c r="BW56" s="537" t="s">
        <v>100</v>
      </c>
      <c r="BX56" s="325" t="str">
        <f t="shared" si="50"/>
        <v xml:space="preserve"> </v>
      </c>
      <c r="BY56" s="325" t="str">
        <f t="shared" si="51"/>
        <v>X</v>
      </c>
      <c r="BZ56" s="325" t="str">
        <f t="shared" si="45"/>
        <v xml:space="preserve">A través de la herramienta de mesade ayuda se registra la gestión de usuarios institucionales. </v>
      </c>
      <c r="CA56" s="327" t="s">
        <v>1340</v>
      </c>
      <c r="CB56" s="327" t="str">
        <f t="shared" si="47"/>
        <v>Ajuste redacción "Descripción del Riesgo" acorde con lo indicado en el Informe OCI-018-2025.</v>
      </c>
      <c r="CC56" s="198"/>
      <c r="CD56" s="301"/>
      <c r="CE56" s="175"/>
      <c r="CF56" s="175" t="str">
        <f t="shared" si="18"/>
        <v>OSI - GIS - GDMA - SPI</v>
      </c>
      <c r="CG56" s="305" t="s">
        <v>100</v>
      </c>
      <c r="CH56" s="176"/>
      <c r="CI56" s="239"/>
      <c r="CJ56" s="175"/>
      <c r="CK56" s="177"/>
      <c r="CL56" s="177"/>
      <c r="CM56" s="200"/>
      <c r="CN56" s="175"/>
      <c r="CO56" s="175"/>
      <c r="CP56" s="176"/>
      <c r="CQ56" s="176"/>
      <c r="CR56" s="176"/>
      <c r="CS56" s="176"/>
      <c r="CT56" s="177"/>
      <c r="CU56" s="177"/>
      <c r="CV56" s="177"/>
      <c r="CW56" s="198"/>
      <c r="CX56" s="198"/>
      <c r="CY56" s="198"/>
      <c r="CZ56" s="198"/>
      <c r="DA56" s="198"/>
      <c r="DB56" s="198"/>
      <c r="DC56" s="198"/>
      <c r="DD56" s="198"/>
      <c r="DE56" s="198"/>
      <c r="DF56" s="198"/>
    </row>
    <row r="57" spans="2:110" s="187" customFormat="1" ht="94.5" x14ac:dyDescent="0.25">
      <c r="B57" s="173" t="s">
        <v>68</v>
      </c>
      <c r="C57" s="195" t="s">
        <v>101</v>
      </c>
      <c r="D57" s="195" t="s">
        <v>101</v>
      </c>
      <c r="E57" s="196" t="s">
        <v>102</v>
      </c>
      <c r="F57" s="196" t="s">
        <v>71</v>
      </c>
      <c r="G57" s="196" t="s">
        <v>101</v>
      </c>
      <c r="H57" s="195" t="s">
        <v>240</v>
      </c>
      <c r="I57" s="195" t="s">
        <v>240</v>
      </c>
      <c r="J57" s="195" t="s">
        <v>240</v>
      </c>
      <c r="K57" s="195" t="s">
        <v>240</v>
      </c>
      <c r="L57" s="195">
        <v>0</v>
      </c>
      <c r="M57" s="195">
        <v>0</v>
      </c>
      <c r="N57" s="195">
        <v>0</v>
      </c>
      <c r="O57" s="196" t="s">
        <v>363</v>
      </c>
      <c r="P57" s="170"/>
      <c r="Q57" s="171" t="s">
        <v>77</v>
      </c>
      <c r="R57" s="171" t="s">
        <v>78</v>
      </c>
      <c r="S57" s="327" t="s">
        <v>1508</v>
      </c>
      <c r="T57" s="170" t="s">
        <v>106</v>
      </c>
      <c r="U57" s="196" t="s">
        <v>81</v>
      </c>
      <c r="V57" s="170" t="s">
        <v>107</v>
      </c>
      <c r="W57" s="180" t="s">
        <v>83</v>
      </c>
      <c r="X57" s="181">
        <f t="shared" si="0"/>
        <v>0.4</v>
      </c>
      <c r="Y57" s="182" t="s">
        <v>84</v>
      </c>
      <c r="Z57" s="181">
        <f t="shared" si="1"/>
        <v>0.8</v>
      </c>
      <c r="AA57" s="173" t="s">
        <v>85</v>
      </c>
      <c r="AB57" s="172" t="s">
        <v>108</v>
      </c>
      <c r="AC57" s="170" t="s">
        <v>109</v>
      </c>
      <c r="AD57" s="173" t="s">
        <v>88</v>
      </c>
      <c r="AE57" s="173" t="s">
        <v>89</v>
      </c>
      <c r="AF57" s="196" t="s">
        <v>110</v>
      </c>
      <c r="AG57" s="173" t="s">
        <v>91</v>
      </c>
      <c r="AH57" s="173" t="s">
        <v>111</v>
      </c>
      <c r="AI57" s="183">
        <f t="shared" si="2"/>
        <v>0.15</v>
      </c>
      <c r="AJ57" s="173" t="s">
        <v>93</v>
      </c>
      <c r="AK57" s="183">
        <f t="shared" si="3"/>
        <v>0.1</v>
      </c>
      <c r="AL57" s="173" t="s">
        <v>94</v>
      </c>
      <c r="AM57" s="195" t="s">
        <v>112</v>
      </c>
      <c r="AN57" s="173" t="s">
        <v>96</v>
      </c>
      <c r="AO57" s="195" t="s">
        <v>113</v>
      </c>
      <c r="AP57" s="184">
        <f t="shared" si="4"/>
        <v>0.25</v>
      </c>
      <c r="AQ57" s="243" t="str">
        <f t="shared" si="5"/>
        <v>BAJA</v>
      </c>
      <c r="AR57" s="243">
        <f t="shared" si="6"/>
        <v>0.30000000000000004</v>
      </c>
      <c r="AS57" s="243" t="str">
        <f t="shared" si="7"/>
        <v>MAYOR</v>
      </c>
      <c r="AT57" s="243">
        <f t="shared" si="8"/>
        <v>0.8</v>
      </c>
      <c r="AU57" s="223" t="s">
        <v>85</v>
      </c>
      <c r="AV57" s="218" t="s">
        <v>98</v>
      </c>
      <c r="AW57" s="174" t="s">
        <v>108</v>
      </c>
      <c r="AX57" s="175" t="s">
        <v>114</v>
      </c>
      <c r="AY57" s="198"/>
      <c r="AZ57" s="175">
        <f t="shared" si="52"/>
        <v>45657</v>
      </c>
      <c r="BA57"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7" s="175" t="str">
        <f t="shared" si="54"/>
        <v>OSI - GIS - GDMA - SPI</v>
      </c>
      <c r="BC57" s="227" t="s">
        <v>100</v>
      </c>
      <c r="BD57" s="176" t="str">
        <f t="shared" si="55"/>
        <v xml:space="preserve"> </v>
      </c>
      <c r="BE57" s="176" t="str">
        <f t="shared" si="56"/>
        <v>X</v>
      </c>
      <c r="BF57" s="176" t="str">
        <f t="shared" si="57"/>
        <v>Se mantiene un control sobre los usuarios y accesos a nivel de servicios corporativos transversales, a plataformas institucionales o interinstitucionales, aplicaciones institucionales.</v>
      </c>
      <c r="BG57" s="177" t="s">
        <v>1340</v>
      </c>
      <c r="BH57" s="176" t="str">
        <f t="shared" si="58"/>
        <v xml:space="preserve"> </v>
      </c>
      <c r="BI57" s="198"/>
      <c r="BJ57" s="190">
        <v>45777</v>
      </c>
      <c r="BK57" s="192" t="str">
        <f t="shared" si="59"/>
        <v>Configuración del perfil de usuario: funcionario nuevo o retirado  y contratista de la entidad.</v>
      </c>
      <c r="BL57" s="192" t="str">
        <f t="shared" si="15"/>
        <v>OSI - GIS - GDMA - SPI</v>
      </c>
      <c r="BM57" s="197" t="s">
        <v>100</v>
      </c>
      <c r="BN57" s="191"/>
      <c r="BO57" s="193" t="s">
        <v>1338</v>
      </c>
      <c r="BP57" s="192" t="str">
        <f t="shared" si="43"/>
        <v xml:space="preserve">Gestión de casos en mesas de ayuda para la creación o inactivación de usuarios </v>
      </c>
      <c r="BQ57" s="194" t="s">
        <v>1340</v>
      </c>
      <c r="BR57" s="194" t="str">
        <f>BR27</f>
        <v>En servicio en ejecución durante el 2025.</v>
      </c>
      <c r="BS57" s="198"/>
      <c r="BT57" s="323">
        <f t="shared" si="48"/>
        <v>45838</v>
      </c>
      <c r="BU57" s="323" t="str">
        <f t="shared" si="49"/>
        <v>Gestión de Usuarios institucionales, creación de cuenta y asignación de almacenamiento en One Drive.</v>
      </c>
      <c r="BV57" s="324" t="str">
        <f t="shared" si="16"/>
        <v>OSI - GIS - GDMA - SPI</v>
      </c>
      <c r="BW57" s="537" t="s">
        <v>100</v>
      </c>
      <c r="BX57" s="325" t="str">
        <f t="shared" si="50"/>
        <v xml:space="preserve"> </v>
      </c>
      <c r="BY57" s="325" t="str">
        <f t="shared" si="51"/>
        <v>X</v>
      </c>
      <c r="BZ57" s="325" t="str">
        <f t="shared" si="45"/>
        <v xml:space="preserve">A través de la herramienta de mesade ayuda se registra la gestión de usuarios institucionales. </v>
      </c>
      <c r="CA57" s="327" t="s">
        <v>1340</v>
      </c>
      <c r="CB57" s="327" t="str">
        <f t="shared" si="47"/>
        <v>Ajuste redacción "Descripción del Riesgo" acorde con lo indicado en el Informe OCI-018-2025.</v>
      </c>
      <c r="CC57" s="198"/>
      <c r="CD57" s="301"/>
      <c r="CE57" s="175"/>
      <c r="CF57" s="175" t="str">
        <f t="shared" si="18"/>
        <v>OSI - GIS - GDMA - SPI</v>
      </c>
      <c r="CG57" s="305" t="s">
        <v>100</v>
      </c>
      <c r="CH57" s="176"/>
      <c r="CI57" s="239"/>
      <c r="CJ57" s="175"/>
      <c r="CK57" s="177"/>
      <c r="CL57" s="177"/>
      <c r="CM57" s="200"/>
      <c r="CN57" s="175"/>
      <c r="CO57" s="175"/>
      <c r="CP57" s="176"/>
      <c r="CQ57" s="176"/>
      <c r="CR57" s="176"/>
      <c r="CS57" s="176"/>
      <c r="CT57" s="177"/>
      <c r="CU57" s="177"/>
      <c r="CV57" s="177"/>
      <c r="CW57" s="198"/>
      <c r="CX57" s="198"/>
      <c r="CY57" s="198"/>
      <c r="CZ57" s="198"/>
      <c r="DA57" s="198"/>
      <c r="DB57" s="198"/>
      <c r="DC57" s="198"/>
      <c r="DD57" s="198"/>
      <c r="DE57" s="198"/>
      <c r="DF57" s="198"/>
    </row>
    <row r="58" spans="2:110" s="187" customFormat="1" ht="94.5" x14ac:dyDescent="0.25">
      <c r="B58" s="173" t="s">
        <v>68</v>
      </c>
      <c r="C58" s="195" t="s">
        <v>204</v>
      </c>
      <c r="D58" s="195" t="s">
        <v>204</v>
      </c>
      <c r="E58" s="196" t="s">
        <v>102</v>
      </c>
      <c r="F58" s="196" t="s">
        <v>168</v>
      </c>
      <c r="G58" s="196" t="s">
        <v>204</v>
      </c>
      <c r="H58" s="195" t="s">
        <v>240</v>
      </c>
      <c r="I58" s="195" t="s">
        <v>240</v>
      </c>
      <c r="J58" s="195" t="s">
        <v>240</v>
      </c>
      <c r="K58" s="195" t="s">
        <v>240</v>
      </c>
      <c r="L58" s="195" t="s">
        <v>408</v>
      </c>
      <c r="M58" s="195" t="s">
        <v>409</v>
      </c>
      <c r="N58" s="195" t="s">
        <v>410</v>
      </c>
      <c r="O58" s="196" t="s">
        <v>407</v>
      </c>
      <c r="P58" s="170"/>
      <c r="Q58" s="171" t="s">
        <v>77</v>
      </c>
      <c r="R58" s="171" t="s">
        <v>78</v>
      </c>
      <c r="S58" s="327" t="s">
        <v>1508</v>
      </c>
      <c r="T58" s="170" t="s">
        <v>106</v>
      </c>
      <c r="U58" s="196" t="s">
        <v>143</v>
      </c>
      <c r="V58" s="170" t="s">
        <v>287</v>
      </c>
      <c r="W58" s="180" t="s">
        <v>208</v>
      </c>
      <c r="X58" s="181">
        <f t="shared" si="0"/>
        <v>0.6</v>
      </c>
      <c r="Y58" s="182" t="s">
        <v>84</v>
      </c>
      <c r="Z58" s="181">
        <f t="shared" si="1"/>
        <v>0.8</v>
      </c>
      <c r="AA58" s="173" t="s">
        <v>85</v>
      </c>
      <c r="AB58" s="172" t="s">
        <v>108</v>
      </c>
      <c r="AC58" s="170" t="s">
        <v>109</v>
      </c>
      <c r="AD58" s="173" t="s">
        <v>88</v>
      </c>
      <c r="AE58" s="173" t="s">
        <v>89</v>
      </c>
      <c r="AF58" s="196" t="s">
        <v>110</v>
      </c>
      <c r="AG58" s="173" t="s">
        <v>91</v>
      </c>
      <c r="AH58" s="173" t="s">
        <v>111</v>
      </c>
      <c r="AI58" s="183">
        <f t="shared" si="2"/>
        <v>0.15</v>
      </c>
      <c r="AJ58" s="173" t="s">
        <v>93</v>
      </c>
      <c r="AK58" s="183">
        <f t="shared" si="3"/>
        <v>0.1</v>
      </c>
      <c r="AL58" s="173" t="s">
        <v>94</v>
      </c>
      <c r="AM58" s="195" t="s">
        <v>112</v>
      </c>
      <c r="AN58" s="173" t="s">
        <v>96</v>
      </c>
      <c r="AO58" s="195" t="s">
        <v>113</v>
      </c>
      <c r="AP58" s="184">
        <f t="shared" si="4"/>
        <v>0.25</v>
      </c>
      <c r="AQ58" s="243" t="str">
        <f t="shared" si="5"/>
        <v>MEDIA</v>
      </c>
      <c r="AR58" s="243">
        <f t="shared" si="6"/>
        <v>0.44999999999999996</v>
      </c>
      <c r="AS58" s="243" t="str">
        <f t="shared" si="7"/>
        <v>MAYOR</v>
      </c>
      <c r="AT58" s="243">
        <f t="shared" si="8"/>
        <v>0.8</v>
      </c>
      <c r="AU58" s="223" t="s">
        <v>85</v>
      </c>
      <c r="AV58" s="218" t="s">
        <v>98</v>
      </c>
      <c r="AW58" s="174" t="s">
        <v>108</v>
      </c>
      <c r="AX58" s="175" t="s">
        <v>114</v>
      </c>
      <c r="AY58" s="198"/>
      <c r="AZ58" s="175">
        <f t="shared" si="52"/>
        <v>45657</v>
      </c>
      <c r="BA58"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8" s="175" t="str">
        <f t="shared" si="54"/>
        <v>OSI - GIS - GDMA - SPI</v>
      </c>
      <c r="BC58" s="227" t="s">
        <v>100</v>
      </c>
      <c r="BD58" s="176" t="str">
        <f t="shared" si="55"/>
        <v xml:space="preserve"> </v>
      </c>
      <c r="BE58" s="176" t="str">
        <f t="shared" si="56"/>
        <v>X</v>
      </c>
      <c r="BF58" s="176" t="str">
        <f t="shared" si="57"/>
        <v>Se mantiene un control sobre los usuarios y accesos a nivel de servicios corporativos transversales, a plataformas institucionales o interinstitucionales, aplicaciones institucionales.</v>
      </c>
      <c r="BG58" s="177" t="s">
        <v>1340</v>
      </c>
      <c r="BH58" s="176" t="str">
        <f t="shared" si="58"/>
        <v xml:space="preserve"> </v>
      </c>
      <c r="BI58" s="198"/>
      <c r="BJ58" s="190">
        <v>45777</v>
      </c>
      <c r="BK58" s="192" t="str">
        <f t="shared" si="59"/>
        <v>Configuración del perfil de usuario: funcionario nuevo o retirado  y contratista de la entidad.</v>
      </c>
      <c r="BL58" s="192" t="str">
        <f t="shared" si="15"/>
        <v>OSI - GIS - GDMA - SPI</v>
      </c>
      <c r="BM58" s="197" t="s">
        <v>100</v>
      </c>
      <c r="BN58" s="191"/>
      <c r="BO58" s="193" t="s">
        <v>1338</v>
      </c>
      <c r="BP58" s="192" t="str">
        <f t="shared" si="43"/>
        <v xml:space="preserve">Gestión de casos en mesas de ayuda para la creación o inactivación de usuarios </v>
      </c>
      <c r="BQ58" s="194" t="s">
        <v>1340</v>
      </c>
      <c r="BR58" s="194" t="str">
        <f>BR27</f>
        <v>En servicio en ejecución durante el 2025.</v>
      </c>
      <c r="BS58" s="198"/>
      <c r="BT58" s="323">
        <f t="shared" si="48"/>
        <v>45838</v>
      </c>
      <c r="BU58" s="323" t="str">
        <f t="shared" si="49"/>
        <v>Gestión de Usuarios institucionales, creación de cuenta y asignación de almacenamiento en One Drive.</v>
      </c>
      <c r="BV58" s="324" t="str">
        <f t="shared" si="16"/>
        <v>OSI - GIS - GDMA - SPI</v>
      </c>
      <c r="BW58" s="537" t="s">
        <v>100</v>
      </c>
      <c r="BX58" s="325" t="str">
        <f t="shared" si="50"/>
        <v xml:space="preserve"> </v>
      </c>
      <c r="BY58" s="325" t="str">
        <f t="shared" si="51"/>
        <v>X</v>
      </c>
      <c r="BZ58" s="325" t="str">
        <f t="shared" si="45"/>
        <v xml:space="preserve">A través de la herramienta de mesade ayuda se registra la gestión de usuarios institucionales. </v>
      </c>
      <c r="CA58" s="327" t="s">
        <v>1340</v>
      </c>
      <c r="CB58" s="327" t="str">
        <f t="shared" si="47"/>
        <v>Ajuste redacción "Descripción del Riesgo" acorde con lo indicado en el Informe OCI-018-2025.</v>
      </c>
      <c r="CC58" s="198"/>
      <c r="CD58" s="301"/>
      <c r="CE58" s="175"/>
      <c r="CF58" s="175" t="str">
        <f t="shared" si="18"/>
        <v>OSI - GIS - GDMA - SPI</v>
      </c>
      <c r="CG58" s="305" t="s">
        <v>100</v>
      </c>
      <c r="CH58" s="176"/>
      <c r="CI58" s="239"/>
      <c r="CJ58" s="175"/>
      <c r="CK58" s="177"/>
      <c r="CL58" s="177"/>
      <c r="CM58" s="200"/>
      <c r="CN58" s="175"/>
      <c r="CO58" s="175"/>
      <c r="CP58" s="176"/>
      <c r="CQ58" s="176"/>
      <c r="CR58" s="176"/>
      <c r="CS58" s="176"/>
      <c r="CT58" s="177"/>
      <c r="CU58" s="177"/>
      <c r="CV58" s="177"/>
      <c r="CW58" s="198"/>
      <c r="CX58" s="198"/>
      <c r="CY58" s="198"/>
      <c r="CZ58" s="198"/>
      <c r="DA58" s="198"/>
      <c r="DB58" s="198"/>
      <c r="DC58" s="198"/>
      <c r="DD58" s="198"/>
      <c r="DE58" s="198"/>
      <c r="DF58" s="198"/>
    </row>
    <row r="59" spans="2:110" s="187" customFormat="1" ht="94.5" x14ac:dyDescent="0.25">
      <c r="B59" s="173" t="s">
        <v>68</v>
      </c>
      <c r="C59" s="195" t="s">
        <v>101</v>
      </c>
      <c r="D59" s="195" t="s">
        <v>101</v>
      </c>
      <c r="E59" s="196" t="s">
        <v>102</v>
      </c>
      <c r="F59" s="196" t="s">
        <v>71</v>
      </c>
      <c r="G59" s="196" t="s">
        <v>101</v>
      </c>
      <c r="H59" s="195" t="s">
        <v>240</v>
      </c>
      <c r="I59" s="195" t="s">
        <v>240</v>
      </c>
      <c r="J59" s="195" t="s">
        <v>240</v>
      </c>
      <c r="K59" s="195" t="s">
        <v>240</v>
      </c>
      <c r="L59" s="195" t="s">
        <v>408</v>
      </c>
      <c r="M59" s="195" t="s">
        <v>409</v>
      </c>
      <c r="N59" s="195" t="s">
        <v>410</v>
      </c>
      <c r="O59" s="196" t="s">
        <v>407</v>
      </c>
      <c r="P59" s="170"/>
      <c r="Q59" s="171" t="s">
        <v>77</v>
      </c>
      <c r="R59" s="171" t="s">
        <v>78</v>
      </c>
      <c r="S59" s="327" t="s">
        <v>1508</v>
      </c>
      <c r="T59" s="170" t="s">
        <v>106</v>
      </c>
      <c r="U59" s="196" t="s">
        <v>81</v>
      </c>
      <c r="V59" s="170" t="s">
        <v>107</v>
      </c>
      <c r="W59" s="180" t="s">
        <v>83</v>
      </c>
      <c r="X59" s="181">
        <f t="shared" si="0"/>
        <v>0.4</v>
      </c>
      <c r="Y59" s="182" t="s">
        <v>84</v>
      </c>
      <c r="Z59" s="181">
        <f t="shared" si="1"/>
        <v>0.8</v>
      </c>
      <c r="AA59" s="173" t="s">
        <v>85</v>
      </c>
      <c r="AB59" s="172" t="s">
        <v>108</v>
      </c>
      <c r="AC59" s="170" t="s">
        <v>109</v>
      </c>
      <c r="AD59" s="173" t="s">
        <v>88</v>
      </c>
      <c r="AE59" s="173" t="s">
        <v>89</v>
      </c>
      <c r="AF59" s="196" t="s">
        <v>110</v>
      </c>
      <c r="AG59" s="173" t="s">
        <v>91</v>
      </c>
      <c r="AH59" s="173" t="s">
        <v>111</v>
      </c>
      <c r="AI59" s="183">
        <f t="shared" si="2"/>
        <v>0.15</v>
      </c>
      <c r="AJ59" s="173" t="s">
        <v>93</v>
      </c>
      <c r="AK59" s="183">
        <f t="shared" si="3"/>
        <v>0.1</v>
      </c>
      <c r="AL59" s="173" t="s">
        <v>94</v>
      </c>
      <c r="AM59" s="195" t="s">
        <v>112</v>
      </c>
      <c r="AN59" s="173" t="s">
        <v>96</v>
      </c>
      <c r="AO59" s="195" t="s">
        <v>113</v>
      </c>
      <c r="AP59" s="184">
        <f t="shared" si="4"/>
        <v>0.25</v>
      </c>
      <c r="AQ59" s="243" t="str">
        <f t="shared" si="5"/>
        <v>BAJA</v>
      </c>
      <c r="AR59" s="243">
        <f t="shared" si="6"/>
        <v>0.30000000000000004</v>
      </c>
      <c r="AS59" s="243" t="str">
        <f t="shared" si="7"/>
        <v>MAYOR</v>
      </c>
      <c r="AT59" s="243">
        <f t="shared" si="8"/>
        <v>0.8</v>
      </c>
      <c r="AU59" s="223" t="s">
        <v>85</v>
      </c>
      <c r="AV59" s="218" t="s">
        <v>98</v>
      </c>
      <c r="AW59" s="174" t="s">
        <v>108</v>
      </c>
      <c r="AX59" s="175" t="s">
        <v>114</v>
      </c>
      <c r="AY59" s="198"/>
      <c r="AZ59" s="175">
        <f t="shared" si="52"/>
        <v>45657</v>
      </c>
      <c r="BA59" s="175" t="str">
        <f t="shared" si="53"/>
        <v xml:space="preserve">En IIIC-2024 se realizó monitoreo de usuarios institucionales a servicios de corporativos en nube O365, plataforma interinstitucional SIIF Nación, Plataforma VUCE - con CD - Token, administración servicios tecnológicos, entre otros. </v>
      </c>
      <c r="BB59" s="175" t="str">
        <f t="shared" si="54"/>
        <v>OSI - GIS - GDMA - SPI</v>
      </c>
      <c r="BC59" s="227" t="s">
        <v>100</v>
      </c>
      <c r="BD59" s="176" t="str">
        <f t="shared" si="55"/>
        <v xml:space="preserve"> </v>
      </c>
      <c r="BE59" s="176" t="str">
        <f t="shared" si="56"/>
        <v>X</v>
      </c>
      <c r="BF59" s="176" t="str">
        <f t="shared" si="57"/>
        <v>Se mantiene un control sobre los usuarios y accesos a nivel de servicios corporativos transversales, a plataformas institucionales o interinstitucionales, aplicaciones institucionales.</v>
      </c>
      <c r="BG59" s="177" t="s">
        <v>1340</v>
      </c>
      <c r="BH59" s="176" t="str">
        <f t="shared" si="58"/>
        <v xml:space="preserve"> </v>
      </c>
      <c r="BI59" s="198"/>
      <c r="BJ59" s="190">
        <v>45777</v>
      </c>
      <c r="BK59" s="192" t="str">
        <f t="shared" si="59"/>
        <v>Configuración del perfil de usuario: funcionario nuevo o retirado  y contratista de la entidad.</v>
      </c>
      <c r="BL59" s="192" t="str">
        <f t="shared" si="15"/>
        <v>OSI - GIS - GDMA - SPI</v>
      </c>
      <c r="BM59" s="197" t="s">
        <v>100</v>
      </c>
      <c r="BN59" s="191"/>
      <c r="BO59" s="193" t="s">
        <v>1338</v>
      </c>
      <c r="BP59" s="192" t="str">
        <f t="shared" si="43"/>
        <v xml:space="preserve">Gestión de casos en mesas de ayuda para la creación o inactivación de usuarios </v>
      </c>
      <c r="BQ59" s="194" t="s">
        <v>1340</v>
      </c>
      <c r="BR59" s="194" t="str">
        <f>BR27</f>
        <v>En servicio en ejecución durante el 2025.</v>
      </c>
      <c r="BS59" s="198"/>
      <c r="BT59" s="323">
        <f t="shared" si="48"/>
        <v>45838</v>
      </c>
      <c r="BU59" s="323" t="str">
        <f t="shared" si="49"/>
        <v>Gestión de Usuarios institucionales, creación de cuenta y asignación de almacenamiento en One Drive.</v>
      </c>
      <c r="BV59" s="324" t="str">
        <f t="shared" si="16"/>
        <v>OSI - GIS - GDMA - SPI</v>
      </c>
      <c r="BW59" s="537" t="s">
        <v>100</v>
      </c>
      <c r="BX59" s="325" t="str">
        <f t="shared" si="50"/>
        <v xml:space="preserve"> </v>
      </c>
      <c r="BY59" s="325" t="str">
        <f t="shared" si="51"/>
        <v>X</v>
      </c>
      <c r="BZ59" s="325" t="str">
        <f t="shared" si="45"/>
        <v xml:space="preserve">A través de la herramienta de mesade ayuda se registra la gestión de usuarios institucionales. </v>
      </c>
      <c r="CA59" s="327" t="s">
        <v>1340</v>
      </c>
      <c r="CB59" s="327" t="str">
        <f t="shared" si="47"/>
        <v>Ajuste redacción "Descripción del Riesgo" acorde con lo indicado en el Informe OCI-018-2025.</v>
      </c>
      <c r="CC59" s="198"/>
      <c r="CD59" s="301"/>
      <c r="CE59" s="175"/>
      <c r="CF59" s="175" t="str">
        <f t="shared" si="18"/>
        <v>OSI - GIS - GDMA - SPI</v>
      </c>
      <c r="CG59" s="305" t="s">
        <v>100</v>
      </c>
      <c r="CH59" s="176"/>
      <c r="CI59" s="239"/>
      <c r="CJ59" s="175"/>
      <c r="CK59" s="177"/>
      <c r="CL59" s="177"/>
      <c r="CM59" s="200"/>
      <c r="CN59" s="175"/>
      <c r="CO59" s="175"/>
      <c r="CP59" s="176"/>
      <c r="CQ59" s="176"/>
      <c r="CR59" s="176"/>
      <c r="CS59" s="176"/>
      <c r="CT59" s="177"/>
      <c r="CU59" s="177"/>
      <c r="CV59" s="177"/>
      <c r="CW59" s="198"/>
      <c r="CX59" s="198"/>
      <c r="CY59" s="198"/>
      <c r="CZ59" s="198"/>
      <c r="DA59" s="198"/>
      <c r="DB59" s="198"/>
      <c r="DC59" s="198"/>
      <c r="DD59" s="198"/>
      <c r="DE59" s="198"/>
      <c r="DF59" s="198"/>
    </row>
    <row r="60" spans="2:110" s="187" customFormat="1" ht="94.5" x14ac:dyDescent="0.25">
      <c r="B60" s="173" t="s">
        <v>68</v>
      </c>
      <c r="C60" s="195" t="s">
        <v>204</v>
      </c>
      <c r="D60" s="195" t="s">
        <v>204</v>
      </c>
      <c r="E60" s="196" t="s">
        <v>102</v>
      </c>
      <c r="F60" s="196" t="s">
        <v>71</v>
      </c>
      <c r="G60" s="196" t="s">
        <v>204</v>
      </c>
      <c r="H60" s="195" t="s">
        <v>240</v>
      </c>
      <c r="I60" s="195" t="s">
        <v>240</v>
      </c>
      <c r="J60" s="195" t="s">
        <v>240</v>
      </c>
      <c r="K60" s="195" t="s">
        <v>240</v>
      </c>
      <c r="L60" s="195" t="s">
        <v>424</v>
      </c>
      <c r="M60" s="195" t="s">
        <v>425</v>
      </c>
      <c r="N60" s="195" t="s">
        <v>426</v>
      </c>
      <c r="O60" s="196" t="s">
        <v>415</v>
      </c>
      <c r="P60" s="170"/>
      <c r="Q60" s="171" t="s">
        <v>77</v>
      </c>
      <c r="R60" s="171" t="s">
        <v>78</v>
      </c>
      <c r="S60" s="327" t="s">
        <v>1508</v>
      </c>
      <c r="T60" s="170" t="s">
        <v>106</v>
      </c>
      <c r="U60" s="196" t="s">
        <v>143</v>
      </c>
      <c r="V60" s="170" t="s">
        <v>287</v>
      </c>
      <c r="W60" s="180" t="s">
        <v>208</v>
      </c>
      <c r="X60" s="181">
        <f t="shared" si="0"/>
        <v>0.6</v>
      </c>
      <c r="Y60" s="182" t="s">
        <v>84</v>
      </c>
      <c r="Z60" s="181">
        <f t="shared" si="1"/>
        <v>0.8</v>
      </c>
      <c r="AA60" s="173" t="s">
        <v>85</v>
      </c>
      <c r="AB60" s="172" t="s">
        <v>108</v>
      </c>
      <c r="AC60" s="170" t="s">
        <v>109</v>
      </c>
      <c r="AD60" s="173" t="s">
        <v>88</v>
      </c>
      <c r="AE60" s="173" t="s">
        <v>89</v>
      </c>
      <c r="AF60" s="196" t="s">
        <v>110</v>
      </c>
      <c r="AG60" s="173" t="s">
        <v>91</v>
      </c>
      <c r="AH60" s="173" t="s">
        <v>111</v>
      </c>
      <c r="AI60" s="183">
        <f t="shared" si="2"/>
        <v>0.15</v>
      </c>
      <c r="AJ60" s="173" t="s">
        <v>93</v>
      </c>
      <c r="AK60" s="183">
        <f t="shared" si="3"/>
        <v>0.1</v>
      </c>
      <c r="AL60" s="173" t="s">
        <v>94</v>
      </c>
      <c r="AM60" s="195" t="s">
        <v>112</v>
      </c>
      <c r="AN60" s="173" t="s">
        <v>96</v>
      </c>
      <c r="AO60" s="195" t="s">
        <v>113</v>
      </c>
      <c r="AP60" s="184">
        <f t="shared" si="4"/>
        <v>0.25</v>
      </c>
      <c r="AQ60" s="243" t="str">
        <f t="shared" si="5"/>
        <v>MEDIA</v>
      </c>
      <c r="AR60" s="243">
        <f t="shared" si="6"/>
        <v>0.44999999999999996</v>
      </c>
      <c r="AS60" s="243" t="str">
        <f t="shared" si="7"/>
        <v>MAYOR</v>
      </c>
      <c r="AT60" s="243">
        <f t="shared" si="8"/>
        <v>0.8</v>
      </c>
      <c r="AU60" s="223" t="s">
        <v>85</v>
      </c>
      <c r="AV60" s="218" t="s">
        <v>98</v>
      </c>
      <c r="AW60" s="174" t="s">
        <v>108</v>
      </c>
      <c r="AX60" s="175" t="s">
        <v>114</v>
      </c>
      <c r="AY60" s="198"/>
      <c r="AZ60" s="175">
        <f t="shared" ref="AZ60:AZ91" si="60">AZ59</f>
        <v>45657</v>
      </c>
      <c r="BA60" s="175" t="str">
        <f t="shared" ref="BA60:BA91" si="61">BA59</f>
        <v xml:space="preserve">En IIIC-2024 se realizó monitoreo de usuarios institucionales a servicios de corporativos en nube O365, plataforma interinstitucional SIIF Nación, Plataforma VUCE - con CD - Token, administración servicios tecnológicos, entre otros. </v>
      </c>
      <c r="BB60" s="175" t="str">
        <f t="shared" ref="BB60:BB91" si="62">BB59</f>
        <v>OSI - GIS - GDMA - SPI</v>
      </c>
      <c r="BC60" s="227" t="s">
        <v>100</v>
      </c>
      <c r="BD60" s="176" t="str">
        <f t="shared" ref="BD60:BD91" si="63">BD59</f>
        <v xml:space="preserve"> </v>
      </c>
      <c r="BE60" s="176" t="str">
        <f t="shared" ref="BE60:BE91" si="64">BE59</f>
        <v>X</v>
      </c>
      <c r="BF60" s="176" t="str">
        <f t="shared" ref="BF60:BF91" si="65">BF59</f>
        <v>Se mantiene un control sobre los usuarios y accesos a nivel de servicios corporativos transversales, a plataformas institucionales o interinstitucionales, aplicaciones institucionales.</v>
      </c>
      <c r="BG60" s="177" t="s">
        <v>1340</v>
      </c>
      <c r="BH60" s="176" t="str">
        <f t="shared" si="58"/>
        <v xml:space="preserve"> </v>
      </c>
      <c r="BI60" s="198"/>
      <c r="BJ60" s="190">
        <v>45777</v>
      </c>
      <c r="BK60" s="192" t="str">
        <f t="shared" si="59"/>
        <v>Configuración del perfil de usuario: funcionario nuevo o retirado  y contratista de la entidad.</v>
      </c>
      <c r="BL60" s="192" t="str">
        <f t="shared" si="15"/>
        <v>OSI - GIS - GDMA - SPI</v>
      </c>
      <c r="BM60" s="197" t="s">
        <v>100</v>
      </c>
      <c r="BN60" s="191"/>
      <c r="BO60" s="193" t="s">
        <v>1338</v>
      </c>
      <c r="BP60" s="192" t="str">
        <f t="shared" si="43"/>
        <v xml:space="preserve">Gestión de casos en mesas de ayuda para la creación o inactivación de usuarios </v>
      </c>
      <c r="BQ60" s="194" t="s">
        <v>1340</v>
      </c>
      <c r="BR60" s="194" t="str">
        <f>BR27</f>
        <v>En servicio en ejecución durante el 2025.</v>
      </c>
      <c r="BS60" s="198"/>
      <c r="BT60" s="323">
        <f t="shared" si="48"/>
        <v>45838</v>
      </c>
      <c r="BU60" s="323" t="str">
        <f t="shared" si="49"/>
        <v>Gestión de Usuarios institucionales, creación de cuenta y asignación de almacenamiento en One Drive.</v>
      </c>
      <c r="BV60" s="324" t="str">
        <f t="shared" si="16"/>
        <v>OSI - GIS - GDMA - SPI</v>
      </c>
      <c r="BW60" s="537" t="s">
        <v>100</v>
      </c>
      <c r="BX60" s="325" t="str">
        <f t="shared" si="50"/>
        <v xml:space="preserve"> </v>
      </c>
      <c r="BY60" s="325" t="str">
        <f t="shared" si="51"/>
        <v>X</v>
      </c>
      <c r="BZ60" s="325" t="str">
        <f t="shared" si="45"/>
        <v xml:space="preserve">A través de la herramienta de mesade ayuda se registra la gestión de usuarios institucionales. </v>
      </c>
      <c r="CA60" s="327" t="s">
        <v>1340</v>
      </c>
      <c r="CB60" s="327" t="str">
        <f t="shared" si="47"/>
        <v>Ajuste redacción "Descripción del Riesgo" acorde con lo indicado en el Informe OCI-018-2025.</v>
      </c>
      <c r="CC60" s="198"/>
      <c r="CD60" s="301"/>
      <c r="CE60" s="175"/>
      <c r="CF60" s="175" t="str">
        <f t="shared" si="18"/>
        <v>OSI - GIS - GDMA - SPI</v>
      </c>
      <c r="CG60" s="305" t="s">
        <v>100</v>
      </c>
      <c r="CH60" s="176"/>
      <c r="CI60" s="239"/>
      <c r="CJ60" s="175"/>
      <c r="CK60" s="177"/>
      <c r="CL60" s="177"/>
      <c r="CM60" s="200"/>
      <c r="CN60" s="175"/>
      <c r="CO60" s="175"/>
      <c r="CP60" s="176"/>
      <c r="CQ60" s="176"/>
      <c r="CR60" s="176"/>
      <c r="CS60" s="176"/>
      <c r="CT60" s="177"/>
      <c r="CU60" s="177"/>
      <c r="CV60" s="177"/>
      <c r="CW60" s="198"/>
      <c r="CX60" s="198"/>
      <c r="CY60" s="198"/>
      <c r="CZ60" s="198"/>
      <c r="DA60" s="198"/>
      <c r="DB60" s="198"/>
      <c r="DC60" s="198"/>
      <c r="DD60" s="198"/>
      <c r="DE60" s="198"/>
      <c r="DF60" s="198"/>
    </row>
    <row r="61" spans="2:110" s="187" customFormat="1" ht="94.5" x14ac:dyDescent="0.25">
      <c r="B61" s="173" t="s">
        <v>68</v>
      </c>
      <c r="C61" s="195" t="s">
        <v>288</v>
      </c>
      <c r="D61" s="195" t="s">
        <v>288</v>
      </c>
      <c r="E61" s="196" t="s">
        <v>102</v>
      </c>
      <c r="F61" s="196" t="s">
        <v>117</v>
      </c>
      <c r="G61" s="196" t="s">
        <v>288</v>
      </c>
      <c r="H61" s="195" t="s">
        <v>240</v>
      </c>
      <c r="I61" s="195" t="s">
        <v>240</v>
      </c>
      <c r="J61" s="195" t="s">
        <v>240</v>
      </c>
      <c r="K61" s="195" t="s">
        <v>240</v>
      </c>
      <c r="L61" s="195" t="s">
        <v>424</v>
      </c>
      <c r="M61" s="195" t="s">
        <v>425</v>
      </c>
      <c r="N61" s="195" t="s">
        <v>426</v>
      </c>
      <c r="O61" s="196" t="s">
        <v>415</v>
      </c>
      <c r="P61" s="170"/>
      <c r="Q61" s="171" t="s">
        <v>77</v>
      </c>
      <c r="R61" s="171" t="s">
        <v>78</v>
      </c>
      <c r="S61" s="327" t="s">
        <v>1508</v>
      </c>
      <c r="T61" s="170" t="s">
        <v>106</v>
      </c>
      <c r="U61" s="196" t="s">
        <v>143</v>
      </c>
      <c r="V61" s="170" t="s">
        <v>287</v>
      </c>
      <c r="W61" s="180" t="s">
        <v>83</v>
      </c>
      <c r="X61" s="181">
        <f t="shared" si="0"/>
        <v>0.4</v>
      </c>
      <c r="Y61" s="182" t="s">
        <v>84</v>
      </c>
      <c r="Z61" s="181">
        <f t="shared" si="1"/>
        <v>0.8</v>
      </c>
      <c r="AA61" s="173" t="s">
        <v>85</v>
      </c>
      <c r="AB61" s="172" t="s">
        <v>108</v>
      </c>
      <c r="AC61" s="170" t="s">
        <v>109</v>
      </c>
      <c r="AD61" s="173" t="s">
        <v>88</v>
      </c>
      <c r="AE61" s="173" t="s">
        <v>89</v>
      </c>
      <c r="AF61" s="196" t="s">
        <v>110</v>
      </c>
      <c r="AG61" s="173" t="s">
        <v>91</v>
      </c>
      <c r="AH61" s="173" t="s">
        <v>111</v>
      </c>
      <c r="AI61" s="183">
        <f t="shared" si="2"/>
        <v>0.15</v>
      </c>
      <c r="AJ61" s="173" t="s">
        <v>93</v>
      </c>
      <c r="AK61" s="183">
        <f t="shared" si="3"/>
        <v>0.1</v>
      </c>
      <c r="AL61" s="173" t="s">
        <v>94</v>
      </c>
      <c r="AM61" s="195" t="s">
        <v>112</v>
      </c>
      <c r="AN61" s="173" t="s">
        <v>96</v>
      </c>
      <c r="AO61" s="195" t="s">
        <v>113</v>
      </c>
      <c r="AP61" s="184">
        <f t="shared" si="4"/>
        <v>0.25</v>
      </c>
      <c r="AQ61" s="243" t="str">
        <f t="shared" si="5"/>
        <v>BAJA</v>
      </c>
      <c r="AR61" s="243">
        <f t="shared" si="6"/>
        <v>0.30000000000000004</v>
      </c>
      <c r="AS61" s="243" t="str">
        <f t="shared" si="7"/>
        <v>MAYOR</v>
      </c>
      <c r="AT61" s="243">
        <f t="shared" si="8"/>
        <v>0.8</v>
      </c>
      <c r="AU61" s="223" t="s">
        <v>85</v>
      </c>
      <c r="AV61" s="218" t="s">
        <v>98</v>
      </c>
      <c r="AW61" s="174" t="s">
        <v>108</v>
      </c>
      <c r="AX61" s="175" t="s">
        <v>114</v>
      </c>
      <c r="AY61" s="198"/>
      <c r="AZ61" s="175">
        <f t="shared" si="60"/>
        <v>45657</v>
      </c>
      <c r="BA61"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1" s="175" t="str">
        <f t="shared" si="62"/>
        <v>OSI - GIS - GDMA - SPI</v>
      </c>
      <c r="BC61" s="227" t="s">
        <v>100</v>
      </c>
      <c r="BD61" s="176" t="str">
        <f t="shared" si="63"/>
        <v xml:space="preserve"> </v>
      </c>
      <c r="BE61" s="176" t="str">
        <f t="shared" si="64"/>
        <v>X</v>
      </c>
      <c r="BF61" s="176" t="str">
        <f t="shared" si="65"/>
        <v>Se mantiene un control sobre los usuarios y accesos a nivel de servicios corporativos transversales, a plataformas institucionales o interinstitucionales, aplicaciones institucionales.</v>
      </c>
      <c r="BG61" s="177" t="s">
        <v>1340</v>
      </c>
      <c r="BH61" s="176" t="str">
        <f t="shared" ref="BH61:BH92" si="66">BH60</f>
        <v xml:space="preserve"> </v>
      </c>
      <c r="BI61" s="198"/>
      <c r="BJ61" s="190">
        <v>45777</v>
      </c>
      <c r="BK61" s="192" t="str">
        <f t="shared" si="59"/>
        <v>Configuración del perfil de usuario: funcionario nuevo o retirado  y contratista de la entidad.</v>
      </c>
      <c r="BL61" s="192" t="str">
        <f t="shared" si="15"/>
        <v>OSI - GIS - GDMA - SPI</v>
      </c>
      <c r="BM61" s="197" t="s">
        <v>100</v>
      </c>
      <c r="BN61" s="191"/>
      <c r="BO61" s="193" t="s">
        <v>1338</v>
      </c>
      <c r="BP61" s="192" t="str">
        <f t="shared" si="43"/>
        <v xml:space="preserve">Gestión de casos en mesas de ayuda para la creación o inactivación de usuarios </v>
      </c>
      <c r="BQ61" s="194" t="s">
        <v>1340</v>
      </c>
      <c r="BR61" s="194" t="str">
        <f>BR27</f>
        <v>En servicio en ejecución durante el 2025.</v>
      </c>
      <c r="BS61" s="198"/>
      <c r="BT61" s="323">
        <f t="shared" si="48"/>
        <v>45838</v>
      </c>
      <c r="BU61" s="323" t="str">
        <f t="shared" si="49"/>
        <v>Gestión de Usuarios institucionales, creación de cuenta y asignación de almacenamiento en One Drive.</v>
      </c>
      <c r="BV61" s="324" t="str">
        <f t="shared" si="16"/>
        <v>OSI - GIS - GDMA - SPI</v>
      </c>
      <c r="BW61" s="537" t="s">
        <v>100</v>
      </c>
      <c r="BX61" s="325" t="str">
        <f t="shared" si="50"/>
        <v xml:space="preserve"> </v>
      </c>
      <c r="BY61" s="325" t="str">
        <f t="shared" si="51"/>
        <v>X</v>
      </c>
      <c r="BZ61" s="325" t="str">
        <f t="shared" si="45"/>
        <v xml:space="preserve">A través de la herramienta de mesade ayuda se registra la gestión de usuarios institucionales. </v>
      </c>
      <c r="CA61" s="327" t="s">
        <v>1340</v>
      </c>
      <c r="CB61" s="327" t="str">
        <f t="shared" si="47"/>
        <v>Ajuste redacción "Descripción del Riesgo" acorde con lo indicado en el Informe OCI-018-2025.</v>
      </c>
      <c r="CC61" s="198"/>
      <c r="CD61" s="301"/>
      <c r="CE61" s="175"/>
      <c r="CF61" s="175" t="str">
        <f t="shared" si="18"/>
        <v>OSI - GIS - GDMA - SPI</v>
      </c>
      <c r="CG61" s="305" t="s">
        <v>100</v>
      </c>
      <c r="CH61" s="176"/>
      <c r="CI61" s="239"/>
      <c r="CJ61" s="175"/>
      <c r="CK61" s="177"/>
      <c r="CL61" s="177"/>
      <c r="CM61" s="200"/>
      <c r="CN61" s="175"/>
      <c r="CO61" s="175"/>
      <c r="CP61" s="176"/>
      <c r="CQ61" s="176"/>
      <c r="CR61" s="176"/>
      <c r="CS61" s="176"/>
      <c r="CT61" s="177"/>
      <c r="CU61" s="177"/>
      <c r="CV61" s="177"/>
      <c r="CW61" s="198"/>
      <c r="CX61" s="198"/>
      <c r="CY61" s="198"/>
      <c r="CZ61" s="198"/>
      <c r="DA61" s="198"/>
      <c r="DB61" s="198"/>
      <c r="DC61" s="198"/>
      <c r="DD61" s="198"/>
      <c r="DE61" s="198"/>
      <c r="DF61" s="198"/>
    </row>
    <row r="62" spans="2:110" s="187" customFormat="1" ht="94.5" x14ac:dyDescent="0.25">
      <c r="B62" s="173" t="s">
        <v>68</v>
      </c>
      <c r="C62" s="195" t="s">
        <v>101</v>
      </c>
      <c r="D62" s="195" t="s">
        <v>101</v>
      </c>
      <c r="E62" s="196" t="s">
        <v>102</v>
      </c>
      <c r="F62" s="196" t="s">
        <v>71</v>
      </c>
      <c r="G62" s="196" t="s">
        <v>101</v>
      </c>
      <c r="H62" s="195" t="s">
        <v>240</v>
      </c>
      <c r="I62" s="195" t="s">
        <v>240</v>
      </c>
      <c r="J62" s="195" t="s">
        <v>240</v>
      </c>
      <c r="K62" s="195" t="s">
        <v>240</v>
      </c>
      <c r="L62" s="195" t="s">
        <v>424</v>
      </c>
      <c r="M62" s="195" t="s">
        <v>425</v>
      </c>
      <c r="N62" s="195" t="s">
        <v>426</v>
      </c>
      <c r="O62" s="196" t="s">
        <v>415</v>
      </c>
      <c r="P62" s="170"/>
      <c r="Q62" s="171" t="s">
        <v>77</v>
      </c>
      <c r="R62" s="171" t="s">
        <v>78</v>
      </c>
      <c r="S62" s="327" t="s">
        <v>1508</v>
      </c>
      <c r="T62" s="170" t="s">
        <v>106</v>
      </c>
      <c r="U62" s="196" t="s">
        <v>81</v>
      </c>
      <c r="V62" s="170" t="s">
        <v>107</v>
      </c>
      <c r="W62" s="180" t="s">
        <v>83</v>
      </c>
      <c r="X62" s="181">
        <f t="shared" si="0"/>
        <v>0.4</v>
      </c>
      <c r="Y62" s="182" t="s">
        <v>84</v>
      </c>
      <c r="Z62" s="181">
        <f t="shared" si="1"/>
        <v>0.8</v>
      </c>
      <c r="AA62" s="173" t="s">
        <v>85</v>
      </c>
      <c r="AB62" s="172" t="s">
        <v>108</v>
      </c>
      <c r="AC62" s="170" t="s">
        <v>109</v>
      </c>
      <c r="AD62" s="173" t="s">
        <v>88</v>
      </c>
      <c r="AE62" s="173" t="s">
        <v>89</v>
      </c>
      <c r="AF62" s="196" t="s">
        <v>110</v>
      </c>
      <c r="AG62" s="173" t="s">
        <v>91</v>
      </c>
      <c r="AH62" s="173" t="s">
        <v>111</v>
      </c>
      <c r="AI62" s="183">
        <f t="shared" si="2"/>
        <v>0.15</v>
      </c>
      <c r="AJ62" s="173" t="s">
        <v>93</v>
      </c>
      <c r="AK62" s="183">
        <f t="shared" si="3"/>
        <v>0.1</v>
      </c>
      <c r="AL62" s="173" t="s">
        <v>94</v>
      </c>
      <c r="AM62" s="195" t="s">
        <v>112</v>
      </c>
      <c r="AN62" s="173" t="s">
        <v>96</v>
      </c>
      <c r="AO62" s="195" t="s">
        <v>113</v>
      </c>
      <c r="AP62" s="184">
        <f t="shared" si="4"/>
        <v>0.25</v>
      </c>
      <c r="AQ62" s="243" t="str">
        <f t="shared" si="5"/>
        <v>BAJA</v>
      </c>
      <c r="AR62" s="243">
        <f t="shared" si="6"/>
        <v>0.30000000000000004</v>
      </c>
      <c r="AS62" s="243" t="str">
        <f t="shared" si="7"/>
        <v>MAYOR</v>
      </c>
      <c r="AT62" s="243">
        <f t="shared" si="8"/>
        <v>0.8</v>
      </c>
      <c r="AU62" s="223" t="s">
        <v>85</v>
      </c>
      <c r="AV62" s="218" t="s">
        <v>98</v>
      </c>
      <c r="AW62" s="174" t="s">
        <v>108</v>
      </c>
      <c r="AX62" s="175" t="s">
        <v>114</v>
      </c>
      <c r="AY62" s="198"/>
      <c r="AZ62" s="175">
        <f t="shared" si="60"/>
        <v>45657</v>
      </c>
      <c r="BA62"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2" s="175" t="str">
        <f t="shared" si="62"/>
        <v>OSI - GIS - GDMA - SPI</v>
      </c>
      <c r="BC62" s="227" t="s">
        <v>100</v>
      </c>
      <c r="BD62" s="176" t="str">
        <f t="shared" si="63"/>
        <v xml:space="preserve"> </v>
      </c>
      <c r="BE62" s="176" t="str">
        <f t="shared" si="64"/>
        <v>X</v>
      </c>
      <c r="BF62" s="176" t="str">
        <f t="shared" si="65"/>
        <v>Se mantiene un control sobre los usuarios y accesos a nivel de servicios corporativos transversales, a plataformas institucionales o interinstitucionales, aplicaciones institucionales.</v>
      </c>
      <c r="BG62" s="177" t="s">
        <v>1340</v>
      </c>
      <c r="BH62" s="176" t="str">
        <f t="shared" si="66"/>
        <v xml:space="preserve"> </v>
      </c>
      <c r="BI62" s="198"/>
      <c r="BJ62" s="190">
        <v>45777</v>
      </c>
      <c r="BK62" s="192" t="str">
        <f t="shared" si="59"/>
        <v>Configuración del perfil de usuario: funcionario nuevo o retirado  y contratista de la entidad.</v>
      </c>
      <c r="BL62" s="192" t="str">
        <f t="shared" si="15"/>
        <v>OSI - GIS - GDMA - SPI</v>
      </c>
      <c r="BM62" s="197" t="s">
        <v>100</v>
      </c>
      <c r="BN62" s="191"/>
      <c r="BO62" s="193" t="s">
        <v>1338</v>
      </c>
      <c r="BP62" s="192" t="str">
        <f t="shared" si="43"/>
        <v xml:space="preserve">Gestión de casos en mesas de ayuda para la creación o inactivación de usuarios </v>
      </c>
      <c r="BQ62" s="194" t="s">
        <v>1340</v>
      </c>
      <c r="BR62" s="194"/>
      <c r="BS62" s="198"/>
      <c r="BT62" s="323">
        <f t="shared" si="48"/>
        <v>45838</v>
      </c>
      <c r="BU62" s="323" t="str">
        <f t="shared" si="49"/>
        <v>Gestión de Usuarios institucionales, creación de cuenta y asignación de almacenamiento en One Drive.</v>
      </c>
      <c r="BV62" s="324" t="str">
        <f t="shared" si="16"/>
        <v>OSI - GIS - GDMA - SPI</v>
      </c>
      <c r="BW62" s="537" t="s">
        <v>100</v>
      </c>
      <c r="BX62" s="325" t="str">
        <f t="shared" si="50"/>
        <v xml:space="preserve"> </v>
      </c>
      <c r="BY62" s="325" t="str">
        <f t="shared" si="51"/>
        <v>X</v>
      </c>
      <c r="BZ62" s="325" t="str">
        <f t="shared" si="45"/>
        <v xml:space="preserve">A través de la herramienta de mesade ayuda se registra la gestión de usuarios institucionales. </v>
      </c>
      <c r="CA62" s="327" t="s">
        <v>1340</v>
      </c>
      <c r="CB62" s="327" t="str">
        <f t="shared" si="47"/>
        <v>Ajuste redacción "Descripción del Riesgo" acorde con lo indicado en el Informe OCI-018-2025.</v>
      </c>
      <c r="CC62" s="198"/>
      <c r="CD62" s="301"/>
      <c r="CE62" s="175"/>
      <c r="CF62" s="175" t="str">
        <f t="shared" si="18"/>
        <v>OSI - GIS - GDMA - SPI</v>
      </c>
      <c r="CG62" s="305" t="s">
        <v>100</v>
      </c>
      <c r="CH62" s="176"/>
      <c r="CI62" s="239"/>
      <c r="CJ62" s="175"/>
      <c r="CK62" s="177"/>
      <c r="CL62" s="177"/>
      <c r="CM62" s="200"/>
      <c r="CN62" s="175"/>
      <c r="CO62" s="175"/>
      <c r="CP62" s="176"/>
      <c r="CQ62" s="176"/>
      <c r="CR62" s="176"/>
      <c r="CS62" s="176"/>
      <c r="CT62" s="177"/>
      <c r="CU62" s="177"/>
      <c r="CV62" s="177"/>
      <c r="CW62" s="198"/>
      <c r="CX62" s="198"/>
      <c r="CY62" s="198"/>
      <c r="CZ62" s="198"/>
      <c r="DA62" s="198"/>
      <c r="DB62" s="198"/>
      <c r="DC62" s="198"/>
      <c r="DD62" s="198"/>
      <c r="DE62" s="198"/>
      <c r="DF62" s="198"/>
    </row>
    <row r="63" spans="2:110" s="187" customFormat="1" ht="94.5" x14ac:dyDescent="0.25">
      <c r="B63" s="173" t="s">
        <v>68</v>
      </c>
      <c r="C63" s="195" t="s">
        <v>204</v>
      </c>
      <c r="D63" s="195" t="s">
        <v>204</v>
      </c>
      <c r="E63" s="196" t="s">
        <v>102</v>
      </c>
      <c r="F63" s="196" t="s">
        <v>71</v>
      </c>
      <c r="G63" s="196" t="s">
        <v>204</v>
      </c>
      <c r="H63" s="195" t="s">
        <v>240</v>
      </c>
      <c r="I63" s="195" t="s">
        <v>240</v>
      </c>
      <c r="J63" s="195" t="s">
        <v>240</v>
      </c>
      <c r="K63" s="195" t="s">
        <v>240</v>
      </c>
      <c r="L63" s="195" t="s">
        <v>248</v>
      </c>
      <c r="M63" s="195" t="s">
        <v>249</v>
      </c>
      <c r="N63" s="195" t="s">
        <v>250</v>
      </c>
      <c r="O63" s="196" t="s">
        <v>176</v>
      </c>
      <c r="P63" s="170"/>
      <c r="Q63" s="171" t="s">
        <v>77</v>
      </c>
      <c r="R63" s="171" t="s">
        <v>78</v>
      </c>
      <c r="S63" s="327" t="s">
        <v>1508</v>
      </c>
      <c r="T63" s="170" t="s">
        <v>106</v>
      </c>
      <c r="U63" s="196" t="s">
        <v>143</v>
      </c>
      <c r="V63" s="170" t="s">
        <v>287</v>
      </c>
      <c r="W63" s="180" t="s">
        <v>208</v>
      </c>
      <c r="X63" s="181">
        <f t="shared" si="0"/>
        <v>0.6</v>
      </c>
      <c r="Y63" s="182" t="s">
        <v>84</v>
      </c>
      <c r="Z63" s="181">
        <f t="shared" si="1"/>
        <v>0.8</v>
      </c>
      <c r="AA63" s="173" t="s">
        <v>85</v>
      </c>
      <c r="AB63" s="172" t="s">
        <v>108</v>
      </c>
      <c r="AC63" s="170" t="s">
        <v>109</v>
      </c>
      <c r="AD63" s="173" t="s">
        <v>88</v>
      </c>
      <c r="AE63" s="173" t="s">
        <v>89</v>
      </c>
      <c r="AF63" s="196" t="s">
        <v>110</v>
      </c>
      <c r="AG63" s="173" t="s">
        <v>91</v>
      </c>
      <c r="AH63" s="173" t="s">
        <v>111</v>
      </c>
      <c r="AI63" s="183">
        <f t="shared" si="2"/>
        <v>0.15</v>
      </c>
      <c r="AJ63" s="173" t="s">
        <v>93</v>
      </c>
      <c r="AK63" s="183">
        <f t="shared" si="3"/>
        <v>0.1</v>
      </c>
      <c r="AL63" s="173" t="s">
        <v>94</v>
      </c>
      <c r="AM63" s="195" t="s">
        <v>112</v>
      </c>
      <c r="AN63" s="173" t="s">
        <v>96</v>
      </c>
      <c r="AO63" s="195" t="s">
        <v>113</v>
      </c>
      <c r="AP63" s="184">
        <f t="shared" si="4"/>
        <v>0.25</v>
      </c>
      <c r="AQ63" s="243" t="str">
        <f t="shared" si="5"/>
        <v>MEDIA</v>
      </c>
      <c r="AR63" s="243">
        <f t="shared" si="6"/>
        <v>0.44999999999999996</v>
      </c>
      <c r="AS63" s="243" t="str">
        <f t="shared" si="7"/>
        <v>MAYOR</v>
      </c>
      <c r="AT63" s="243">
        <f t="shared" si="8"/>
        <v>0.8</v>
      </c>
      <c r="AU63" s="223" t="s">
        <v>85</v>
      </c>
      <c r="AV63" s="218" t="s">
        <v>98</v>
      </c>
      <c r="AW63" s="174" t="s">
        <v>108</v>
      </c>
      <c r="AX63" s="175" t="s">
        <v>114</v>
      </c>
      <c r="AY63" s="198"/>
      <c r="AZ63" s="175">
        <f t="shared" si="60"/>
        <v>45657</v>
      </c>
      <c r="BA63"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3" s="175" t="str">
        <f t="shared" si="62"/>
        <v>OSI - GIS - GDMA - SPI</v>
      </c>
      <c r="BC63" s="227" t="s">
        <v>100</v>
      </c>
      <c r="BD63" s="176" t="str">
        <f t="shared" si="63"/>
        <v xml:space="preserve"> </v>
      </c>
      <c r="BE63" s="176" t="str">
        <f t="shared" si="64"/>
        <v>X</v>
      </c>
      <c r="BF63" s="176" t="str">
        <f t="shared" si="65"/>
        <v>Se mantiene un control sobre los usuarios y accesos a nivel de servicios corporativos transversales, a plataformas institucionales o interinstitucionales, aplicaciones institucionales.</v>
      </c>
      <c r="BG63" s="177" t="s">
        <v>1340</v>
      </c>
      <c r="BH63" s="176" t="str">
        <f t="shared" si="66"/>
        <v xml:space="preserve"> </v>
      </c>
      <c r="BI63" s="198"/>
      <c r="BJ63" s="190">
        <v>45777</v>
      </c>
      <c r="BK63" s="192" t="str">
        <f t="shared" si="59"/>
        <v>Configuración del perfil de usuario: funcionario nuevo o retirado  y contratista de la entidad.</v>
      </c>
      <c r="BL63" s="192" t="str">
        <f t="shared" si="15"/>
        <v>OSI - GIS - GDMA - SPI</v>
      </c>
      <c r="BM63" s="197" t="s">
        <v>100</v>
      </c>
      <c r="BN63" s="191"/>
      <c r="BO63" s="193" t="s">
        <v>1338</v>
      </c>
      <c r="BP63" s="192" t="str">
        <f t="shared" si="43"/>
        <v xml:space="preserve">Gestión de casos en mesas de ayuda para la creación o inactivación de usuarios </v>
      </c>
      <c r="BQ63" s="194" t="s">
        <v>1340</v>
      </c>
      <c r="BR63" s="194" t="str">
        <f>BR27</f>
        <v>En servicio en ejecución durante el 2025.</v>
      </c>
      <c r="BS63" s="198"/>
      <c r="BT63" s="323">
        <f t="shared" si="48"/>
        <v>45838</v>
      </c>
      <c r="BU63" s="323" t="str">
        <f t="shared" si="49"/>
        <v>Gestión de Usuarios institucionales, creación de cuenta y asignación de almacenamiento en One Drive.</v>
      </c>
      <c r="BV63" s="324" t="str">
        <f t="shared" si="16"/>
        <v>OSI - GIS - GDMA - SPI</v>
      </c>
      <c r="BW63" s="537" t="s">
        <v>100</v>
      </c>
      <c r="BX63" s="325" t="str">
        <f t="shared" si="50"/>
        <v xml:space="preserve"> </v>
      </c>
      <c r="BY63" s="325" t="str">
        <f t="shared" si="51"/>
        <v>X</v>
      </c>
      <c r="BZ63" s="325" t="str">
        <f t="shared" si="45"/>
        <v xml:space="preserve">A través de la herramienta de mesade ayuda se registra la gestión de usuarios institucionales. </v>
      </c>
      <c r="CA63" s="327" t="s">
        <v>1340</v>
      </c>
      <c r="CB63" s="327" t="str">
        <f t="shared" si="47"/>
        <v>Ajuste redacción "Descripción del Riesgo" acorde con lo indicado en el Informe OCI-018-2025.</v>
      </c>
      <c r="CC63" s="198"/>
      <c r="CD63" s="301"/>
      <c r="CE63" s="175"/>
      <c r="CF63" s="175" t="str">
        <f t="shared" si="18"/>
        <v>OSI - GIS - GDMA - SPI</v>
      </c>
      <c r="CG63" s="305" t="s">
        <v>100</v>
      </c>
      <c r="CH63" s="176"/>
      <c r="CI63" s="239"/>
      <c r="CJ63" s="175"/>
      <c r="CK63" s="177"/>
      <c r="CL63" s="177"/>
      <c r="CM63" s="200"/>
      <c r="CN63" s="175"/>
      <c r="CO63" s="175"/>
      <c r="CP63" s="176"/>
      <c r="CQ63" s="176"/>
      <c r="CR63" s="176"/>
      <c r="CS63" s="176"/>
      <c r="CT63" s="177"/>
      <c r="CU63" s="177"/>
      <c r="CV63" s="177"/>
      <c r="CW63" s="198"/>
      <c r="CX63" s="198"/>
      <c r="CY63" s="198"/>
      <c r="CZ63" s="198"/>
      <c r="DA63" s="198"/>
      <c r="DB63" s="198"/>
      <c r="DC63" s="198"/>
      <c r="DD63" s="198"/>
      <c r="DE63" s="198"/>
      <c r="DF63" s="198"/>
    </row>
    <row r="64" spans="2:110" s="187" customFormat="1" ht="94.5" x14ac:dyDescent="0.25">
      <c r="B64" s="173" t="s">
        <v>68</v>
      </c>
      <c r="C64" s="195" t="s">
        <v>101</v>
      </c>
      <c r="D64" s="195" t="s">
        <v>101</v>
      </c>
      <c r="E64" s="196" t="s">
        <v>102</v>
      </c>
      <c r="F64" s="196" t="s">
        <v>117</v>
      </c>
      <c r="G64" s="196" t="s">
        <v>101</v>
      </c>
      <c r="H64" s="195" t="s">
        <v>240</v>
      </c>
      <c r="I64" s="195" t="s">
        <v>240</v>
      </c>
      <c r="J64" s="195" t="s">
        <v>240</v>
      </c>
      <c r="K64" s="195" t="s">
        <v>240</v>
      </c>
      <c r="L64" s="195">
        <v>0</v>
      </c>
      <c r="M64" s="195">
        <v>0</v>
      </c>
      <c r="N64" s="195">
        <v>0</v>
      </c>
      <c r="O64" s="196" t="s">
        <v>176</v>
      </c>
      <c r="P64" s="170"/>
      <c r="Q64" s="171" t="s">
        <v>77</v>
      </c>
      <c r="R64" s="171" t="s">
        <v>78</v>
      </c>
      <c r="S64" s="327" t="s">
        <v>1508</v>
      </c>
      <c r="T64" s="170" t="s">
        <v>106</v>
      </c>
      <c r="U64" s="196" t="s">
        <v>81</v>
      </c>
      <c r="V64" s="170" t="s">
        <v>107</v>
      </c>
      <c r="W64" s="180" t="s">
        <v>83</v>
      </c>
      <c r="X64" s="181">
        <f t="shared" si="0"/>
        <v>0.4</v>
      </c>
      <c r="Y64" s="182" t="s">
        <v>84</v>
      </c>
      <c r="Z64" s="181">
        <f t="shared" si="1"/>
        <v>0.8</v>
      </c>
      <c r="AA64" s="173" t="s">
        <v>85</v>
      </c>
      <c r="AB64" s="172" t="s">
        <v>108</v>
      </c>
      <c r="AC64" s="170" t="s">
        <v>109</v>
      </c>
      <c r="AD64" s="173" t="s">
        <v>88</v>
      </c>
      <c r="AE64" s="173" t="s">
        <v>89</v>
      </c>
      <c r="AF64" s="196" t="s">
        <v>110</v>
      </c>
      <c r="AG64" s="173" t="s">
        <v>91</v>
      </c>
      <c r="AH64" s="173" t="s">
        <v>111</v>
      </c>
      <c r="AI64" s="183">
        <f t="shared" si="2"/>
        <v>0.15</v>
      </c>
      <c r="AJ64" s="173" t="s">
        <v>93</v>
      </c>
      <c r="AK64" s="183">
        <f t="shared" si="3"/>
        <v>0.1</v>
      </c>
      <c r="AL64" s="173" t="s">
        <v>94</v>
      </c>
      <c r="AM64" s="195" t="s">
        <v>112</v>
      </c>
      <c r="AN64" s="173" t="s">
        <v>96</v>
      </c>
      <c r="AO64" s="195" t="s">
        <v>113</v>
      </c>
      <c r="AP64" s="184">
        <f t="shared" si="4"/>
        <v>0.25</v>
      </c>
      <c r="AQ64" s="243" t="str">
        <f t="shared" si="5"/>
        <v>BAJA</v>
      </c>
      <c r="AR64" s="243">
        <f t="shared" si="6"/>
        <v>0.30000000000000004</v>
      </c>
      <c r="AS64" s="243" t="str">
        <f t="shared" si="7"/>
        <v>MAYOR</v>
      </c>
      <c r="AT64" s="243">
        <f t="shared" si="8"/>
        <v>0.8</v>
      </c>
      <c r="AU64" s="223" t="s">
        <v>85</v>
      </c>
      <c r="AV64" s="218" t="s">
        <v>373</v>
      </c>
      <c r="AW64" s="174" t="s">
        <v>108</v>
      </c>
      <c r="AX64" s="175" t="s">
        <v>114</v>
      </c>
      <c r="AY64" s="198"/>
      <c r="AZ64" s="175">
        <f t="shared" si="60"/>
        <v>45657</v>
      </c>
      <c r="BA64"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4" s="175" t="str">
        <f t="shared" si="62"/>
        <v>OSI - GIS - GDMA - SPI</v>
      </c>
      <c r="BC64" s="227" t="s">
        <v>100</v>
      </c>
      <c r="BD64" s="176" t="str">
        <f t="shared" si="63"/>
        <v xml:space="preserve"> </v>
      </c>
      <c r="BE64" s="176" t="str">
        <f t="shared" si="64"/>
        <v>X</v>
      </c>
      <c r="BF64" s="176" t="str">
        <f t="shared" si="65"/>
        <v>Se mantiene un control sobre los usuarios y accesos a nivel de servicios corporativos transversales, a plataformas institucionales o interinstitucionales, aplicaciones institucionales.</v>
      </c>
      <c r="BG64" s="177" t="s">
        <v>1340</v>
      </c>
      <c r="BH64" s="176" t="str">
        <f t="shared" si="66"/>
        <v xml:space="preserve"> </v>
      </c>
      <c r="BI64" s="198"/>
      <c r="BJ64" s="190">
        <v>45777</v>
      </c>
      <c r="BK64" s="192" t="str">
        <f t="shared" si="59"/>
        <v>Configuración del perfil de usuario: funcionario nuevo o retirado  y contratista de la entidad.</v>
      </c>
      <c r="BL64" s="192" t="str">
        <f t="shared" si="15"/>
        <v>OSI - GIS - GDMA - SPI</v>
      </c>
      <c r="BM64" s="197" t="s">
        <v>100</v>
      </c>
      <c r="BN64" s="191"/>
      <c r="BO64" s="193" t="s">
        <v>1338</v>
      </c>
      <c r="BP64" s="192" t="str">
        <f t="shared" si="43"/>
        <v xml:space="preserve">Gestión de casos en mesas de ayuda para la creación o inactivación de usuarios </v>
      </c>
      <c r="BQ64" s="194" t="s">
        <v>1340</v>
      </c>
      <c r="BR64" s="194" t="str">
        <f>BR27</f>
        <v>En servicio en ejecución durante el 2025.</v>
      </c>
      <c r="BS64" s="198"/>
      <c r="BT64" s="323">
        <f t="shared" si="48"/>
        <v>45838</v>
      </c>
      <c r="BU64" s="323" t="str">
        <f t="shared" si="49"/>
        <v>Gestión de Usuarios institucionales, creación de cuenta y asignación de almacenamiento en One Drive.</v>
      </c>
      <c r="BV64" s="324" t="str">
        <f t="shared" si="16"/>
        <v>OSI - GIS - GDMA - SPI</v>
      </c>
      <c r="BW64" s="537" t="s">
        <v>100</v>
      </c>
      <c r="BX64" s="325" t="str">
        <f t="shared" si="50"/>
        <v xml:space="preserve"> </v>
      </c>
      <c r="BY64" s="325" t="str">
        <f t="shared" si="51"/>
        <v>X</v>
      </c>
      <c r="BZ64" s="325" t="str">
        <f t="shared" si="45"/>
        <v xml:space="preserve">A través de la herramienta de mesade ayuda se registra la gestión de usuarios institucionales. </v>
      </c>
      <c r="CA64" s="327" t="s">
        <v>1340</v>
      </c>
      <c r="CB64" s="327" t="str">
        <f t="shared" si="47"/>
        <v>Ajuste redacción "Descripción del Riesgo" acorde con lo indicado en el Informe OCI-018-2025.</v>
      </c>
      <c r="CC64" s="198"/>
      <c r="CD64" s="301"/>
      <c r="CE64" s="175"/>
      <c r="CF64" s="175" t="str">
        <f t="shared" si="18"/>
        <v>OSI - GIS - GDMA - SPI</v>
      </c>
      <c r="CG64" s="305" t="s">
        <v>100</v>
      </c>
      <c r="CH64" s="176"/>
      <c r="CI64" s="239"/>
      <c r="CJ64" s="175"/>
      <c r="CK64" s="177"/>
      <c r="CL64" s="177"/>
      <c r="CM64" s="200"/>
      <c r="CN64" s="175"/>
      <c r="CO64" s="175"/>
      <c r="CP64" s="176"/>
      <c r="CQ64" s="176"/>
      <c r="CR64" s="176"/>
      <c r="CS64" s="176"/>
      <c r="CT64" s="177"/>
      <c r="CU64" s="177"/>
      <c r="CV64" s="177"/>
      <c r="CW64" s="198"/>
      <c r="CX64" s="198"/>
      <c r="CY64" s="198"/>
      <c r="CZ64" s="198"/>
      <c r="DA64" s="198"/>
      <c r="DB64" s="198"/>
      <c r="DC64" s="198"/>
      <c r="DD64" s="198"/>
      <c r="DE64" s="198"/>
      <c r="DF64" s="198"/>
    </row>
    <row r="65" spans="2:110" s="187" customFormat="1" ht="94.5" x14ac:dyDescent="0.25">
      <c r="B65" s="173" t="s">
        <v>68</v>
      </c>
      <c r="C65" s="195" t="s">
        <v>101</v>
      </c>
      <c r="D65" s="195" t="s">
        <v>101</v>
      </c>
      <c r="E65" s="196" t="s">
        <v>102</v>
      </c>
      <c r="F65" s="196" t="s">
        <v>168</v>
      </c>
      <c r="G65" s="196" t="s">
        <v>101</v>
      </c>
      <c r="H65" s="195" t="s">
        <v>240</v>
      </c>
      <c r="I65" s="195" t="s">
        <v>240</v>
      </c>
      <c r="J65" s="195" t="s">
        <v>240</v>
      </c>
      <c r="K65" s="195" t="s">
        <v>240</v>
      </c>
      <c r="L65" s="195" t="s">
        <v>449</v>
      </c>
      <c r="M65" s="195" t="s">
        <v>182</v>
      </c>
      <c r="N65" s="195" t="s">
        <v>183</v>
      </c>
      <c r="O65" s="196" t="s">
        <v>176</v>
      </c>
      <c r="P65" s="170"/>
      <c r="Q65" s="171" t="s">
        <v>77</v>
      </c>
      <c r="R65" s="171" t="s">
        <v>78</v>
      </c>
      <c r="S65" s="327" t="s">
        <v>1508</v>
      </c>
      <c r="T65" s="170" t="s">
        <v>106</v>
      </c>
      <c r="U65" s="196" t="s">
        <v>81</v>
      </c>
      <c r="V65" s="170" t="s">
        <v>107</v>
      </c>
      <c r="W65" s="180" t="s">
        <v>83</v>
      </c>
      <c r="X65" s="181">
        <f t="shared" si="0"/>
        <v>0.4</v>
      </c>
      <c r="Y65" s="182" t="s">
        <v>84</v>
      </c>
      <c r="Z65" s="181">
        <f t="shared" si="1"/>
        <v>0.8</v>
      </c>
      <c r="AA65" s="173" t="s">
        <v>85</v>
      </c>
      <c r="AB65" s="172" t="s">
        <v>108</v>
      </c>
      <c r="AC65" s="170" t="s">
        <v>109</v>
      </c>
      <c r="AD65" s="173" t="s">
        <v>88</v>
      </c>
      <c r="AE65" s="173" t="s">
        <v>89</v>
      </c>
      <c r="AF65" s="196" t="s">
        <v>110</v>
      </c>
      <c r="AG65" s="173" t="s">
        <v>91</v>
      </c>
      <c r="AH65" s="173" t="s">
        <v>111</v>
      </c>
      <c r="AI65" s="183">
        <f t="shared" si="2"/>
        <v>0.15</v>
      </c>
      <c r="AJ65" s="173" t="s">
        <v>93</v>
      </c>
      <c r="AK65" s="183">
        <f t="shared" si="3"/>
        <v>0.1</v>
      </c>
      <c r="AL65" s="173" t="s">
        <v>94</v>
      </c>
      <c r="AM65" s="195" t="s">
        <v>112</v>
      </c>
      <c r="AN65" s="173" t="s">
        <v>96</v>
      </c>
      <c r="AO65" s="195" t="s">
        <v>113</v>
      </c>
      <c r="AP65" s="184">
        <f t="shared" si="4"/>
        <v>0.25</v>
      </c>
      <c r="AQ65" s="243" t="str">
        <f t="shared" si="5"/>
        <v>BAJA</v>
      </c>
      <c r="AR65" s="243">
        <f t="shared" si="6"/>
        <v>0.30000000000000004</v>
      </c>
      <c r="AS65" s="243" t="str">
        <f t="shared" si="7"/>
        <v>MAYOR</v>
      </c>
      <c r="AT65" s="243">
        <f t="shared" si="8"/>
        <v>0.8</v>
      </c>
      <c r="AU65" s="223" t="s">
        <v>85</v>
      </c>
      <c r="AV65" s="218" t="s">
        <v>98</v>
      </c>
      <c r="AW65" s="174" t="s">
        <v>108</v>
      </c>
      <c r="AX65" s="175" t="s">
        <v>114</v>
      </c>
      <c r="AY65" s="198"/>
      <c r="AZ65" s="175">
        <f t="shared" si="60"/>
        <v>45657</v>
      </c>
      <c r="BA65"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5" s="175" t="str">
        <f t="shared" si="62"/>
        <v>OSI - GIS - GDMA - SPI</v>
      </c>
      <c r="BC65" s="227" t="s">
        <v>100</v>
      </c>
      <c r="BD65" s="176" t="str">
        <f t="shared" si="63"/>
        <v xml:space="preserve"> </v>
      </c>
      <c r="BE65" s="176" t="str">
        <f t="shared" si="64"/>
        <v>X</v>
      </c>
      <c r="BF65" s="176" t="str">
        <f t="shared" si="65"/>
        <v>Se mantiene un control sobre los usuarios y accesos a nivel de servicios corporativos transversales, a plataformas institucionales o interinstitucionales, aplicaciones institucionales.</v>
      </c>
      <c r="BG65" s="177" t="s">
        <v>1340</v>
      </c>
      <c r="BH65" s="176" t="str">
        <f t="shared" si="66"/>
        <v xml:space="preserve"> </v>
      </c>
      <c r="BI65" s="198"/>
      <c r="BJ65" s="190">
        <v>45777</v>
      </c>
      <c r="BK65" s="192" t="str">
        <f t="shared" si="59"/>
        <v>Configuración del perfil de usuario: funcionario nuevo o retirado  y contratista de la entidad.</v>
      </c>
      <c r="BL65" s="192" t="str">
        <f t="shared" si="15"/>
        <v>OSI - GIS - GDMA - SPI</v>
      </c>
      <c r="BM65" s="197" t="s">
        <v>100</v>
      </c>
      <c r="BN65" s="191"/>
      <c r="BO65" s="193" t="s">
        <v>1338</v>
      </c>
      <c r="BP65" s="192" t="str">
        <f t="shared" si="43"/>
        <v xml:space="preserve">Gestión de casos en mesas de ayuda para la creación o inactivación de usuarios </v>
      </c>
      <c r="BQ65" s="194" t="s">
        <v>1340</v>
      </c>
      <c r="BR65" s="194" t="str">
        <f>BR27</f>
        <v>En servicio en ejecución durante el 2025.</v>
      </c>
      <c r="BS65" s="198"/>
      <c r="BT65" s="323">
        <f t="shared" si="48"/>
        <v>45838</v>
      </c>
      <c r="BU65" s="323" t="str">
        <f t="shared" si="49"/>
        <v>Gestión de Usuarios institucionales, creación de cuenta y asignación de almacenamiento en One Drive.</v>
      </c>
      <c r="BV65" s="324" t="str">
        <f t="shared" si="16"/>
        <v>OSI - GIS - GDMA - SPI</v>
      </c>
      <c r="BW65" s="537" t="s">
        <v>100</v>
      </c>
      <c r="BX65" s="325" t="str">
        <f t="shared" si="50"/>
        <v xml:space="preserve"> </v>
      </c>
      <c r="BY65" s="325" t="str">
        <f t="shared" si="51"/>
        <v>X</v>
      </c>
      <c r="BZ65" s="325" t="str">
        <f t="shared" si="45"/>
        <v xml:space="preserve">A través de la herramienta de mesade ayuda se registra la gestión de usuarios institucionales. </v>
      </c>
      <c r="CA65" s="327" t="s">
        <v>1340</v>
      </c>
      <c r="CB65" s="327" t="str">
        <f t="shared" si="47"/>
        <v>Ajuste redacción "Descripción del Riesgo" acorde con lo indicado en el Informe OCI-018-2025.</v>
      </c>
      <c r="CC65" s="198"/>
      <c r="CD65" s="301"/>
      <c r="CE65" s="175"/>
      <c r="CF65" s="175" t="str">
        <f t="shared" si="18"/>
        <v>OSI - GIS - GDMA - SPI</v>
      </c>
      <c r="CG65" s="305" t="s">
        <v>100</v>
      </c>
      <c r="CH65" s="176"/>
      <c r="CI65" s="239"/>
      <c r="CJ65" s="175"/>
      <c r="CK65" s="177"/>
      <c r="CL65" s="177"/>
      <c r="CM65" s="200"/>
      <c r="CN65" s="175"/>
      <c r="CO65" s="175"/>
      <c r="CP65" s="176"/>
      <c r="CQ65" s="176"/>
      <c r="CR65" s="176"/>
      <c r="CS65" s="176"/>
      <c r="CT65" s="177"/>
      <c r="CU65" s="177"/>
      <c r="CV65" s="177"/>
      <c r="CW65" s="198"/>
      <c r="CX65" s="198"/>
      <c r="CY65" s="198"/>
      <c r="CZ65" s="198"/>
      <c r="DA65" s="198"/>
      <c r="DB65" s="198"/>
      <c r="DC65" s="198"/>
      <c r="DD65" s="198"/>
      <c r="DE65" s="198"/>
      <c r="DF65" s="198"/>
    </row>
    <row r="66" spans="2:110" s="187" customFormat="1" ht="94.5" x14ac:dyDescent="0.25">
      <c r="B66" s="173" t="s">
        <v>68</v>
      </c>
      <c r="C66" s="195" t="s">
        <v>101</v>
      </c>
      <c r="D66" s="195" t="s">
        <v>101</v>
      </c>
      <c r="E66" s="196" t="s">
        <v>102</v>
      </c>
      <c r="F66" s="196" t="s">
        <v>71</v>
      </c>
      <c r="G66" s="196" t="s">
        <v>101</v>
      </c>
      <c r="H66" s="195" t="s">
        <v>240</v>
      </c>
      <c r="I66" s="195" t="s">
        <v>240</v>
      </c>
      <c r="J66" s="195" t="s">
        <v>240</v>
      </c>
      <c r="K66" s="195" t="s">
        <v>240</v>
      </c>
      <c r="L66" s="195" t="s">
        <v>449</v>
      </c>
      <c r="M66" s="195" t="s">
        <v>182</v>
      </c>
      <c r="N66" s="195" t="s">
        <v>183</v>
      </c>
      <c r="O66" s="196" t="s">
        <v>176</v>
      </c>
      <c r="P66" s="170"/>
      <c r="Q66" s="171" t="s">
        <v>77</v>
      </c>
      <c r="R66" s="171" t="s">
        <v>78</v>
      </c>
      <c r="S66" s="327" t="s">
        <v>1508</v>
      </c>
      <c r="T66" s="170" t="s">
        <v>106</v>
      </c>
      <c r="U66" s="196" t="s">
        <v>81</v>
      </c>
      <c r="V66" s="170" t="s">
        <v>107</v>
      </c>
      <c r="W66" s="180" t="s">
        <v>83</v>
      </c>
      <c r="X66" s="181">
        <f t="shared" si="0"/>
        <v>0.4</v>
      </c>
      <c r="Y66" s="182" t="s">
        <v>84</v>
      </c>
      <c r="Z66" s="181">
        <f t="shared" si="1"/>
        <v>0.8</v>
      </c>
      <c r="AA66" s="173" t="s">
        <v>85</v>
      </c>
      <c r="AB66" s="172" t="s">
        <v>108</v>
      </c>
      <c r="AC66" s="170" t="s">
        <v>109</v>
      </c>
      <c r="AD66" s="173" t="s">
        <v>88</v>
      </c>
      <c r="AE66" s="173" t="s">
        <v>89</v>
      </c>
      <c r="AF66" s="196" t="s">
        <v>110</v>
      </c>
      <c r="AG66" s="173" t="s">
        <v>91</v>
      </c>
      <c r="AH66" s="173" t="s">
        <v>111</v>
      </c>
      <c r="AI66" s="183">
        <f t="shared" si="2"/>
        <v>0.15</v>
      </c>
      <c r="AJ66" s="173" t="s">
        <v>93</v>
      </c>
      <c r="AK66" s="183">
        <f t="shared" si="3"/>
        <v>0.1</v>
      </c>
      <c r="AL66" s="173" t="s">
        <v>94</v>
      </c>
      <c r="AM66" s="195" t="s">
        <v>112</v>
      </c>
      <c r="AN66" s="173" t="s">
        <v>96</v>
      </c>
      <c r="AO66" s="195" t="s">
        <v>113</v>
      </c>
      <c r="AP66" s="184">
        <f t="shared" si="4"/>
        <v>0.25</v>
      </c>
      <c r="AQ66" s="243" t="str">
        <f t="shared" si="5"/>
        <v>BAJA</v>
      </c>
      <c r="AR66" s="243">
        <f t="shared" si="6"/>
        <v>0.30000000000000004</v>
      </c>
      <c r="AS66" s="243" t="str">
        <f t="shared" si="7"/>
        <v>MAYOR</v>
      </c>
      <c r="AT66" s="243">
        <f t="shared" si="8"/>
        <v>0.8</v>
      </c>
      <c r="AU66" s="223" t="s">
        <v>85</v>
      </c>
      <c r="AV66" s="218" t="s">
        <v>98</v>
      </c>
      <c r="AW66" s="174" t="s">
        <v>108</v>
      </c>
      <c r="AX66" s="175" t="s">
        <v>114</v>
      </c>
      <c r="AY66" s="198"/>
      <c r="AZ66" s="175">
        <f t="shared" si="60"/>
        <v>45657</v>
      </c>
      <c r="BA66"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6" s="175" t="str">
        <f t="shared" si="62"/>
        <v>OSI - GIS - GDMA - SPI</v>
      </c>
      <c r="BC66" s="227" t="s">
        <v>100</v>
      </c>
      <c r="BD66" s="176" t="str">
        <f t="shared" si="63"/>
        <v xml:space="preserve"> </v>
      </c>
      <c r="BE66" s="176" t="str">
        <f t="shared" si="64"/>
        <v>X</v>
      </c>
      <c r="BF66" s="176" t="str">
        <f t="shared" si="65"/>
        <v>Se mantiene un control sobre los usuarios y accesos a nivel de servicios corporativos transversales, a plataformas institucionales o interinstitucionales, aplicaciones institucionales.</v>
      </c>
      <c r="BG66" s="177" t="s">
        <v>1340</v>
      </c>
      <c r="BH66" s="176" t="str">
        <f t="shared" si="66"/>
        <v xml:space="preserve"> </v>
      </c>
      <c r="BI66" s="198"/>
      <c r="BJ66" s="190">
        <v>45777</v>
      </c>
      <c r="BK66" s="192" t="str">
        <f t="shared" si="59"/>
        <v>Configuración del perfil de usuario: funcionario nuevo o retirado  y contratista de la entidad.</v>
      </c>
      <c r="BL66" s="192" t="str">
        <f t="shared" si="15"/>
        <v>OSI - GIS - GDMA - SPI</v>
      </c>
      <c r="BM66" s="197" t="s">
        <v>100</v>
      </c>
      <c r="BN66" s="191"/>
      <c r="BO66" s="193" t="s">
        <v>1338</v>
      </c>
      <c r="BP66" s="192" t="str">
        <f t="shared" si="43"/>
        <v xml:space="preserve">Gestión de casos en mesas de ayuda para la creación o inactivación de usuarios </v>
      </c>
      <c r="BQ66" s="194" t="s">
        <v>1340</v>
      </c>
      <c r="BR66" s="194" t="str">
        <f>BR27</f>
        <v>En servicio en ejecución durante el 2025.</v>
      </c>
      <c r="BS66" s="198"/>
      <c r="BT66" s="323">
        <f t="shared" si="48"/>
        <v>45838</v>
      </c>
      <c r="BU66" s="323" t="str">
        <f t="shared" si="49"/>
        <v>Gestión de Usuarios institucionales, creación de cuenta y asignación de almacenamiento en One Drive.</v>
      </c>
      <c r="BV66" s="324" t="str">
        <f t="shared" si="16"/>
        <v>OSI - GIS - GDMA - SPI</v>
      </c>
      <c r="BW66" s="537" t="s">
        <v>100</v>
      </c>
      <c r="BX66" s="325" t="str">
        <f t="shared" si="50"/>
        <v xml:space="preserve"> </v>
      </c>
      <c r="BY66" s="325" t="str">
        <f t="shared" si="51"/>
        <v>X</v>
      </c>
      <c r="BZ66" s="325" t="str">
        <f t="shared" si="45"/>
        <v xml:space="preserve">A través de la herramienta de mesade ayuda se registra la gestión de usuarios institucionales. </v>
      </c>
      <c r="CA66" s="327" t="s">
        <v>1340</v>
      </c>
      <c r="CB66" s="327" t="str">
        <f t="shared" si="47"/>
        <v>Ajuste redacción "Descripción del Riesgo" acorde con lo indicado en el Informe OCI-018-2025.</v>
      </c>
      <c r="CC66" s="198"/>
      <c r="CD66" s="301"/>
      <c r="CE66" s="175"/>
      <c r="CF66" s="175" t="str">
        <f t="shared" si="18"/>
        <v>OSI - GIS - GDMA - SPI</v>
      </c>
      <c r="CG66" s="305" t="s">
        <v>100</v>
      </c>
      <c r="CH66" s="176"/>
      <c r="CI66" s="239"/>
      <c r="CJ66" s="175"/>
      <c r="CK66" s="177"/>
      <c r="CL66" s="177"/>
      <c r="CM66" s="200"/>
      <c r="CN66" s="175"/>
      <c r="CO66" s="175"/>
      <c r="CP66" s="176"/>
      <c r="CQ66" s="176"/>
      <c r="CR66" s="176"/>
      <c r="CS66" s="176"/>
      <c r="CT66" s="177"/>
      <c r="CU66" s="177"/>
      <c r="CV66" s="177"/>
      <c r="CW66" s="198"/>
      <c r="CX66" s="198"/>
      <c r="CY66" s="198"/>
      <c r="CZ66" s="198"/>
      <c r="DA66" s="198"/>
      <c r="DB66" s="198"/>
      <c r="DC66" s="198"/>
      <c r="DD66" s="198"/>
      <c r="DE66" s="198"/>
      <c r="DF66" s="198"/>
    </row>
    <row r="67" spans="2:110" s="187" customFormat="1" ht="94.5" x14ac:dyDescent="0.25">
      <c r="B67" s="173" t="s">
        <v>68</v>
      </c>
      <c r="C67" s="195" t="s">
        <v>204</v>
      </c>
      <c r="D67" s="195" t="s">
        <v>204</v>
      </c>
      <c r="E67" s="196" t="s">
        <v>102</v>
      </c>
      <c r="F67" s="196" t="s">
        <v>117</v>
      </c>
      <c r="G67" s="196" t="s">
        <v>204</v>
      </c>
      <c r="H67" s="195" t="s">
        <v>240</v>
      </c>
      <c r="I67" s="195" t="s">
        <v>72</v>
      </c>
      <c r="J67" s="195" t="s">
        <v>72</v>
      </c>
      <c r="K67" s="195" t="s">
        <v>240</v>
      </c>
      <c r="L67" s="195" t="s">
        <v>191</v>
      </c>
      <c r="M67" s="195" t="s">
        <v>466</v>
      </c>
      <c r="N67" s="195" t="s">
        <v>467</v>
      </c>
      <c r="O67" s="196" t="s">
        <v>189</v>
      </c>
      <c r="P67" s="170"/>
      <c r="Q67" s="171" t="s">
        <v>77</v>
      </c>
      <c r="R67" s="171" t="s">
        <v>78</v>
      </c>
      <c r="S67" s="327" t="s">
        <v>1508</v>
      </c>
      <c r="T67" s="170" t="s">
        <v>106</v>
      </c>
      <c r="U67" s="196" t="s">
        <v>143</v>
      </c>
      <c r="V67" s="170" t="s">
        <v>287</v>
      </c>
      <c r="W67" s="180" t="s">
        <v>208</v>
      </c>
      <c r="X67" s="181">
        <f t="shared" si="0"/>
        <v>0.6</v>
      </c>
      <c r="Y67" s="182" t="s">
        <v>84</v>
      </c>
      <c r="Z67" s="181">
        <f t="shared" si="1"/>
        <v>0.8</v>
      </c>
      <c r="AA67" s="173" t="s">
        <v>85</v>
      </c>
      <c r="AB67" s="172" t="s">
        <v>108</v>
      </c>
      <c r="AC67" s="170" t="s">
        <v>109</v>
      </c>
      <c r="AD67" s="173" t="s">
        <v>88</v>
      </c>
      <c r="AE67" s="173" t="s">
        <v>89</v>
      </c>
      <c r="AF67" s="196" t="s">
        <v>110</v>
      </c>
      <c r="AG67" s="173" t="s">
        <v>91</v>
      </c>
      <c r="AH67" s="173" t="s">
        <v>111</v>
      </c>
      <c r="AI67" s="183">
        <f t="shared" si="2"/>
        <v>0.15</v>
      </c>
      <c r="AJ67" s="173" t="s">
        <v>93</v>
      </c>
      <c r="AK67" s="183">
        <f t="shared" si="3"/>
        <v>0.1</v>
      </c>
      <c r="AL67" s="173" t="s">
        <v>94</v>
      </c>
      <c r="AM67" s="195" t="s">
        <v>112</v>
      </c>
      <c r="AN67" s="173" t="s">
        <v>96</v>
      </c>
      <c r="AO67" s="195" t="s">
        <v>113</v>
      </c>
      <c r="AP67" s="184">
        <f t="shared" si="4"/>
        <v>0.25</v>
      </c>
      <c r="AQ67" s="243" t="str">
        <f t="shared" si="5"/>
        <v>MEDIA</v>
      </c>
      <c r="AR67" s="243">
        <f t="shared" si="6"/>
        <v>0.44999999999999996</v>
      </c>
      <c r="AS67" s="243" t="str">
        <f t="shared" si="7"/>
        <v>MAYOR</v>
      </c>
      <c r="AT67" s="243">
        <f t="shared" si="8"/>
        <v>0.8</v>
      </c>
      <c r="AU67" s="223" t="s">
        <v>85</v>
      </c>
      <c r="AV67" s="218" t="s">
        <v>98</v>
      </c>
      <c r="AW67" s="174" t="s">
        <v>108</v>
      </c>
      <c r="AX67" s="175" t="s">
        <v>114</v>
      </c>
      <c r="AY67" s="198"/>
      <c r="AZ67" s="175">
        <f t="shared" si="60"/>
        <v>45657</v>
      </c>
      <c r="BA67"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7" s="175" t="str">
        <f t="shared" si="62"/>
        <v>OSI - GIS - GDMA - SPI</v>
      </c>
      <c r="BC67" s="227" t="s">
        <v>100</v>
      </c>
      <c r="BD67" s="176" t="str">
        <f t="shared" si="63"/>
        <v xml:space="preserve"> </v>
      </c>
      <c r="BE67" s="176" t="str">
        <f t="shared" si="64"/>
        <v>X</v>
      </c>
      <c r="BF67" s="176" t="str">
        <f t="shared" si="65"/>
        <v>Se mantiene un control sobre los usuarios y accesos a nivel de servicios corporativos transversales, a plataformas institucionales o interinstitucionales, aplicaciones institucionales.</v>
      </c>
      <c r="BG67" s="177" t="s">
        <v>1340</v>
      </c>
      <c r="BH67" s="176" t="str">
        <f t="shared" si="66"/>
        <v xml:space="preserve"> </v>
      </c>
      <c r="BI67" s="198"/>
      <c r="BJ67" s="190">
        <v>45777</v>
      </c>
      <c r="BK67" s="192" t="str">
        <f t="shared" si="59"/>
        <v>Configuración del perfil de usuario: funcionario nuevo o retirado  y contratista de la entidad.</v>
      </c>
      <c r="BL67" s="192" t="str">
        <f t="shared" si="15"/>
        <v>OSI - GIS - GDMA - SPI</v>
      </c>
      <c r="BM67" s="197" t="s">
        <v>100</v>
      </c>
      <c r="BN67" s="191"/>
      <c r="BO67" s="193" t="s">
        <v>1338</v>
      </c>
      <c r="BP67" s="192" t="str">
        <f t="shared" si="43"/>
        <v xml:space="preserve">Gestión de casos en mesas de ayuda para la creación o inactivación de usuarios </v>
      </c>
      <c r="BQ67" s="194" t="s">
        <v>1340</v>
      </c>
      <c r="BR67" s="194" t="str">
        <f>BR27</f>
        <v>En servicio en ejecución durante el 2025.</v>
      </c>
      <c r="BS67" s="198"/>
      <c r="BT67" s="323">
        <f t="shared" si="48"/>
        <v>45838</v>
      </c>
      <c r="BU67" s="323" t="str">
        <f t="shared" si="49"/>
        <v>Gestión de Usuarios institucionales, creación de cuenta y asignación de almacenamiento en One Drive.</v>
      </c>
      <c r="BV67" s="324" t="str">
        <f t="shared" si="16"/>
        <v>OSI - GIS - GDMA - SPI</v>
      </c>
      <c r="BW67" s="537" t="s">
        <v>100</v>
      </c>
      <c r="BX67" s="325" t="str">
        <f t="shared" si="50"/>
        <v xml:space="preserve"> </v>
      </c>
      <c r="BY67" s="325" t="str">
        <f t="shared" si="51"/>
        <v>X</v>
      </c>
      <c r="BZ67" s="325" t="str">
        <f t="shared" si="45"/>
        <v xml:space="preserve">A través de la herramienta de mesade ayuda se registra la gestión de usuarios institucionales. </v>
      </c>
      <c r="CA67" s="327" t="s">
        <v>1340</v>
      </c>
      <c r="CB67" s="327" t="str">
        <f t="shared" si="47"/>
        <v>Ajuste redacción "Descripción del Riesgo" acorde con lo indicado en el Informe OCI-018-2025.</v>
      </c>
      <c r="CC67" s="198"/>
      <c r="CD67" s="301"/>
      <c r="CE67" s="175"/>
      <c r="CF67" s="175" t="str">
        <f t="shared" si="18"/>
        <v>OSI - GIS - GDMA - SPI</v>
      </c>
      <c r="CG67" s="305" t="s">
        <v>100</v>
      </c>
      <c r="CH67" s="176"/>
      <c r="CI67" s="239"/>
      <c r="CJ67" s="175"/>
      <c r="CK67" s="177"/>
      <c r="CL67" s="177"/>
      <c r="CM67" s="200"/>
      <c r="CN67" s="175"/>
      <c r="CO67" s="175"/>
      <c r="CP67" s="176"/>
      <c r="CQ67" s="176"/>
      <c r="CR67" s="176"/>
      <c r="CS67" s="176"/>
      <c r="CT67" s="177"/>
      <c r="CU67" s="177"/>
      <c r="CV67" s="177"/>
      <c r="CW67" s="198"/>
      <c r="CX67" s="198"/>
      <c r="CY67" s="198"/>
      <c r="CZ67" s="198"/>
      <c r="DA67" s="198"/>
      <c r="DB67" s="198"/>
      <c r="DC67" s="198"/>
      <c r="DD67" s="198"/>
      <c r="DE67" s="198"/>
      <c r="DF67" s="198"/>
    </row>
    <row r="68" spans="2:110" s="187" customFormat="1" ht="94.5" x14ac:dyDescent="0.25">
      <c r="B68" s="173" t="s">
        <v>68</v>
      </c>
      <c r="C68" s="195" t="s">
        <v>204</v>
      </c>
      <c r="D68" s="195" t="s">
        <v>204</v>
      </c>
      <c r="E68" s="196" t="s">
        <v>102</v>
      </c>
      <c r="F68" s="196" t="s">
        <v>168</v>
      </c>
      <c r="G68" s="196" t="s">
        <v>204</v>
      </c>
      <c r="H68" s="195" t="s">
        <v>240</v>
      </c>
      <c r="I68" s="195" t="s">
        <v>72</v>
      </c>
      <c r="J68" s="195" t="s">
        <v>72</v>
      </c>
      <c r="K68" s="195" t="s">
        <v>240</v>
      </c>
      <c r="L68" s="195" t="s">
        <v>191</v>
      </c>
      <c r="M68" s="195" t="s">
        <v>466</v>
      </c>
      <c r="N68" s="195" t="s">
        <v>467</v>
      </c>
      <c r="O68" s="196" t="s">
        <v>189</v>
      </c>
      <c r="P68" s="170"/>
      <c r="Q68" s="171" t="s">
        <v>77</v>
      </c>
      <c r="R68" s="171" t="s">
        <v>78</v>
      </c>
      <c r="S68" s="327" t="s">
        <v>1508</v>
      </c>
      <c r="T68" s="170" t="s">
        <v>106</v>
      </c>
      <c r="U68" s="196" t="s">
        <v>143</v>
      </c>
      <c r="V68" s="170" t="s">
        <v>287</v>
      </c>
      <c r="W68" s="180" t="s">
        <v>208</v>
      </c>
      <c r="X68" s="181">
        <f t="shared" si="0"/>
        <v>0.6</v>
      </c>
      <c r="Y68" s="182" t="s">
        <v>84</v>
      </c>
      <c r="Z68" s="181">
        <f t="shared" si="1"/>
        <v>0.8</v>
      </c>
      <c r="AA68" s="173" t="s">
        <v>85</v>
      </c>
      <c r="AB68" s="172" t="s">
        <v>108</v>
      </c>
      <c r="AC68" s="170" t="s">
        <v>109</v>
      </c>
      <c r="AD68" s="173" t="s">
        <v>88</v>
      </c>
      <c r="AE68" s="173" t="s">
        <v>89</v>
      </c>
      <c r="AF68" s="196" t="s">
        <v>110</v>
      </c>
      <c r="AG68" s="173" t="s">
        <v>91</v>
      </c>
      <c r="AH68" s="173" t="s">
        <v>111</v>
      </c>
      <c r="AI68" s="183">
        <f t="shared" si="2"/>
        <v>0.15</v>
      </c>
      <c r="AJ68" s="173" t="s">
        <v>93</v>
      </c>
      <c r="AK68" s="183">
        <f t="shared" si="3"/>
        <v>0.1</v>
      </c>
      <c r="AL68" s="173" t="s">
        <v>94</v>
      </c>
      <c r="AM68" s="195" t="s">
        <v>112</v>
      </c>
      <c r="AN68" s="173" t="s">
        <v>96</v>
      </c>
      <c r="AO68" s="195" t="s">
        <v>113</v>
      </c>
      <c r="AP68" s="184">
        <f t="shared" si="4"/>
        <v>0.25</v>
      </c>
      <c r="AQ68" s="243" t="str">
        <f t="shared" si="5"/>
        <v>MEDIA</v>
      </c>
      <c r="AR68" s="243">
        <f t="shared" si="6"/>
        <v>0.44999999999999996</v>
      </c>
      <c r="AS68" s="243" t="str">
        <f t="shared" si="7"/>
        <v>MAYOR</v>
      </c>
      <c r="AT68" s="243">
        <f t="shared" si="8"/>
        <v>0.8</v>
      </c>
      <c r="AU68" s="223" t="s">
        <v>85</v>
      </c>
      <c r="AV68" s="218" t="s">
        <v>98</v>
      </c>
      <c r="AW68" s="174" t="s">
        <v>108</v>
      </c>
      <c r="AX68" s="175" t="s">
        <v>114</v>
      </c>
      <c r="AY68" s="198"/>
      <c r="AZ68" s="175">
        <f t="shared" si="60"/>
        <v>45657</v>
      </c>
      <c r="BA68"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8" s="175" t="str">
        <f t="shared" si="62"/>
        <v>OSI - GIS - GDMA - SPI</v>
      </c>
      <c r="BC68" s="227" t="s">
        <v>100</v>
      </c>
      <c r="BD68" s="176" t="str">
        <f t="shared" si="63"/>
        <v xml:space="preserve"> </v>
      </c>
      <c r="BE68" s="176" t="str">
        <f t="shared" si="64"/>
        <v>X</v>
      </c>
      <c r="BF68" s="176" t="str">
        <f t="shared" si="65"/>
        <v>Se mantiene un control sobre los usuarios y accesos a nivel de servicios corporativos transversales, a plataformas institucionales o interinstitucionales, aplicaciones institucionales.</v>
      </c>
      <c r="BG68" s="177" t="s">
        <v>1340</v>
      </c>
      <c r="BH68" s="176" t="str">
        <f t="shared" si="66"/>
        <v xml:space="preserve"> </v>
      </c>
      <c r="BI68" s="198"/>
      <c r="BJ68" s="190">
        <v>45777</v>
      </c>
      <c r="BK68" s="192" t="str">
        <f t="shared" si="59"/>
        <v>Configuración del perfil de usuario: funcionario nuevo o retirado  y contratista de la entidad.</v>
      </c>
      <c r="BL68" s="192" t="str">
        <f t="shared" si="15"/>
        <v>OSI - GIS - GDMA - SPI</v>
      </c>
      <c r="BM68" s="197" t="s">
        <v>100</v>
      </c>
      <c r="BN68" s="191"/>
      <c r="BO68" s="193" t="s">
        <v>1338</v>
      </c>
      <c r="BP68" s="192" t="str">
        <f t="shared" si="43"/>
        <v xml:space="preserve">Gestión de casos en mesas de ayuda para la creación o inactivación de usuarios </v>
      </c>
      <c r="BQ68" s="194" t="s">
        <v>1340</v>
      </c>
      <c r="BR68" s="194" t="str">
        <f>BR27</f>
        <v>En servicio en ejecución durante el 2025.</v>
      </c>
      <c r="BS68" s="198"/>
      <c r="BT68" s="323">
        <f t="shared" si="48"/>
        <v>45838</v>
      </c>
      <c r="BU68" s="323" t="str">
        <f t="shared" si="49"/>
        <v>Gestión de Usuarios institucionales, creación de cuenta y asignación de almacenamiento en One Drive.</v>
      </c>
      <c r="BV68" s="324" t="str">
        <f t="shared" si="16"/>
        <v>OSI - GIS - GDMA - SPI</v>
      </c>
      <c r="BW68" s="537" t="s">
        <v>100</v>
      </c>
      <c r="BX68" s="325" t="str">
        <f t="shared" si="50"/>
        <v xml:space="preserve"> </v>
      </c>
      <c r="BY68" s="325" t="str">
        <f t="shared" si="51"/>
        <v>X</v>
      </c>
      <c r="BZ68" s="325" t="str">
        <f t="shared" si="45"/>
        <v xml:space="preserve">A través de la herramienta de mesade ayuda se registra la gestión de usuarios institucionales. </v>
      </c>
      <c r="CA68" s="327" t="s">
        <v>1340</v>
      </c>
      <c r="CB68" s="327" t="str">
        <f t="shared" si="47"/>
        <v>Ajuste redacción "Descripción del Riesgo" acorde con lo indicado en el Informe OCI-018-2025.</v>
      </c>
      <c r="CC68" s="198"/>
      <c r="CD68" s="301"/>
      <c r="CE68" s="175"/>
      <c r="CF68" s="175" t="str">
        <f t="shared" si="18"/>
        <v>OSI - GIS - GDMA - SPI</v>
      </c>
      <c r="CG68" s="305" t="s">
        <v>100</v>
      </c>
      <c r="CH68" s="176"/>
      <c r="CI68" s="239"/>
      <c r="CJ68" s="175"/>
      <c r="CK68" s="177"/>
      <c r="CL68" s="177"/>
      <c r="CM68" s="200"/>
      <c r="CN68" s="175"/>
      <c r="CO68" s="175"/>
      <c r="CP68" s="176"/>
      <c r="CQ68" s="176"/>
      <c r="CR68" s="176"/>
      <c r="CS68" s="176"/>
      <c r="CT68" s="177"/>
      <c r="CU68" s="177"/>
      <c r="CV68" s="177"/>
      <c r="CW68" s="198"/>
      <c r="CX68" s="198"/>
      <c r="CY68" s="198"/>
      <c r="CZ68" s="198"/>
      <c r="DA68" s="198"/>
      <c r="DB68" s="198"/>
      <c r="DC68" s="198"/>
      <c r="DD68" s="198"/>
      <c r="DE68" s="198"/>
      <c r="DF68" s="198"/>
    </row>
    <row r="69" spans="2:110" s="187" customFormat="1" ht="94.5" x14ac:dyDescent="0.25">
      <c r="B69" s="173" t="s">
        <v>68</v>
      </c>
      <c r="C69" s="195" t="s">
        <v>204</v>
      </c>
      <c r="D69" s="195" t="s">
        <v>204</v>
      </c>
      <c r="E69" s="196" t="s">
        <v>102</v>
      </c>
      <c r="F69" s="196" t="s">
        <v>71</v>
      </c>
      <c r="G69" s="196" t="s">
        <v>204</v>
      </c>
      <c r="H69" s="195" t="s">
        <v>240</v>
      </c>
      <c r="I69" s="195" t="s">
        <v>72</v>
      </c>
      <c r="J69" s="195" t="s">
        <v>72</v>
      </c>
      <c r="K69" s="195" t="s">
        <v>240</v>
      </c>
      <c r="L69" s="195" t="s">
        <v>191</v>
      </c>
      <c r="M69" s="195" t="s">
        <v>466</v>
      </c>
      <c r="N69" s="195" t="s">
        <v>467</v>
      </c>
      <c r="O69" s="196" t="s">
        <v>189</v>
      </c>
      <c r="P69" s="170"/>
      <c r="Q69" s="171" t="s">
        <v>77</v>
      </c>
      <c r="R69" s="171" t="s">
        <v>78</v>
      </c>
      <c r="S69" s="327" t="s">
        <v>1508</v>
      </c>
      <c r="T69" s="170" t="s">
        <v>106</v>
      </c>
      <c r="U69" s="196" t="s">
        <v>143</v>
      </c>
      <c r="V69" s="170" t="s">
        <v>287</v>
      </c>
      <c r="W69" s="180" t="s">
        <v>208</v>
      </c>
      <c r="X69" s="181">
        <f t="shared" si="0"/>
        <v>0.6</v>
      </c>
      <c r="Y69" s="182" t="s">
        <v>84</v>
      </c>
      <c r="Z69" s="181">
        <f t="shared" si="1"/>
        <v>0.8</v>
      </c>
      <c r="AA69" s="173" t="s">
        <v>85</v>
      </c>
      <c r="AB69" s="172" t="s">
        <v>108</v>
      </c>
      <c r="AC69" s="170" t="s">
        <v>109</v>
      </c>
      <c r="AD69" s="173" t="s">
        <v>88</v>
      </c>
      <c r="AE69" s="173" t="s">
        <v>89</v>
      </c>
      <c r="AF69" s="196" t="s">
        <v>110</v>
      </c>
      <c r="AG69" s="173" t="s">
        <v>91</v>
      </c>
      <c r="AH69" s="173" t="s">
        <v>111</v>
      </c>
      <c r="AI69" s="183">
        <f t="shared" si="2"/>
        <v>0.15</v>
      </c>
      <c r="AJ69" s="173" t="s">
        <v>93</v>
      </c>
      <c r="AK69" s="183">
        <f t="shared" si="3"/>
        <v>0.1</v>
      </c>
      <c r="AL69" s="173" t="s">
        <v>94</v>
      </c>
      <c r="AM69" s="195" t="s">
        <v>112</v>
      </c>
      <c r="AN69" s="173" t="s">
        <v>96</v>
      </c>
      <c r="AO69" s="195" t="s">
        <v>113</v>
      </c>
      <c r="AP69" s="184">
        <f t="shared" si="4"/>
        <v>0.25</v>
      </c>
      <c r="AQ69" s="243" t="str">
        <f t="shared" si="5"/>
        <v>MEDIA</v>
      </c>
      <c r="AR69" s="243">
        <f t="shared" si="6"/>
        <v>0.44999999999999996</v>
      </c>
      <c r="AS69" s="243" t="str">
        <f t="shared" si="7"/>
        <v>MAYOR</v>
      </c>
      <c r="AT69" s="243">
        <f t="shared" si="8"/>
        <v>0.8</v>
      </c>
      <c r="AU69" s="223" t="s">
        <v>85</v>
      </c>
      <c r="AV69" s="218" t="s">
        <v>98</v>
      </c>
      <c r="AW69" s="174" t="s">
        <v>108</v>
      </c>
      <c r="AX69" s="175" t="s">
        <v>114</v>
      </c>
      <c r="AY69" s="198"/>
      <c r="AZ69" s="175">
        <f t="shared" si="60"/>
        <v>45657</v>
      </c>
      <c r="BA69"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69" s="175" t="str">
        <f t="shared" si="62"/>
        <v>OSI - GIS - GDMA - SPI</v>
      </c>
      <c r="BC69" s="227" t="s">
        <v>100</v>
      </c>
      <c r="BD69" s="176" t="str">
        <f t="shared" si="63"/>
        <v xml:space="preserve"> </v>
      </c>
      <c r="BE69" s="176" t="str">
        <f t="shared" si="64"/>
        <v>X</v>
      </c>
      <c r="BF69" s="176" t="str">
        <f t="shared" si="65"/>
        <v>Se mantiene un control sobre los usuarios y accesos a nivel de servicios corporativos transversales, a plataformas institucionales o interinstitucionales, aplicaciones institucionales.</v>
      </c>
      <c r="BG69" s="177" t="s">
        <v>1340</v>
      </c>
      <c r="BH69" s="176" t="str">
        <f t="shared" si="66"/>
        <v xml:space="preserve"> </v>
      </c>
      <c r="BI69" s="198"/>
      <c r="BJ69" s="190">
        <v>45777</v>
      </c>
      <c r="BK69" s="192" t="str">
        <f t="shared" si="59"/>
        <v>Configuración del perfil de usuario: funcionario nuevo o retirado  y contratista de la entidad.</v>
      </c>
      <c r="BL69" s="192" t="str">
        <f t="shared" si="15"/>
        <v>OSI - GIS - GDMA - SPI</v>
      </c>
      <c r="BM69" s="197" t="s">
        <v>100</v>
      </c>
      <c r="BN69" s="191"/>
      <c r="BO69" s="193" t="s">
        <v>1338</v>
      </c>
      <c r="BP69" s="192" t="str">
        <f t="shared" si="43"/>
        <v xml:space="preserve">Gestión de casos en mesas de ayuda para la creación o inactivación de usuarios </v>
      </c>
      <c r="BQ69" s="194" t="s">
        <v>1340</v>
      </c>
      <c r="BR69" s="194" t="str">
        <f>BR27</f>
        <v>En servicio en ejecución durante el 2025.</v>
      </c>
      <c r="BS69" s="198"/>
      <c r="BT69" s="323">
        <f t="shared" si="48"/>
        <v>45838</v>
      </c>
      <c r="BU69" s="323" t="str">
        <f t="shared" si="49"/>
        <v>Gestión de Usuarios institucionales, creación de cuenta y asignación de almacenamiento en One Drive.</v>
      </c>
      <c r="BV69" s="324" t="str">
        <f t="shared" si="16"/>
        <v>OSI - GIS - GDMA - SPI</v>
      </c>
      <c r="BW69" s="537" t="s">
        <v>100</v>
      </c>
      <c r="BX69" s="325" t="str">
        <f t="shared" si="50"/>
        <v xml:space="preserve"> </v>
      </c>
      <c r="BY69" s="325" t="str">
        <f t="shared" si="51"/>
        <v>X</v>
      </c>
      <c r="BZ69" s="325" t="str">
        <f t="shared" si="45"/>
        <v xml:space="preserve">A través de la herramienta de mesade ayuda se registra la gestión de usuarios institucionales. </v>
      </c>
      <c r="CA69" s="327" t="s">
        <v>1340</v>
      </c>
      <c r="CB69" s="327" t="str">
        <f t="shared" si="47"/>
        <v>Ajuste redacción "Descripción del Riesgo" acorde con lo indicado en el Informe OCI-018-2025.</v>
      </c>
      <c r="CC69" s="198"/>
      <c r="CD69" s="301"/>
      <c r="CE69" s="175"/>
      <c r="CF69" s="175" t="str">
        <f t="shared" si="18"/>
        <v>OSI - GIS - GDMA - SPI</v>
      </c>
      <c r="CG69" s="305" t="s">
        <v>100</v>
      </c>
      <c r="CH69" s="176"/>
      <c r="CI69" s="239"/>
      <c r="CJ69" s="175"/>
      <c r="CK69" s="177"/>
      <c r="CL69" s="177"/>
      <c r="CM69" s="200"/>
      <c r="CN69" s="175"/>
      <c r="CO69" s="175"/>
      <c r="CP69" s="176"/>
      <c r="CQ69" s="176"/>
      <c r="CR69" s="176"/>
      <c r="CS69" s="176"/>
      <c r="CT69" s="177"/>
      <c r="CU69" s="177"/>
      <c r="CV69" s="177"/>
      <c r="CW69" s="198"/>
      <c r="CX69" s="198"/>
      <c r="CY69" s="198"/>
      <c r="CZ69" s="198"/>
      <c r="DA69" s="198"/>
      <c r="DB69" s="198"/>
      <c r="DC69" s="198"/>
      <c r="DD69" s="198"/>
      <c r="DE69" s="198"/>
      <c r="DF69" s="198"/>
    </row>
    <row r="70" spans="2:110" s="187" customFormat="1" ht="199.5" x14ac:dyDescent="0.25">
      <c r="B70" s="173" t="s">
        <v>68</v>
      </c>
      <c r="C70" s="195" t="s">
        <v>288</v>
      </c>
      <c r="D70" s="195" t="s">
        <v>288</v>
      </c>
      <c r="E70" s="196" t="s">
        <v>102</v>
      </c>
      <c r="F70" s="196" t="s">
        <v>117</v>
      </c>
      <c r="G70" s="196" t="s">
        <v>288</v>
      </c>
      <c r="H70" s="195" t="s">
        <v>240</v>
      </c>
      <c r="I70" s="195" t="s">
        <v>240</v>
      </c>
      <c r="J70" s="195" t="s">
        <v>240</v>
      </c>
      <c r="K70" s="195" t="s">
        <v>240</v>
      </c>
      <c r="L70" s="195" t="s">
        <v>248</v>
      </c>
      <c r="M70" s="195" t="s">
        <v>249</v>
      </c>
      <c r="N70" s="195" t="s">
        <v>250</v>
      </c>
      <c r="O70" s="196" t="s">
        <v>189</v>
      </c>
      <c r="P70" s="170"/>
      <c r="Q70" s="171" t="s">
        <v>77</v>
      </c>
      <c r="R70" s="171" t="s">
        <v>78</v>
      </c>
      <c r="S70" s="327" t="s">
        <v>79</v>
      </c>
      <c r="T70" s="170" t="s">
        <v>106</v>
      </c>
      <c r="U70" s="196" t="s">
        <v>143</v>
      </c>
      <c r="V70" s="170" t="s">
        <v>287</v>
      </c>
      <c r="W70" s="180" t="s">
        <v>83</v>
      </c>
      <c r="X70" s="181">
        <f t="shared" si="0"/>
        <v>0.4</v>
      </c>
      <c r="Y70" s="182" t="s">
        <v>84</v>
      </c>
      <c r="Z70" s="181">
        <f t="shared" si="1"/>
        <v>0.8</v>
      </c>
      <c r="AA70" s="173" t="s">
        <v>85</v>
      </c>
      <c r="AB70" s="172" t="s">
        <v>108</v>
      </c>
      <c r="AC70" s="170" t="s">
        <v>109</v>
      </c>
      <c r="AD70" s="173" t="s">
        <v>88</v>
      </c>
      <c r="AE70" s="173" t="s">
        <v>89</v>
      </c>
      <c r="AF70" s="196" t="s">
        <v>110</v>
      </c>
      <c r="AG70" s="173" t="s">
        <v>91</v>
      </c>
      <c r="AH70" s="173" t="s">
        <v>111</v>
      </c>
      <c r="AI70" s="183">
        <f t="shared" si="2"/>
        <v>0.15</v>
      </c>
      <c r="AJ70" s="173" t="s">
        <v>93</v>
      </c>
      <c r="AK70" s="183">
        <f t="shared" si="3"/>
        <v>0.1</v>
      </c>
      <c r="AL70" s="173" t="s">
        <v>94</v>
      </c>
      <c r="AM70" s="195" t="s">
        <v>112</v>
      </c>
      <c r="AN70" s="173" t="s">
        <v>96</v>
      </c>
      <c r="AO70" s="195" t="s">
        <v>113</v>
      </c>
      <c r="AP70" s="184">
        <f t="shared" si="4"/>
        <v>0.25</v>
      </c>
      <c r="AQ70" s="243" t="str">
        <f t="shared" si="5"/>
        <v>BAJA</v>
      </c>
      <c r="AR70" s="243">
        <f t="shared" si="6"/>
        <v>0.30000000000000004</v>
      </c>
      <c r="AS70" s="243" t="str">
        <f t="shared" si="7"/>
        <v>MAYOR</v>
      </c>
      <c r="AT70" s="243">
        <f t="shared" si="8"/>
        <v>0.8</v>
      </c>
      <c r="AU70" s="223" t="s">
        <v>85</v>
      </c>
      <c r="AV70" s="218" t="s">
        <v>98</v>
      </c>
      <c r="AW70" s="174" t="s">
        <v>108</v>
      </c>
      <c r="AX70" s="175" t="s">
        <v>114</v>
      </c>
      <c r="AY70" s="198"/>
      <c r="AZ70" s="175">
        <f t="shared" si="60"/>
        <v>45657</v>
      </c>
      <c r="BA70"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0" s="175" t="str">
        <f t="shared" si="62"/>
        <v>OSI - GIS - GDMA - SPI</v>
      </c>
      <c r="BC70" s="227" t="s">
        <v>100</v>
      </c>
      <c r="BD70" s="176" t="str">
        <f t="shared" si="63"/>
        <v xml:space="preserve"> </v>
      </c>
      <c r="BE70" s="176" t="str">
        <f t="shared" si="64"/>
        <v>X</v>
      </c>
      <c r="BF70" s="176" t="str">
        <f t="shared" si="65"/>
        <v>Se mantiene un control sobre los usuarios y accesos a nivel de servicios corporativos transversales, a plataformas institucionales o interinstitucionales, aplicaciones institucionales.</v>
      </c>
      <c r="BG70" s="177" t="s">
        <v>1340</v>
      </c>
      <c r="BH70" s="176" t="str">
        <f t="shared" si="66"/>
        <v xml:space="preserve"> </v>
      </c>
      <c r="BI70" s="198"/>
      <c r="BJ70" s="190">
        <v>45777</v>
      </c>
      <c r="BK70" s="192" t="str">
        <f t="shared" si="59"/>
        <v>Configuración del perfil de usuario: funcionario nuevo o retirado  y contratista de la entidad.</v>
      </c>
      <c r="BL70" s="192" t="str">
        <f t="shared" si="15"/>
        <v>OSI - GIS - GDMA - SPI</v>
      </c>
      <c r="BM70" s="197" t="s">
        <v>100</v>
      </c>
      <c r="BN70" s="191"/>
      <c r="BO70" s="193" t="s">
        <v>1338</v>
      </c>
      <c r="BP70" s="192" t="str">
        <f t="shared" si="43"/>
        <v xml:space="preserve">Gestión de casos en mesas de ayuda para la creación o inactivación de usuarios </v>
      </c>
      <c r="BQ70" s="194" t="s">
        <v>1340</v>
      </c>
      <c r="BR70" s="194" t="str">
        <f>BR27</f>
        <v>En servicio en ejecución durante el 2025.</v>
      </c>
      <c r="BS70" s="198"/>
      <c r="BT70" s="323">
        <f t="shared" si="48"/>
        <v>45838</v>
      </c>
      <c r="BU70" s="323" t="str">
        <f t="shared" si="49"/>
        <v>Gestión de Usuarios institucionales, creación de cuenta y asignación de almacenamiento en One Drive.</v>
      </c>
      <c r="BV70" s="324" t="str">
        <f t="shared" si="16"/>
        <v>OSI - GIS - GDMA - SPI</v>
      </c>
      <c r="BW70" s="537" t="s">
        <v>100</v>
      </c>
      <c r="BX70" s="325" t="str">
        <f t="shared" si="50"/>
        <v xml:space="preserve"> </v>
      </c>
      <c r="BY70" s="325" t="str">
        <f t="shared" si="51"/>
        <v>X</v>
      </c>
      <c r="BZ70" s="325" t="str">
        <f t="shared" si="45"/>
        <v xml:space="preserve">A través de la herramienta de mesade ayuda se registra la gestión de usuarios institucionales. </v>
      </c>
      <c r="CA70" s="327" t="s">
        <v>1340</v>
      </c>
      <c r="CB70" s="327" t="str">
        <f t="shared" si="47"/>
        <v>Ajuste redacción "Descripción del Riesgo" acorde con lo indicado en el Informe OCI-018-2025.</v>
      </c>
      <c r="CC70" s="198"/>
      <c r="CD70" s="301"/>
      <c r="CE70" s="175"/>
      <c r="CF70" s="175" t="str">
        <f t="shared" si="18"/>
        <v>OSI - GIS - GDMA - SPI</v>
      </c>
      <c r="CG70" s="305" t="s">
        <v>100</v>
      </c>
      <c r="CH70" s="176"/>
      <c r="CI70" s="239"/>
      <c r="CJ70" s="175"/>
      <c r="CK70" s="177"/>
      <c r="CL70" s="177"/>
      <c r="CM70" s="200"/>
      <c r="CN70" s="175"/>
      <c r="CO70" s="175"/>
      <c r="CP70" s="176"/>
      <c r="CQ70" s="176"/>
      <c r="CR70" s="176"/>
      <c r="CS70" s="176"/>
      <c r="CT70" s="177"/>
      <c r="CU70" s="177"/>
      <c r="CV70" s="177"/>
      <c r="CW70" s="198"/>
      <c r="CX70" s="198"/>
      <c r="CY70" s="198"/>
      <c r="CZ70" s="198"/>
      <c r="DA70" s="198"/>
      <c r="DB70" s="198"/>
      <c r="DC70" s="198"/>
      <c r="DD70" s="198"/>
      <c r="DE70" s="198"/>
      <c r="DF70" s="198"/>
    </row>
    <row r="71" spans="2:110" s="187" customFormat="1" ht="94.5" x14ac:dyDescent="0.25">
      <c r="B71" s="173" t="s">
        <v>68</v>
      </c>
      <c r="C71" s="195" t="s">
        <v>288</v>
      </c>
      <c r="D71" s="195" t="s">
        <v>288</v>
      </c>
      <c r="E71" s="196" t="s">
        <v>102</v>
      </c>
      <c r="F71" s="196" t="s">
        <v>168</v>
      </c>
      <c r="G71" s="196" t="s">
        <v>288</v>
      </c>
      <c r="H71" s="195" t="s">
        <v>240</v>
      </c>
      <c r="I71" s="195" t="s">
        <v>240</v>
      </c>
      <c r="J71" s="195" t="s">
        <v>240</v>
      </c>
      <c r="K71" s="195" t="s">
        <v>240</v>
      </c>
      <c r="L71" s="195" t="s">
        <v>248</v>
      </c>
      <c r="M71" s="195" t="s">
        <v>249</v>
      </c>
      <c r="N71" s="195" t="s">
        <v>250</v>
      </c>
      <c r="O71" s="196" t="s">
        <v>189</v>
      </c>
      <c r="P71" s="170"/>
      <c r="Q71" s="171" t="s">
        <v>77</v>
      </c>
      <c r="R71" s="171" t="s">
        <v>78</v>
      </c>
      <c r="S71" s="327" t="s">
        <v>1508</v>
      </c>
      <c r="T71" s="170" t="s">
        <v>106</v>
      </c>
      <c r="U71" s="196" t="s">
        <v>143</v>
      </c>
      <c r="V71" s="170" t="s">
        <v>287</v>
      </c>
      <c r="W71" s="180" t="s">
        <v>83</v>
      </c>
      <c r="X71" s="181">
        <f t="shared" si="0"/>
        <v>0.4</v>
      </c>
      <c r="Y71" s="182" t="s">
        <v>84</v>
      </c>
      <c r="Z71" s="181">
        <f t="shared" si="1"/>
        <v>0.8</v>
      </c>
      <c r="AA71" s="173" t="s">
        <v>85</v>
      </c>
      <c r="AB71" s="172" t="s">
        <v>108</v>
      </c>
      <c r="AC71" s="170" t="s">
        <v>109</v>
      </c>
      <c r="AD71" s="173" t="s">
        <v>88</v>
      </c>
      <c r="AE71" s="173" t="s">
        <v>89</v>
      </c>
      <c r="AF71" s="196" t="s">
        <v>110</v>
      </c>
      <c r="AG71" s="173" t="s">
        <v>91</v>
      </c>
      <c r="AH71" s="173" t="s">
        <v>111</v>
      </c>
      <c r="AI71" s="183">
        <f t="shared" si="2"/>
        <v>0.15</v>
      </c>
      <c r="AJ71" s="173" t="s">
        <v>93</v>
      </c>
      <c r="AK71" s="183">
        <f t="shared" si="3"/>
        <v>0.1</v>
      </c>
      <c r="AL71" s="173" t="s">
        <v>94</v>
      </c>
      <c r="AM71" s="195" t="s">
        <v>112</v>
      </c>
      <c r="AN71" s="173" t="s">
        <v>96</v>
      </c>
      <c r="AO71" s="195" t="s">
        <v>113</v>
      </c>
      <c r="AP71" s="184">
        <f t="shared" si="4"/>
        <v>0.25</v>
      </c>
      <c r="AQ71" s="243" t="str">
        <f t="shared" si="5"/>
        <v>BAJA</v>
      </c>
      <c r="AR71" s="243">
        <f t="shared" si="6"/>
        <v>0.30000000000000004</v>
      </c>
      <c r="AS71" s="243" t="str">
        <f t="shared" si="7"/>
        <v>MAYOR</v>
      </c>
      <c r="AT71" s="243">
        <f t="shared" si="8"/>
        <v>0.8</v>
      </c>
      <c r="AU71" s="223" t="s">
        <v>85</v>
      </c>
      <c r="AV71" s="218" t="s">
        <v>98</v>
      </c>
      <c r="AW71" s="174" t="s">
        <v>108</v>
      </c>
      <c r="AX71" s="175" t="s">
        <v>114</v>
      </c>
      <c r="AY71" s="198"/>
      <c r="AZ71" s="175">
        <f t="shared" si="60"/>
        <v>45657</v>
      </c>
      <c r="BA71"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1" s="175" t="str">
        <f t="shared" si="62"/>
        <v>OSI - GIS - GDMA - SPI</v>
      </c>
      <c r="BC71" s="227" t="s">
        <v>100</v>
      </c>
      <c r="BD71" s="176" t="str">
        <f t="shared" si="63"/>
        <v xml:space="preserve"> </v>
      </c>
      <c r="BE71" s="176" t="str">
        <f t="shared" si="64"/>
        <v>X</v>
      </c>
      <c r="BF71" s="176" t="str">
        <f t="shared" si="65"/>
        <v>Se mantiene un control sobre los usuarios y accesos a nivel de servicios corporativos transversales, a plataformas institucionales o interinstitucionales, aplicaciones institucionales.</v>
      </c>
      <c r="BG71" s="177" t="s">
        <v>1340</v>
      </c>
      <c r="BH71" s="176" t="str">
        <f t="shared" si="66"/>
        <v xml:space="preserve"> </v>
      </c>
      <c r="BI71" s="198"/>
      <c r="BJ71" s="190">
        <v>45777</v>
      </c>
      <c r="BK71" s="192" t="str">
        <f t="shared" si="59"/>
        <v>Configuración del perfil de usuario: funcionario nuevo o retirado  y contratista de la entidad.</v>
      </c>
      <c r="BL71" s="192" t="str">
        <f t="shared" si="15"/>
        <v>OSI - GIS - GDMA - SPI</v>
      </c>
      <c r="BM71" s="197" t="s">
        <v>100</v>
      </c>
      <c r="BN71" s="191"/>
      <c r="BO71" s="193" t="s">
        <v>1338</v>
      </c>
      <c r="BP71" s="192" t="str">
        <f t="shared" si="43"/>
        <v xml:space="preserve">Gestión de casos en mesas de ayuda para la creación o inactivación de usuarios </v>
      </c>
      <c r="BQ71" s="194" t="s">
        <v>1340</v>
      </c>
      <c r="BR71" s="194" t="str">
        <f>BR27</f>
        <v>En servicio en ejecución durante el 2025.</v>
      </c>
      <c r="BS71" s="198"/>
      <c r="BT71" s="323">
        <f t="shared" si="48"/>
        <v>45838</v>
      </c>
      <c r="BU71" s="323" t="str">
        <f t="shared" si="49"/>
        <v>Gestión de Usuarios institucionales, creación de cuenta y asignación de almacenamiento en One Drive.</v>
      </c>
      <c r="BV71" s="324" t="str">
        <f t="shared" si="16"/>
        <v>OSI - GIS - GDMA - SPI</v>
      </c>
      <c r="BW71" s="537" t="s">
        <v>100</v>
      </c>
      <c r="BX71" s="325" t="str">
        <f t="shared" si="50"/>
        <v xml:space="preserve"> </v>
      </c>
      <c r="BY71" s="325" t="str">
        <f t="shared" si="51"/>
        <v>X</v>
      </c>
      <c r="BZ71" s="325" t="str">
        <f t="shared" si="45"/>
        <v xml:space="preserve">A través de la herramienta de mesade ayuda se registra la gestión de usuarios institucionales. </v>
      </c>
      <c r="CA71" s="327" t="s">
        <v>1340</v>
      </c>
      <c r="CB71" s="327" t="str">
        <f t="shared" si="47"/>
        <v>Ajuste redacción "Descripción del Riesgo" acorde con lo indicado en el Informe OCI-018-2025.</v>
      </c>
      <c r="CC71" s="198"/>
      <c r="CD71" s="301"/>
      <c r="CE71" s="175"/>
      <c r="CF71" s="175" t="str">
        <f t="shared" si="18"/>
        <v>OSI - GIS - GDMA - SPI</v>
      </c>
      <c r="CG71" s="305" t="s">
        <v>100</v>
      </c>
      <c r="CH71" s="176"/>
      <c r="CI71" s="239"/>
      <c r="CJ71" s="175"/>
      <c r="CK71" s="177"/>
      <c r="CL71" s="177"/>
      <c r="CM71" s="200"/>
      <c r="CN71" s="175"/>
      <c r="CO71" s="175"/>
      <c r="CP71" s="176"/>
      <c r="CQ71" s="176"/>
      <c r="CR71" s="176"/>
      <c r="CS71" s="176"/>
      <c r="CT71" s="177"/>
      <c r="CU71" s="177"/>
      <c r="CV71" s="177"/>
      <c r="CW71" s="198"/>
      <c r="CX71" s="198"/>
      <c r="CY71" s="198"/>
      <c r="CZ71" s="198"/>
      <c r="DA71" s="198"/>
      <c r="DB71" s="198"/>
      <c r="DC71" s="198"/>
      <c r="DD71" s="198"/>
      <c r="DE71" s="198"/>
      <c r="DF71" s="198"/>
    </row>
    <row r="72" spans="2:110" s="187" customFormat="1" ht="94.5" x14ac:dyDescent="0.25">
      <c r="B72" s="173" t="s">
        <v>68</v>
      </c>
      <c r="C72" s="195" t="s">
        <v>101</v>
      </c>
      <c r="D72" s="195" t="s">
        <v>101</v>
      </c>
      <c r="E72" s="196" t="s">
        <v>102</v>
      </c>
      <c r="F72" s="196" t="s">
        <v>117</v>
      </c>
      <c r="G72" s="196" t="s">
        <v>101</v>
      </c>
      <c r="H72" s="195" t="s">
        <v>240</v>
      </c>
      <c r="I72" s="195" t="s">
        <v>240</v>
      </c>
      <c r="J72" s="195" t="s">
        <v>240</v>
      </c>
      <c r="K72" s="195" t="s">
        <v>240</v>
      </c>
      <c r="L72" s="195" t="s">
        <v>248</v>
      </c>
      <c r="M72" s="195" t="s">
        <v>249</v>
      </c>
      <c r="N72" s="195" t="s">
        <v>250</v>
      </c>
      <c r="O72" s="196" t="s">
        <v>189</v>
      </c>
      <c r="P72" s="170"/>
      <c r="Q72" s="171" t="s">
        <v>77</v>
      </c>
      <c r="R72" s="171" t="s">
        <v>78</v>
      </c>
      <c r="S72" s="327" t="s">
        <v>1508</v>
      </c>
      <c r="T72" s="170" t="s">
        <v>106</v>
      </c>
      <c r="U72" s="196" t="s">
        <v>81</v>
      </c>
      <c r="V72" s="170" t="s">
        <v>107</v>
      </c>
      <c r="W72" s="180" t="s">
        <v>83</v>
      </c>
      <c r="X72" s="181">
        <f t="shared" ref="X72:X135" si="67">IF(W72="MUY BAJA",20%,IF(W72="BAJA",40%,IF(W72="MEDIA",60%,IF(W72="ALTA",80%,IF(W72="MUY ALTA",100%,)))))</f>
        <v>0.4</v>
      </c>
      <c r="Y72" s="182" t="s">
        <v>84</v>
      </c>
      <c r="Z72" s="181">
        <f t="shared" ref="Z72:Z135" si="68">IF(Y72="LEVE",20%,IF(Y72="MENOR",40%,IF(Y72="MODERADO",60%,IF(Y72="MAYOR",80%,IF(Y72="CATASTRÓFICO",100%,)))))</f>
        <v>0.8</v>
      </c>
      <c r="AA72" s="173" t="s">
        <v>85</v>
      </c>
      <c r="AB72" s="172" t="s">
        <v>108</v>
      </c>
      <c r="AC72" s="170" t="s">
        <v>109</v>
      </c>
      <c r="AD72" s="173" t="s">
        <v>88</v>
      </c>
      <c r="AE72" s="173" t="s">
        <v>89</v>
      </c>
      <c r="AF72" s="196" t="s">
        <v>110</v>
      </c>
      <c r="AG72" s="173" t="s">
        <v>91</v>
      </c>
      <c r="AH72" s="173" t="s">
        <v>111</v>
      </c>
      <c r="AI72" s="183">
        <f t="shared" ref="AI72:AI135" si="69">IF(AH72="Prevenir",25%, IF(AH72="Detectar",15%,IF(AH72="Corregir",10%,)))</f>
        <v>0.15</v>
      </c>
      <c r="AJ72" s="173" t="s">
        <v>93</v>
      </c>
      <c r="AK72" s="183">
        <f t="shared" ref="AK72:AK135" si="70">IF(AJ72="Automático",25%,IF(AJ72="Manual",10%,))</f>
        <v>0.1</v>
      </c>
      <c r="AL72" s="173" t="s">
        <v>94</v>
      </c>
      <c r="AM72" s="195" t="s">
        <v>112</v>
      </c>
      <c r="AN72" s="173" t="s">
        <v>96</v>
      </c>
      <c r="AO72" s="195" t="s">
        <v>113</v>
      </c>
      <c r="AP72" s="184">
        <f t="shared" ref="AP72:AP135" si="71">+AI72+AK72</f>
        <v>0.25</v>
      </c>
      <c r="AQ72" s="243" t="str">
        <f t="shared" ref="AQ72:AQ135" si="72">IF(AR72&lt;=20%,"MUY BAJA",IF(AR72&lt;=40%,"BAJA",IF(AR72&lt;=60%,"MEDIA",IF(AR72&lt;=80%,"ALTA","MUY ALTA"))))</f>
        <v>BAJA</v>
      </c>
      <c r="AR72" s="243">
        <f t="shared" ref="AR72:AR135" si="73">IF(OR(AH72="Prevenir",AH72="Detectar"),(X72-(X72*AP72)), X72)</f>
        <v>0.30000000000000004</v>
      </c>
      <c r="AS72" s="243" t="str">
        <f t="shared" ref="AS72:AS135" si="74">IF(AT72&lt;=20%,"LEVE",IF(AT72&lt;=40%,"MENOR",IF(AT72&lt;=60%,"MODERADO",IF(AT72&lt;=80%,"MAYOR","CATASTROFICO"))))</f>
        <v>MAYOR</v>
      </c>
      <c r="AT72" s="243">
        <f t="shared" ref="AT72:AT135" si="75">IF(AH72="Corregir",(Z72-(Z72*AP72)), Z72)</f>
        <v>0.8</v>
      </c>
      <c r="AU72" s="223" t="s">
        <v>85</v>
      </c>
      <c r="AV72" s="218" t="s">
        <v>98</v>
      </c>
      <c r="AW72" s="174" t="s">
        <v>108</v>
      </c>
      <c r="AX72" s="175" t="s">
        <v>114</v>
      </c>
      <c r="AY72" s="198"/>
      <c r="AZ72" s="175">
        <f t="shared" si="60"/>
        <v>45657</v>
      </c>
      <c r="BA72"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2" s="175" t="str">
        <f t="shared" si="62"/>
        <v>OSI - GIS - GDMA - SPI</v>
      </c>
      <c r="BC72" s="227" t="s">
        <v>100</v>
      </c>
      <c r="BD72" s="176" t="str">
        <f t="shared" si="63"/>
        <v xml:space="preserve"> </v>
      </c>
      <c r="BE72" s="176" t="str">
        <f t="shared" si="64"/>
        <v>X</v>
      </c>
      <c r="BF72" s="176" t="str">
        <f t="shared" si="65"/>
        <v>Se mantiene un control sobre los usuarios y accesos a nivel de servicios corporativos transversales, a plataformas institucionales o interinstitucionales, aplicaciones institucionales.</v>
      </c>
      <c r="BG72" s="177" t="s">
        <v>1340</v>
      </c>
      <c r="BH72" s="176" t="str">
        <f t="shared" si="66"/>
        <v xml:space="preserve"> </v>
      </c>
      <c r="BI72" s="198"/>
      <c r="BJ72" s="190">
        <v>45777</v>
      </c>
      <c r="BK72" s="192" t="str">
        <f t="shared" si="59"/>
        <v>Configuración del perfil de usuario: funcionario nuevo o retirado  y contratista de la entidad.</v>
      </c>
      <c r="BL72" s="192" t="str">
        <f t="shared" si="15"/>
        <v>OSI - GIS - GDMA - SPI</v>
      </c>
      <c r="BM72" s="197" t="s">
        <v>100</v>
      </c>
      <c r="BN72" s="191"/>
      <c r="BO72" s="193" t="s">
        <v>1338</v>
      </c>
      <c r="BP72" s="192" t="str">
        <f t="shared" si="43"/>
        <v xml:space="preserve">Gestión de casos en mesas de ayuda para la creación o inactivación de usuarios </v>
      </c>
      <c r="BQ72" s="194" t="s">
        <v>1340</v>
      </c>
      <c r="BR72" s="194" t="str">
        <f>BR27</f>
        <v>En servicio en ejecución durante el 2025.</v>
      </c>
      <c r="BS72" s="198"/>
      <c r="BT72" s="323">
        <f t="shared" si="48"/>
        <v>45838</v>
      </c>
      <c r="BU72" s="323" t="str">
        <f t="shared" si="49"/>
        <v>Gestión de Usuarios institucionales, creación de cuenta y asignación de almacenamiento en One Drive.</v>
      </c>
      <c r="BV72" s="324" t="str">
        <f t="shared" si="16"/>
        <v>OSI - GIS - GDMA - SPI</v>
      </c>
      <c r="BW72" s="537" t="s">
        <v>100</v>
      </c>
      <c r="BX72" s="325" t="str">
        <f t="shared" si="50"/>
        <v xml:space="preserve"> </v>
      </c>
      <c r="BY72" s="325" t="str">
        <f t="shared" si="51"/>
        <v>X</v>
      </c>
      <c r="BZ72" s="325" t="str">
        <f t="shared" si="45"/>
        <v xml:space="preserve">A través de la herramienta de mesade ayuda se registra la gestión de usuarios institucionales. </v>
      </c>
      <c r="CA72" s="327" t="s">
        <v>1340</v>
      </c>
      <c r="CB72" s="327" t="str">
        <f t="shared" si="47"/>
        <v>Ajuste redacción "Descripción del Riesgo" acorde con lo indicado en el Informe OCI-018-2025.</v>
      </c>
      <c r="CC72" s="198"/>
      <c r="CD72" s="301"/>
      <c r="CE72" s="175"/>
      <c r="CF72" s="175" t="str">
        <f t="shared" si="18"/>
        <v>OSI - GIS - GDMA - SPI</v>
      </c>
      <c r="CG72" s="305" t="s">
        <v>100</v>
      </c>
      <c r="CH72" s="176"/>
      <c r="CI72" s="239"/>
      <c r="CJ72" s="175"/>
      <c r="CK72" s="177"/>
      <c r="CL72" s="177"/>
      <c r="CM72" s="200"/>
      <c r="CN72" s="175"/>
      <c r="CO72" s="175"/>
      <c r="CP72" s="176"/>
      <c r="CQ72" s="176"/>
      <c r="CR72" s="176"/>
      <c r="CS72" s="176"/>
      <c r="CT72" s="177"/>
      <c r="CU72" s="177"/>
      <c r="CV72" s="177"/>
      <c r="CW72" s="198"/>
      <c r="CX72" s="198"/>
      <c r="CY72" s="198"/>
      <c r="CZ72" s="198"/>
      <c r="DA72" s="198"/>
      <c r="DB72" s="198"/>
      <c r="DC72" s="198"/>
      <c r="DD72" s="198"/>
      <c r="DE72" s="198"/>
      <c r="DF72" s="198"/>
    </row>
    <row r="73" spans="2:110" s="187" customFormat="1" ht="94.5" x14ac:dyDescent="0.25">
      <c r="B73" s="173" t="s">
        <v>68</v>
      </c>
      <c r="C73" s="195" t="s">
        <v>101</v>
      </c>
      <c r="D73" s="195" t="s">
        <v>101</v>
      </c>
      <c r="E73" s="196" t="s">
        <v>102</v>
      </c>
      <c r="F73" s="196" t="s">
        <v>168</v>
      </c>
      <c r="G73" s="196" t="s">
        <v>101</v>
      </c>
      <c r="H73" s="195" t="s">
        <v>240</v>
      </c>
      <c r="I73" s="195" t="s">
        <v>72</v>
      </c>
      <c r="J73" s="195" t="s">
        <v>72</v>
      </c>
      <c r="K73" s="195" t="s">
        <v>240</v>
      </c>
      <c r="L73" s="195" t="s">
        <v>219</v>
      </c>
      <c r="M73" s="195" t="s">
        <v>220</v>
      </c>
      <c r="N73" s="195" t="s">
        <v>221</v>
      </c>
      <c r="O73" s="196" t="s">
        <v>189</v>
      </c>
      <c r="P73" s="170"/>
      <c r="Q73" s="171" t="s">
        <v>77</v>
      </c>
      <c r="R73" s="171" t="s">
        <v>78</v>
      </c>
      <c r="S73" s="327" t="s">
        <v>1508</v>
      </c>
      <c r="T73" s="170" t="s">
        <v>106</v>
      </c>
      <c r="U73" s="196" t="s">
        <v>81</v>
      </c>
      <c r="V73" s="170" t="s">
        <v>107</v>
      </c>
      <c r="W73" s="180" t="s">
        <v>83</v>
      </c>
      <c r="X73" s="181">
        <f t="shared" si="67"/>
        <v>0.4</v>
      </c>
      <c r="Y73" s="182" t="s">
        <v>84</v>
      </c>
      <c r="Z73" s="181">
        <f t="shared" si="68"/>
        <v>0.8</v>
      </c>
      <c r="AA73" s="173" t="s">
        <v>85</v>
      </c>
      <c r="AB73" s="172" t="s">
        <v>108</v>
      </c>
      <c r="AC73" s="170" t="s">
        <v>109</v>
      </c>
      <c r="AD73" s="173" t="s">
        <v>88</v>
      </c>
      <c r="AE73" s="173" t="s">
        <v>89</v>
      </c>
      <c r="AF73" s="196" t="s">
        <v>110</v>
      </c>
      <c r="AG73" s="173" t="s">
        <v>91</v>
      </c>
      <c r="AH73" s="173" t="s">
        <v>111</v>
      </c>
      <c r="AI73" s="183">
        <f t="shared" si="69"/>
        <v>0.15</v>
      </c>
      <c r="AJ73" s="173" t="s">
        <v>93</v>
      </c>
      <c r="AK73" s="183">
        <f t="shared" si="70"/>
        <v>0.1</v>
      </c>
      <c r="AL73" s="173" t="s">
        <v>94</v>
      </c>
      <c r="AM73" s="195" t="s">
        <v>112</v>
      </c>
      <c r="AN73" s="173" t="s">
        <v>96</v>
      </c>
      <c r="AO73" s="195" t="s">
        <v>113</v>
      </c>
      <c r="AP73" s="184">
        <f t="shared" si="71"/>
        <v>0.25</v>
      </c>
      <c r="AQ73" s="243" t="str">
        <f t="shared" si="72"/>
        <v>BAJA</v>
      </c>
      <c r="AR73" s="243">
        <f t="shared" si="73"/>
        <v>0.30000000000000004</v>
      </c>
      <c r="AS73" s="243" t="str">
        <f t="shared" si="74"/>
        <v>MAYOR</v>
      </c>
      <c r="AT73" s="243">
        <f t="shared" si="75"/>
        <v>0.8</v>
      </c>
      <c r="AU73" s="223" t="s">
        <v>85</v>
      </c>
      <c r="AV73" s="218" t="s">
        <v>98</v>
      </c>
      <c r="AW73" s="174" t="s">
        <v>108</v>
      </c>
      <c r="AX73" s="175" t="s">
        <v>114</v>
      </c>
      <c r="AY73" s="198"/>
      <c r="AZ73" s="175">
        <f t="shared" si="60"/>
        <v>45657</v>
      </c>
      <c r="BA73"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3" s="175" t="str">
        <f t="shared" si="62"/>
        <v>OSI - GIS - GDMA - SPI</v>
      </c>
      <c r="BC73" s="227" t="s">
        <v>100</v>
      </c>
      <c r="BD73" s="176" t="str">
        <f t="shared" si="63"/>
        <v xml:space="preserve"> </v>
      </c>
      <c r="BE73" s="176" t="str">
        <f t="shared" si="64"/>
        <v>X</v>
      </c>
      <c r="BF73" s="176" t="str">
        <f t="shared" si="65"/>
        <v>Se mantiene un control sobre los usuarios y accesos a nivel de servicios corporativos transversales, a plataformas institucionales o interinstitucionales, aplicaciones institucionales.</v>
      </c>
      <c r="BG73" s="177" t="s">
        <v>1340</v>
      </c>
      <c r="BH73" s="176" t="str">
        <f t="shared" si="66"/>
        <v xml:space="preserve"> </v>
      </c>
      <c r="BI73" s="198"/>
      <c r="BJ73" s="190">
        <v>45777</v>
      </c>
      <c r="BK73" s="192" t="str">
        <f t="shared" si="59"/>
        <v>Configuración del perfil de usuario: funcionario nuevo o retirado  y contratista de la entidad.</v>
      </c>
      <c r="BL73" s="192" t="str">
        <f t="shared" ref="BL73:BL136" si="76">BB73</f>
        <v>OSI - GIS - GDMA - SPI</v>
      </c>
      <c r="BM73" s="197" t="s">
        <v>100</v>
      </c>
      <c r="BN73" s="191"/>
      <c r="BO73" s="193" t="s">
        <v>1338</v>
      </c>
      <c r="BP73" s="192" t="str">
        <f t="shared" si="43"/>
        <v xml:space="preserve">Gestión de casos en mesas de ayuda para la creación o inactivación de usuarios </v>
      </c>
      <c r="BQ73" s="194" t="s">
        <v>1340</v>
      </c>
      <c r="BR73" s="194" t="str">
        <f>BR27</f>
        <v>En servicio en ejecución durante el 2025.</v>
      </c>
      <c r="BS73" s="198"/>
      <c r="BT73" s="323">
        <f t="shared" si="48"/>
        <v>45838</v>
      </c>
      <c r="BU73" s="323" t="str">
        <f t="shared" si="49"/>
        <v>Gestión de Usuarios institucionales, creación de cuenta y asignación de almacenamiento en One Drive.</v>
      </c>
      <c r="BV73" s="324" t="str">
        <f t="shared" ref="BV73:BV136" si="77">BL73</f>
        <v>OSI - GIS - GDMA - SPI</v>
      </c>
      <c r="BW73" s="537" t="s">
        <v>100</v>
      </c>
      <c r="BX73" s="325" t="str">
        <f t="shared" si="50"/>
        <v xml:space="preserve"> </v>
      </c>
      <c r="BY73" s="325" t="str">
        <f t="shared" si="51"/>
        <v>X</v>
      </c>
      <c r="BZ73" s="325" t="str">
        <f t="shared" si="45"/>
        <v xml:space="preserve">A través de la herramienta de mesade ayuda se registra la gestión de usuarios institucionales. </v>
      </c>
      <c r="CA73" s="327" t="s">
        <v>1340</v>
      </c>
      <c r="CB73" s="327" t="str">
        <f t="shared" si="47"/>
        <v>Ajuste redacción "Descripción del Riesgo" acorde con lo indicado en el Informe OCI-018-2025.</v>
      </c>
      <c r="CC73" s="198"/>
      <c r="CD73" s="301"/>
      <c r="CE73" s="175"/>
      <c r="CF73" s="175" t="str">
        <f t="shared" ref="CF73:CF136" si="78">BV73</f>
        <v>OSI - GIS - GDMA - SPI</v>
      </c>
      <c r="CG73" s="305" t="s">
        <v>100</v>
      </c>
      <c r="CH73" s="176"/>
      <c r="CI73" s="239"/>
      <c r="CJ73" s="175"/>
      <c r="CK73" s="177"/>
      <c r="CL73" s="177"/>
      <c r="CM73" s="200"/>
      <c r="CN73" s="175"/>
      <c r="CO73" s="175"/>
      <c r="CP73" s="176"/>
      <c r="CQ73" s="176"/>
      <c r="CR73" s="176"/>
      <c r="CS73" s="176"/>
      <c r="CT73" s="177"/>
      <c r="CU73" s="177"/>
      <c r="CV73" s="177"/>
      <c r="CW73" s="198"/>
      <c r="CX73" s="198"/>
      <c r="CY73" s="198"/>
      <c r="CZ73" s="198"/>
      <c r="DA73" s="198"/>
      <c r="DB73" s="198"/>
      <c r="DC73" s="198"/>
      <c r="DD73" s="198"/>
      <c r="DE73" s="198"/>
      <c r="DF73" s="198"/>
    </row>
    <row r="74" spans="2:110" s="187" customFormat="1" ht="94.5" x14ac:dyDescent="0.25">
      <c r="B74" s="173" t="s">
        <v>68</v>
      </c>
      <c r="C74" s="195" t="s">
        <v>101</v>
      </c>
      <c r="D74" s="195" t="s">
        <v>101</v>
      </c>
      <c r="E74" s="196" t="s">
        <v>102</v>
      </c>
      <c r="F74" s="196" t="s">
        <v>71</v>
      </c>
      <c r="G74" s="196" t="s">
        <v>101</v>
      </c>
      <c r="H74" s="195" t="s">
        <v>240</v>
      </c>
      <c r="I74" s="195" t="s">
        <v>240</v>
      </c>
      <c r="J74" s="195" t="s">
        <v>240</v>
      </c>
      <c r="K74" s="195" t="s">
        <v>240</v>
      </c>
      <c r="L74" s="195" t="s">
        <v>248</v>
      </c>
      <c r="M74" s="195" t="s">
        <v>249</v>
      </c>
      <c r="N74" s="195" t="s">
        <v>250</v>
      </c>
      <c r="O74" s="196" t="s">
        <v>189</v>
      </c>
      <c r="P74" s="170"/>
      <c r="Q74" s="171" t="s">
        <v>77</v>
      </c>
      <c r="R74" s="171" t="s">
        <v>78</v>
      </c>
      <c r="S74" s="327" t="s">
        <v>1508</v>
      </c>
      <c r="T74" s="170" t="s">
        <v>106</v>
      </c>
      <c r="U74" s="196" t="s">
        <v>81</v>
      </c>
      <c r="V74" s="170" t="s">
        <v>107</v>
      </c>
      <c r="W74" s="180" t="s">
        <v>83</v>
      </c>
      <c r="X74" s="181">
        <f t="shared" si="67"/>
        <v>0.4</v>
      </c>
      <c r="Y74" s="182" t="s">
        <v>84</v>
      </c>
      <c r="Z74" s="181">
        <f t="shared" si="68"/>
        <v>0.8</v>
      </c>
      <c r="AA74" s="173" t="s">
        <v>85</v>
      </c>
      <c r="AB74" s="172" t="s">
        <v>108</v>
      </c>
      <c r="AC74" s="170" t="s">
        <v>109</v>
      </c>
      <c r="AD74" s="173" t="s">
        <v>88</v>
      </c>
      <c r="AE74" s="173" t="s">
        <v>89</v>
      </c>
      <c r="AF74" s="196" t="s">
        <v>110</v>
      </c>
      <c r="AG74" s="173" t="s">
        <v>91</v>
      </c>
      <c r="AH74" s="173" t="s">
        <v>111</v>
      </c>
      <c r="AI74" s="183">
        <f t="shared" si="69"/>
        <v>0.15</v>
      </c>
      <c r="AJ74" s="173" t="s">
        <v>93</v>
      </c>
      <c r="AK74" s="183">
        <f t="shared" si="70"/>
        <v>0.1</v>
      </c>
      <c r="AL74" s="173" t="s">
        <v>94</v>
      </c>
      <c r="AM74" s="195" t="s">
        <v>112</v>
      </c>
      <c r="AN74" s="173" t="s">
        <v>96</v>
      </c>
      <c r="AO74" s="195" t="s">
        <v>113</v>
      </c>
      <c r="AP74" s="184">
        <f t="shared" si="71"/>
        <v>0.25</v>
      </c>
      <c r="AQ74" s="243" t="str">
        <f t="shared" si="72"/>
        <v>BAJA</v>
      </c>
      <c r="AR74" s="243">
        <f t="shared" si="73"/>
        <v>0.30000000000000004</v>
      </c>
      <c r="AS74" s="243" t="str">
        <f t="shared" si="74"/>
        <v>MAYOR</v>
      </c>
      <c r="AT74" s="243">
        <f t="shared" si="75"/>
        <v>0.8</v>
      </c>
      <c r="AU74" s="223" t="s">
        <v>85</v>
      </c>
      <c r="AV74" s="218" t="s">
        <v>98</v>
      </c>
      <c r="AW74" s="174" t="s">
        <v>108</v>
      </c>
      <c r="AX74" s="175" t="s">
        <v>114</v>
      </c>
      <c r="AY74" s="198"/>
      <c r="AZ74" s="175">
        <f t="shared" si="60"/>
        <v>45657</v>
      </c>
      <c r="BA74"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4" s="175" t="str">
        <f t="shared" si="62"/>
        <v>OSI - GIS - GDMA - SPI</v>
      </c>
      <c r="BC74" s="227" t="s">
        <v>100</v>
      </c>
      <c r="BD74" s="176" t="str">
        <f t="shared" si="63"/>
        <v xml:space="preserve"> </v>
      </c>
      <c r="BE74" s="176" t="str">
        <f t="shared" si="64"/>
        <v>X</v>
      </c>
      <c r="BF74" s="176" t="str">
        <f t="shared" si="65"/>
        <v>Se mantiene un control sobre los usuarios y accesos a nivel de servicios corporativos transversales, a plataformas institucionales o interinstitucionales, aplicaciones institucionales.</v>
      </c>
      <c r="BG74" s="177" t="s">
        <v>1340</v>
      </c>
      <c r="BH74" s="176" t="str">
        <f t="shared" si="66"/>
        <v xml:space="preserve"> </v>
      </c>
      <c r="BI74" s="198"/>
      <c r="BJ74" s="190">
        <v>45777</v>
      </c>
      <c r="BK74" s="192" t="str">
        <f t="shared" si="59"/>
        <v>Configuración del perfil de usuario: funcionario nuevo o retirado  y contratista de la entidad.</v>
      </c>
      <c r="BL74" s="192" t="str">
        <f t="shared" si="76"/>
        <v>OSI - GIS - GDMA - SPI</v>
      </c>
      <c r="BM74" s="197" t="s">
        <v>100</v>
      </c>
      <c r="BN74" s="191"/>
      <c r="BO74" s="193" t="s">
        <v>1338</v>
      </c>
      <c r="BP74" s="192" t="str">
        <f t="shared" si="43"/>
        <v xml:space="preserve">Gestión de casos en mesas de ayuda para la creación o inactivación de usuarios </v>
      </c>
      <c r="BQ74" s="194" t="s">
        <v>1340</v>
      </c>
      <c r="BR74" s="194" t="str">
        <f>BR27</f>
        <v>En servicio en ejecución durante el 2025.</v>
      </c>
      <c r="BS74" s="198"/>
      <c r="BT74" s="323">
        <f t="shared" si="48"/>
        <v>45838</v>
      </c>
      <c r="BU74" s="323" t="str">
        <f t="shared" si="49"/>
        <v>Gestión de Usuarios institucionales, creación de cuenta y asignación de almacenamiento en One Drive.</v>
      </c>
      <c r="BV74" s="324" t="str">
        <f t="shared" si="77"/>
        <v>OSI - GIS - GDMA - SPI</v>
      </c>
      <c r="BW74" s="537" t="s">
        <v>100</v>
      </c>
      <c r="BX74" s="325" t="str">
        <f t="shared" si="50"/>
        <v xml:space="preserve"> </v>
      </c>
      <c r="BY74" s="325" t="str">
        <f t="shared" si="51"/>
        <v>X</v>
      </c>
      <c r="BZ74" s="325" t="str">
        <f t="shared" si="45"/>
        <v xml:space="preserve">A través de la herramienta de mesade ayuda se registra la gestión de usuarios institucionales. </v>
      </c>
      <c r="CA74" s="327" t="s">
        <v>1340</v>
      </c>
      <c r="CB74" s="327" t="str">
        <f t="shared" si="47"/>
        <v>Ajuste redacción "Descripción del Riesgo" acorde con lo indicado en el Informe OCI-018-2025.</v>
      </c>
      <c r="CC74" s="198"/>
      <c r="CD74" s="301"/>
      <c r="CE74" s="175"/>
      <c r="CF74" s="175" t="str">
        <f t="shared" si="78"/>
        <v>OSI - GIS - GDMA - SPI</v>
      </c>
      <c r="CG74" s="305" t="s">
        <v>100</v>
      </c>
      <c r="CH74" s="176"/>
      <c r="CI74" s="239"/>
      <c r="CJ74" s="175"/>
      <c r="CK74" s="177"/>
      <c r="CL74" s="177"/>
      <c r="CM74" s="200"/>
      <c r="CN74" s="175"/>
      <c r="CO74" s="175"/>
      <c r="CP74" s="176"/>
      <c r="CQ74" s="176"/>
      <c r="CR74" s="176"/>
      <c r="CS74" s="176"/>
      <c r="CT74" s="177"/>
      <c r="CU74" s="177"/>
      <c r="CV74" s="177"/>
      <c r="CW74" s="198"/>
      <c r="CX74" s="198"/>
      <c r="CY74" s="198"/>
      <c r="CZ74" s="198"/>
      <c r="DA74" s="198"/>
      <c r="DB74" s="198"/>
      <c r="DC74" s="198"/>
      <c r="DD74" s="198"/>
      <c r="DE74" s="198"/>
      <c r="DF74" s="198"/>
    </row>
    <row r="75" spans="2:110" s="187" customFormat="1" ht="94.5" x14ac:dyDescent="0.25">
      <c r="B75" s="173" t="s">
        <v>68</v>
      </c>
      <c r="C75" s="195" t="s">
        <v>204</v>
      </c>
      <c r="D75" s="195" t="s">
        <v>204</v>
      </c>
      <c r="E75" s="196" t="s">
        <v>102</v>
      </c>
      <c r="F75" s="196" t="s">
        <v>117</v>
      </c>
      <c r="G75" s="196" t="s">
        <v>204</v>
      </c>
      <c r="H75" s="195" t="s">
        <v>240</v>
      </c>
      <c r="I75" s="195" t="s">
        <v>240</v>
      </c>
      <c r="J75" s="195" t="s">
        <v>240</v>
      </c>
      <c r="K75" s="195" t="s">
        <v>240</v>
      </c>
      <c r="L75" s="195" t="s">
        <v>504</v>
      </c>
      <c r="M75" s="195" t="s">
        <v>249</v>
      </c>
      <c r="N75" s="195" t="s">
        <v>250</v>
      </c>
      <c r="O75" s="196" t="s">
        <v>497</v>
      </c>
      <c r="P75" s="170"/>
      <c r="Q75" s="171" t="s">
        <v>77</v>
      </c>
      <c r="R75" s="171" t="s">
        <v>78</v>
      </c>
      <c r="S75" s="327" t="s">
        <v>1508</v>
      </c>
      <c r="T75" s="170" t="s">
        <v>106</v>
      </c>
      <c r="U75" s="196" t="s">
        <v>143</v>
      </c>
      <c r="V75" s="170" t="s">
        <v>287</v>
      </c>
      <c r="W75" s="180" t="s">
        <v>208</v>
      </c>
      <c r="X75" s="181">
        <f t="shared" si="67"/>
        <v>0.6</v>
      </c>
      <c r="Y75" s="182" t="s">
        <v>84</v>
      </c>
      <c r="Z75" s="181">
        <f t="shared" si="68"/>
        <v>0.8</v>
      </c>
      <c r="AA75" s="173" t="s">
        <v>85</v>
      </c>
      <c r="AB75" s="172" t="s">
        <v>108</v>
      </c>
      <c r="AC75" s="170" t="s">
        <v>109</v>
      </c>
      <c r="AD75" s="173" t="s">
        <v>88</v>
      </c>
      <c r="AE75" s="173" t="s">
        <v>89</v>
      </c>
      <c r="AF75" s="196" t="s">
        <v>110</v>
      </c>
      <c r="AG75" s="173" t="s">
        <v>91</v>
      </c>
      <c r="AH75" s="173" t="s">
        <v>111</v>
      </c>
      <c r="AI75" s="183">
        <f t="shared" si="69"/>
        <v>0.15</v>
      </c>
      <c r="AJ75" s="173" t="s">
        <v>93</v>
      </c>
      <c r="AK75" s="183">
        <f t="shared" si="70"/>
        <v>0.1</v>
      </c>
      <c r="AL75" s="173" t="s">
        <v>94</v>
      </c>
      <c r="AM75" s="195" t="s">
        <v>112</v>
      </c>
      <c r="AN75" s="173" t="s">
        <v>96</v>
      </c>
      <c r="AO75" s="195" t="s">
        <v>113</v>
      </c>
      <c r="AP75" s="184">
        <f t="shared" si="71"/>
        <v>0.25</v>
      </c>
      <c r="AQ75" s="243" t="str">
        <f t="shared" si="72"/>
        <v>MEDIA</v>
      </c>
      <c r="AR75" s="243">
        <f t="shared" si="73"/>
        <v>0.44999999999999996</v>
      </c>
      <c r="AS75" s="243" t="str">
        <f t="shared" si="74"/>
        <v>MAYOR</v>
      </c>
      <c r="AT75" s="243">
        <f t="shared" si="75"/>
        <v>0.8</v>
      </c>
      <c r="AU75" s="223" t="s">
        <v>85</v>
      </c>
      <c r="AV75" s="218" t="s">
        <v>98</v>
      </c>
      <c r="AW75" s="174" t="s">
        <v>108</v>
      </c>
      <c r="AX75" s="175" t="s">
        <v>114</v>
      </c>
      <c r="AY75" s="198"/>
      <c r="AZ75" s="175">
        <f t="shared" si="60"/>
        <v>45657</v>
      </c>
      <c r="BA75"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5" s="175" t="str">
        <f t="shared" si="62"/>
        <v>OSI - GIS - GDMA - SPI</v>
      </c>
      <c r="BC75" s="227" t="s">
        <v>100</v>
      </c>
      <c r="BD75" s="176" t="str">
        <f t="shared" si="63"/>
        <v xml:space="preserve"> </v>
      </c>
      <c r="BE75" s="176" t="str">
        <f t="shared" si="64"/>
        <v>X</v>
      </c>
      <c r="BF75" s="176" t="str">
        <f t="shared" si="65"/>
        <v>Se mantiene un control sobre los usuarios y accesos a nivel de servicios corporativos transversales, a plataformas institucionales o interinstitucionales, aplicaciones institucionales.</v>
      </c>
      <c r="BG75" s="177" t="s">
        <v>1340</v>
      </c>
      <c r="BH75" s="176" t="str">
        <f t="shared" si="66"/>
        <v xml:space="preserve"> </v>
      </c>
      <c r="BI75" s="198"/>
      <c r="BJ75" s="190">
        <v>45777</v>
      </c>
      <c r="BK75" s="192" t="str">
        <f t="shared" si="59"/>
        <v>Configuración del perfil de usuario: funcionario nuevo o retirado  y contratista de la entidad.</v>
      </c>
      <c r="BL75" s="192" t="str">
        <f t="shared" si="76"/>
        <v>OSI - GIS - GDMA - SPI</v>
      </c>
      <c r="BM75" s="197" t="s">
        <v>100</v>
      </c>
      <c r="BN75" s="191"/>
      <c r="BO75" s="193" t="s">
        <v>1338</v>
      </c>
      <c r="BP75" s="192" t="str">
        <f t="shared" si="43"/>
        <v xml:space="preserve">Gestión de casos en mesas de ayuda para la creación o inactivación de usuarios </v>
      </c>
      <c r="BQ75" s="194" t="s">
        <v>1340</v>
      </c>
      <c r="BR75" s="194" t="str">
        <f>BR27</f>
        <v>En servicio en ejecución durante el 2025.</v>
      </c>
      <c r="BS75" s="198"/>
      <c r="BT75" s="323">
        <f t="shared" si="48"/>
        <v>45838</v>
      </c>
      <c r="BU75" s="323" t="str">
        <f t="shared" si="49"/>
        <v>Gestión de Usuarios institucionales, creación de cuenta y asignación de almacenamiento en One Drive.</v>
      </c>
      <c r="BV75" s="324" t="str">
        <f t="shared" si="77"/>
        <v>OSI - GIS - GDMA - SPI</v>
      </c>
      <c r="BW75" s="537" t="s">
        <v>100</v>
      </c>
      <c r="BX75" s="325" t="str">
        <f t="shared" si="50"/>
        <v xml:space="preserve"> </v>
      </c>
      <c r="BY75" s="325" t="str">
        <f t="shared" si="51"/>
        <v>X</v>
      </c>
      <c r="BZ75" s="325" t="str">
        <f t="shared" si="45"/>
        <v xml:space="preserve">A través de la herramienta de mesade ayuda se registra la gestión de usuarios institucionales. </v>
      </c>
      <c r="CA75" s="327" t="s">
        <v>1340</v>
      </c>
      <c r="CB75" s="327" t="str">
        <f t="shared" si="47"/>
        <v>Ajuste redacción "Descripción del Riesgo" acorde con lo indicado en el Informe OCI-018-2025.</v>
      </c>
      <c r="CC75" s="198"/>
      <c r="CD75" s="301"/>
      <c r="CE75" s="175"/>
      <c r="CF75" s="175" t="str">
        <f t="shared" si="78"/>
        <v>OSI - GIS - GDMA - SPI</v>
      </c>
      <c r="CG75" s="305" t="s">
        <v>100</v>
      </c>
      <c r="CH75" s="176"/>
      <c r="CI75" s="239"/>
      <c r="CJ75" s="175"/>
      <c r="CK75" s="177"/>
      <c r="CL75" s="177"/>
      <c r="CM75" s="200"/>
      <c r="CN75" s="175"/>
      <c r="CO75" s="175"/>
      <c r="CP75" s="176"/>
      <c r="CQ75" s="176"/>
      <c r="CR75" s="176"/>
      <c r="CS75" s="176"/>
      <c r="CT75" s="177"/>
      <c r="CU75" s="177"/>
      <c r="CV75" s="177"/>
      <c r="CW75" s="198"/>
      <c r="CX75" s="198"/>
      <c r="CY75" s="198"/>
      <c r="CZ75" s="198"/>
      <c r="DA75" s="198"/>
      <c r="DB75" s="198"/>
      <c r="DC75" s="198"/>
      <c r="DD75" s="198"/>
      <c r="DE75" s="198"/>
      <c r="DF75" s="198"/>
    </row>
    <row r="76" spans="2:110" s="187" customFormat="1" ht="94.5" x14ac:dyDescent="0.25">
      <c r="B76" s="173" t="s">
        <v>68</v>
      </c>
      <c r="C76" s="195" t="s">
        <v>204</v>
      </c>
      <c r="D76" s="195" t="s">
        <v>204</v>
      </c>
      <c r="E76" s="196" t="s">
        <v>102</v>
      </c>
      <c r="F76" s="196" t="s">
        <v>71</v>
      </c>
      <c r="G76" s="196" t="s">
        <v>204</v>
      </c>
      <c r="H76" s="195" t="s">
        <v>240</v>
      </c>
      <c r="I76" s="195" t="s">
        <v>240</v>
      </c>
      <c r="J76" s="195" t="s">
        <v>240</v>
      </c>
      <c r="K76" s="195" t="s">
        <v>240</v>
      </c>
      <c r="L76" s="195" t="s">
        <v>248</v>
      </c>
      <c r="M76" s="195" t="s">
        <v>249</v>
      </c>
      <c r="N76" s="195" t="s">
        <v>250</v>
      </c>
      <c r="O76" s="196" t="s">
        <v>497</v>
      </c>
      <c r="P76" s="170"/>
      <c r="Q76" s="171" t="s">
        <v>77</v>
      </c>
      <c r="R76" s="171" t="s">
        <v>78</v>
      </c>
      <c r="S76" s="327" t="s">
        <v>1508</v>
      </c>
      <c r="T76" s="170" t="s">
        <v>106</v>
      </c>
      <c r="U76" s="196" t="s">
        <v>143</v>
      </c>
      <c r="V76" s="170" t="s">
        <v>287</v>
      </c>
      <c r="W76" s="180" t="s">
        <v>208</v>
      </c>
      <c r="X76" s="181">
        <f t="shared" si="67"/>
        <v>0.6</v>
      </c>
      <c r="Y76" s="182" t="s">
        <v>84</v>
      </c>
      <c r="Z76" s="181">
        <f t="shared" si="68"/>
        <v>0.8</v>
      </c>
      <c r="AA76" s="173" t="s">
        <v>85</v>
      </c>
      <c r="AB76" s="172" t="s">
        <v>108</v>
      </c>
      <c r="AC76" s="170" t="s">
        <v>109</v>
      </c>
      <c r="AD76" s="173" t="s">
        <v>88</v>
      </c>
      <c r="AE76" s="173" t="s">
        <v>89</v>
      </c>
      <c r="AF76" s="196" t="s">
        <v>110</v>
      </c>
      <c r="AG76" s="173" t="s">
        <v>91</v>
      </c>
      <c r="AH76" s="173" t="s">
        <v>111</v>
      </c>
      <c r="AI76" s="183">
        <f t="shared" si="69"/>
        <v>0.15</v>
      </c>
      <c r="AJ76" s="173" t="s">
        <v>93</v>
      </c>
      <c r="AK76" s="183">
        <f t="shared" si="70"/>
        <v>0.1</v>
      </c>
      <c r="AL76" s="173" t="s">
        <v>94</v>
      </c>
      <c r="AM76" s="195" t="s">
        <v>112</v>
      </c>
      <c r="AN76" s="173" t="s">
        <v>96</v>
      </c>
      <c r="AO76" s="195" t="s">
        <v>113</v>
      </c>
      <c r="AP76" s="184">
        <f t="shared" si="71"/>
        <v>0.25</v>
      </c>
      <c r="AQ76" s="243" t="str">
        <f t="shared" si="72"/>
        <v>MEDIA</v>
      </c>
      <c r="AR76" s="243">
        <f t="shared" si="73"/>
        <v>0.44999999999999996</v>
      </c>
      <c r="AS76" s="243" t="str">
        <f t="shared" si="74"/>
        <v>MAYOR</v>
      </c>
      <c r="AT76" s="243">
        <f t="shared" si="75"/>
        <v>0.8</v>
      </c>
      <c r="AU76" s="223" t="s">
        <v>85</v>
      </c>
      <c r="AV76" s="218" t="s">
        <v>98</v>
      </c>
      <c r="AW76" s="174" t="s">
        <v>108</v>
      </c>
      <c r="AX76" s="175" t="s">
        <v>114</v>
      </c>
      <c r="AY76" s="198"/>
      <c r="AZ76" s="175">
        <f t="shared" si="60"/>
        <v>45657</v>
      </c>
      <c r="BA76"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6" s="175" t="str">
        <f t="shared" si="62"/>
        <v>OSI - GIS - GDMA - SPI</v>
      </c>
      <c r="BC76" s="227" t="s">
        <v>100</v>
      </c>
      <c r="BD76" s="176" t="str">
        <f t="shared" si="63"/>
        <v xml:space="preserve"> </v>
      </c>
      <c r="BE76" s="176" t="str">
        <f t="shared" si="64"/>
        <v>X</v>
      </c>
      <c r="BF76" s="176" t="str">
        <f t="shared" si="65"/>
        <v>Se mantiene un control sobre los usuarios y accesos a nivel de servicios corporativos transversales, a plataformas institucionales o interinstitucionales, aplicaciones institucionales.</v>
      </c>
      <c r="BG76" s="177" t="s">
        <v>1340</v>
      </c>
      <c r="BH76" s="176" t="str">
        <f t="shared" si="66"/>
        <v xml:space="preserve"> </v>
      </c>
      <c r="BI76" s="198"/>
      <c r="BJ76" s="190">
        <v>45777</v>
      </c>
      <c r="BK76" s="192" t="str">
        <f t="shared" si="59"/>
        <v>Configuración del perfil de usuario: funcionario nuevo o retirado  y contratista de la entidad.</v>
      </c>
      <c r="BL76" s="192" t="str">
        <f t="shared" si="76"/>
        <v>OSI - GIS - GDMA - SPI</v>
      </c>
      <c r="BM76" s="197" t="s">
        <v>100</v>
      </c>
      <c r="BN76" s="191"/>
      <c r="BO76" s="193" t="s">
        <v>1338</v>
      </c>
      <c r="BP76" s="192" t="str">
        <f t="shared" si="43"/>
        <v xml:space="preserve">Gestión de casos en mesas de ayuda para la creación o inactivación de usuarios </v>
      </c>
      <c r="BQ76" s="194" t="s">
        <v>1340</v>
      </c>
      <c r="BR76" s="194" t="str">
        <f>BR27</f>
        <v>En servicio en ejecución durante el 2025.</v>
      </c>
      <c r="BS76" s="198"/>
      <c r="BT76" s="323">
        <f t="shared" si="48"/>
        <v>45838</v>
      </c>
      <c r="BU76" s="323" t="str">
        <f t="shared" si="49"/>
        <v>Gestión de Usuarios institucionales, creación de cuenta y asignación de almacenamiento en One Drive.</v>
      </c>
      <c r="BV76" s="324" t="str">
        <f t="shared" si="77"/>
        <v>OSI - GIS - GDMA - SPI</v>
      </c>
      <c r="BW76" s="537" t="s">
        <v>100</v>
      </c>
      <c r="BX76" s="325" t="str">
        <f t="shared" si="50"/>
        <v xml:space="preserve"> </v>
      </c>
      <c r="BY76" s="325" t="str">
        <f t="shared" si="51"/>
        <v>X</v>
      </c>
      <c r="BZ76" s="325" t="str">
        <f t="shared" si="45"/>
        <v xml:space="preserve">A través de la herramienta de mesade ayuda se registra la gestión de usuarios institucionales. </v>
      </c>
      <c r="CA76" s="327" t="s">
        <v>1340</v>
      </c>
      <c r="CB76" s="327" t="str">
        <f t="shared" si="47"/>
        <v>Ajuste redacción "Descripción del Riesgo" acorde con lo indicado en el Informe OCI-018-2025.</v>
      </c>
      <c r="CC76" s="198"/>
      <c r="CD76" s="301"/>
      <c r="CE76" s="175"/>
      <c r="CF76" s="175" t="str">
        <f t="shared" si="78"/>
        <v>OSI - GIS - GDMA - SPI</v>
      </c>
      <c r="CG76" s="305" t="s">
        <v>100</v>
      </c>
      <c r="CH76" s="176"/>
      <c r="CI76" s="239"/>
      <c r="CJ76" s="175"/>
      <c r="CK76" s="177"/>
      <c r="CL76" s="177"/>
      <c r="CM76" s="200"/>
      <c r="CN76" s="175"/>
      <c r="CO76" s="175"/>
      <c r="CP76" s="176"/>
      <c r="CQ76" s="176"/>
      <c r="CR76" s="176"/>
      <c r="CS76" s="176"/>
      <c r="CT76" s="177"/>
      <c r="CU76" s="177"/>
      <c r="CV76" s="177"/>
      <c r="CW76" s="198"/>
      <c r="CX76" s="198"/>
      <c r="CY76" s="198"/>
      <c r="CZ76" s="198"/>
      <c r="DA76" s="198"/>
      <c r="DB76" s="198"/>
      <c r="DC76" s="198"/>
      <c r="DD76" s="198"/>
      <c r="DE76" s="198"/>
      <c r="DF76" s="198"/>
    </row>
    <row r="77" spans="2:110" s="187" customFormat="1" ht="94.5" x14ac:dyDescent="0.25">
      <c r="B77" s="173" t="s">
        <v>68</v>
      </c>
      <c r="C77" s="195" t="s">
        <v>101</v>
      </c>
      <c r="D77" s="195" t="s">
        <v>101</v>
      </c>
      <c r="E77" s="196" t="s">
        <v>102</v>
      </c>
      <c r="F77" s="196" t="s">
        <v>117</v>
      </c>
      <c r="G77" s="196" t="s">
        <v>101</v>
      </c>
      <c r="H77" s="195" t="s">
        <v>240</v>
      </c>
      <c r="I77" s="195" t="s">
        <v>240</v>
      </c>
      <c r="J77" s="195" t="s">
        <v>240</v>
      </c>
      <c r="K77" s="195" t="s">
        <v>240</v>
      </c>
      <c r="L77" s="195" t="s">
        <v>248</v>
      </c>
      <c r="M77" s="195" t="s">
        <v>249</v>
      </c>
      <c r="N77" s="195" t="s">
        <v>250</v>
      </c>
      <c r="O77" s="196" t="s">
        <v>497</v>
      </c>
      <c r="P77" s="170"/>
      <c r="Q77" s="171" t="s">
        <v>77</v>
      </c>
      <c r="R77" s="171" t="s">
        <v>78</v>
      </c>
      <c r="S77" s="327" t="s">
        <v>1508</v>
      </c>
      <c r="T77" s="170" t="s">
        <v>106</v>
      </c>
      <c r="U77" s="196" t="s">
        <v>81</v>
      </c>
      <c r="V77" s="170" t="s">
        <v>107</v>
      </c>
      <c r="W77" s="180" t="s">
        <v>83</v>
      </c>
      <c r="X77" s="181">
        <f t="shared" si="67"/>
        <v>0.4</v>
      </c>
      <c r="Y77" s="182" t="s">
        <v>84</v>
      </c>
      <c r="Z77" s="181">
        <f t="shared" si="68"/>
        <v>0.8</v>
      </c>
      <c r="AA77" s="173" t="s">
        <v>85</v>
      </c>
      <c r="AB77" s="172" t="s">
        <v>108</v>
      </c>
      <c r="AC77" s="170" t="s">
        <v>109</v>
      </c>
      <c r="AD77" s="173" t="s">
        <v>88</v>
      </c>
      <c r="AE77" s="173" t="s">
        <v>89</v>
      </c>
      <c r="AF77" s="196" t="s">
        <v>110</v>
      </c>
      <c r="AG77" s="173" t="s">
        <v>91</v>
      </c>
      <c r="AH77" s="173" t="s">
        <v>111</v>
      </c>
      <c r="AI77" s="183">
        <f t="shared" si="69"/>
        <v>0.15</v>
      </c>
      <c r="AJ77" s="173" t="s">
        <v>93</v>
      </c>
      <c r="AK77" s="183">
        <f t="shared" si="70"/>
        <v>0.1</v>
      </c>
      <c r="AL77" s="173" t="s">
        <v>94</v>
      </c>
      <c r="AM77" s="195" t="s">
        <v>112</v>
      </c>
      <c r="AN77" s="173" t="s">
        <v>96</v>
      </c>
      <c r="AO77" s="195" t="s">
        <v>113</v>
      </c>
      <c r="AP77" s="184">
        <f t="shared" si="71"/>
        <v>0.25</v>
      </c>
      <c r="AQ77" s="243" t="str">
        <f t="shared" si="72"/>
        <v>BAJA</v>
      </c>
      <c r="AR77" s="243">
        <f t="shared" si="73"/>
        <v>0.30000000000000004</v>
      </c>
      <c r="AS77" s="243" t="str">
        <f t="shared" si="74"/>
        <v>MAYOR</v>
      </c>
      <c r="AT77" s="243">
        <f t="shared" si="75"/>
        <v>0.8</v>
      </c>
      <c r="AU77" s="223" t="s">
        <v>85</v>
      </c>
      <c r="AV77" s="218" t="s">
        <v>98</v>
      </c>
      <c r="AW77" s="174" t="s">
        <v>108</v>
      </c>
      <c r="AX77" s="175" t="s">
        <v>114</v>
      </c>
      <c r="AY77" s="198"/>
      <c r="AZ77" s="175">
        <f t="shared" si="60"/>
        <v>45657</v>
      </c>
      <c r="BA77"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7" s="175" t="str">
        <f t="shared" si="62"/>
        <v>OSI - GIS - GDMA - SPI</v>
      </c>
      <c r="BC77" s="227" t="s">
        <v>100</v>
      </c>
      <c r="BD77" s="176" t="str">
        <f t="shared" si="63"/>
        <v xml:space="preserve"> </v>
      </c>
      <c r="BE77" s="176" t="str">
        <f t="shared" si="64"/>
        <v>X</v>
      </c>
      <c r="BF77" s="176" t="str">
        <f t="shared" si="65"/>
        <v>Se mantiene un control sobre los usuarios y accesos a nivel de servicios corporativos transversales, a plataformas institucionales o interinstitucionales, aplicaciones institucionales.</v>
      </c>
      <c r="BG77" s="177" t="s">
        <v>1340</v>
      </c>
      <c r="BH77" s="176" t="str">
        <f t="shared" si="66"/>
        <v xml:space="preserve"> </v>
      </c>
      <c r="BI77" s="198"/>
      <c r="BJ77" s="190">
        <v>45777</v>
      </c>
      <c r="BK77" s="192" t="str">
        <f t="shared" si="59"/>
        <v>Configuración del perfil de usuario: funcionario nuevo o retirado  y contratista de la entidad.</v>
      </c>
      <c r="BL77" s="192" t="str">
        <f t="shared" si="76"/>
        <v>OSI - GIS - GDMA - SPI</v>
      </c>
      <c r="BM77" s="197" t="s">
        <v>100</v>
      </c>
      <c r="BN77" s="191"/>
      <c r="BO77" s="193" t="s">
        <v>1338</v>
      </c>
      <c r="BP77" s="192" t="str">
        <f t="shared" si="43"/>
        <v xml:space="preserve">Gestión de casos en mesas de ayuda para la creación o inactivación de usuarios </v>
      </c>
      <c r="BQ77" s="194" t="s">
        <v>1340</v>
      </c>
      <c r="BR77" s="194" t="str">
        <f>BR27</f>
        <v>En servicio en ejecución durante el 2025.</v>
      </c>
      <c r="BS77" s="198"/>
      <c r="BT77" s="323">
        <f t="shared" si="48"/>
        <v>45838</v>
      </c>
      <c r="BU77" s="323" t="str">
        <f t="shared" si="49"/>
        <v>Gestión de Usuarios institucionales, creación de cuenta y asignación de almacenamiento en One Drive.</v>
      </c>
      <c r="BV77" s="324" t="str">
        <f t="shared" si="77"/>
        <v>OSI - GIS - GDMA - SPI</v>
      </c>
      <c r="BW77" s="537" t="s">
        <v>100</v>
      </c>
      <c r="BX77" s="325" t="str">
        <f t="shared" si="50"/>
        <v xml:space="preserve"> </v>
      </c>
      <c r="BY77" s="325" t="str">
        <f t="shared" si="51"/>
        <v>X</v>
      </c>
      <c r="BZ77" s="325" t="str">
        <f t="shared" si="45"/>
        <v xml:space="preserve">A través de la herramienta de mesade ayuda se registra la gestión de usuarios institucionales. </v>
      </c>
      <c r="CA77" s="327" t="s">
        <v>1340</v>
      </c>
      <c r="CB77" s="327" t="str">
        <f t="shared" si="47"/>
        <v>Ajuste redacción "Descripción del Riesgo" acorde con lo indicado en el Informe OCI-018-2025.</v>
      </c>
      <c r="CC77" s="198"/>
      <c r="CD77" s="301"/>
      <c r="CE77" s="175"/>
      <c r="CF77" s="175" t="str">
        <f t="shared" si="78"/>
        <v>OSI - GIS - GDMA - SPI</v>
      </c>
      <c r="CG77" s="305" t="s">
        <v>100</v>
      </c>
      <c r="CH77" s="176"/>
      <c r="CI77" s="239"/>
      <c r="CJ77" s="175"/>
      <c r="CK77" s="177"/>
      <c r="CL77" s="177"/>
      <c r="CM77" s="200"/>
      <c r="CN77" s="175"/>
      <c r="CO77" s="175"/>
      <c r="CP77" s="176"/>
      <c r="CQ77" s="176"/>
      <c r="CR77" s="176"/>
      <c r="CS77" s="176"/>
      <c r="CT77" s="177"/>
      <c r="CU77" s="177"/>
      <c r="CV77" s="177"/>
      <c r="CW77" s="198"/>
      <c r="CX77" s="198"/>
      <c r="CY77" s="198"/>
      <c r="CZ77" s="198"/>
      <c r="DA77" s="198"/>
      <c r="DB77" s="198"/>
      <c r="DC77" s="198"/>
      <c r="DD77" s="198"/>
      <c r="DE77" s="198"/>
      <c r="DF77" s="198"/>
    </row>
    <row r="78" spans="2:110" s="187" customFormat="1" ht="94.5" x14ac:dyDescent="0.25">
      <c r="B78" s="173" t="s">
        <v>68</v>
      </c>
      <c r="C78" s="195" t="s">
        <v>101</v>
      </c>
      <c r="D78" s="195" t="s">
        <v>101</v>
      </c>
      <c r="E78" s="196" t="s">
        <v>102</v>
      </c>
      <c r="F78" s="196" t="s">
        <v>168</v>
      </c>
      <c r="G78" s="196" t="s">
        <v>101</v>
      </c>
      <c r="H78" s="195" t="s">
        <v>240</v>
      </c>
      <c r="I78" s="195" t="s">
        <v>240</v>
      </c>
      <c r="J78" s="195" t="s">
        <v>240</v>
      </c>
      <c r="K78" s="195" t="s">
        <v>240</v>
      </c>
      <c r="L78" s="195" t="s">
        <v>248</v>
      </c>
      <c r="M78" s="195" t="s">
        <v>249</v>
      </c>
      <c r="N78" s="195" t="s">
        <v>250</v>
      </c>
      <c r="O78" s="196" t="s">
        <v>497</v>
      </c>
      <c r="P78" s="170"/>
      <c r="Q78" s="171" t="s">
        <v>77</v>
      </c>
      <c r="R78" s="171" t="s">
        <v>78</v>
      </c>
      <c r="S78" s="327" t="s">
        <v>1508</v>
      </c>
      <c r="T78" s="170" t="s">
        <v>106</v>
      </c>
      <c r="U78" s="196" t="s">
        <v>81</v>
      </c>
      <c r="V78" s="170" t="s">
        <v>107</v>
      </c>
      <c r="W78" s="180" t="s">
        <v>83</v>
      </c>
      <c r="X78" s="181">
        <f t="shared" si="67"/>
        <v>0.4</v>
      </c>
      <c r="Y78" s="182" t="s">
        <v>84</v>
      </c>
      <c r="Z78" s="181">
        <f t="shared" si="68"/>
        <v>0.8</v>
      </c>
      <c r="AA78" s="173" t="s">
        <v>85</v>
      </c>
      <c r="AB78" s="172" t="s">
        <v>108</v>
      </c>
      <c r="AC78" s="170" t="s">
        <v>109</v>
      </c>
      <c r="AD78" s="173" t="s">
        <v>88</v>
      </c>
      <c r="AE78" s="173" t="s">
        <v>89</v>
      </c>
      <c r="AF78" s="196" t="s">
        <v>110</v>
      </c>
      <c r="AG78" s="173" t="s">
        <v>91</v>
      </c>
      <c r="AH78" s="173" t="s">
        <v>111</v>
      </c>
      <c r="AI78" s="183">
        <f t="shared" si="69"/>
        <v>0.15</v>
      </c>
      <c r="AJ78" s="173" t="s">
        <v>93</v>
      </c>
      <c r="AK78" s="183">
        <f t="shared" si="70"/>
        <v>0.1</v>
      </c>
      <c r="AL78" s="173" t="s">
        <v>94</v>
      </c>
      <c r="AM78" s="195" t="s">
        <v>112</v>
      </c>
      <c r="AN78" s="173" t="s">
        <v>96</v>
      </c>
      <c r="AO78" s="195" t="s">
        <v>113</v>
      </c>
      <c r="AP78" s="184">
        <f t="shared" si="71"/>
        <v>0.25</v>
      </c>
      <c r="AQ78" s="243" t="str">
        <f t="shared" si="72"/>
        <v>BAJA</v>
      </c>
      <c r="AR78" s="243">
        <f t="shared" si="73"/>
        <v>0.30000000000000004</v>
      </c>
      <c r="AS78" s="243" t="str">
        <f t="shared" si="74"/>
        <v>MAYOR</v>
      </c>
      <c r="AT78" s="243">
        <f t="shared" si="75"/>
        <v>0.8</v>
      </c>
      <c r="AU78" s="223" t="s">
        <v>85</v>
      </c>
      <c r="AV78" s="218" t="s">
        <v>98</v>
      </c>
      <c r="AW78" s="174" t="s">
        <v>108</v>
      </c>
      <c r="AX78" s="175" t="s">
        <v>114</v>
      </c>
      <c r="AY78" s="198"/>
      <c r="AZ78" s="175">
        <f t="shared" si="60"/>
        <v>45657</v>
      </c>
      <c r="BA78"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8" s="175" t="str">
        <f t="shared" si="62"/>
        <v>OSI - GIS - GDMA - SPI</v>
      </c>
      <c r="BC78" s="227" t="s">
        <v>100</v>
      </c>
      <c r="BD78" s="176" t="str">
        <f t="shared" si="63"/>
        <v xml:space="preserve"> </v>
      </c>
      <c r="BE78" s="176" t="str">
        <f t="shared" si="64"/>
        <v>X</v>
      </c>
      <c r="BF78" s="176" t="str">
        <f t="shared" si="65"/>
        <v>Se mantiene un control sobre los usuarios y accesos a nivel de servicios corporativos transversales, a plataformas institucionales o interinstitucionales, aplicaciones institucionales.</v>
      </c>
      <c r="BG78" s="177" t="s">
        <v>1340</v>
      </c>
      <c r="BH78" s="176" t="str">
        <f t="shared" si="66"/>
        <v xml:space="preserve"> </v>
      </c>
      <c r="BI78" s="198"/>
      <c r="BJ78" s="190">
        <v>45777</v>
      </c>
      <c r="BK78" s="192" t="str">
        <f t="shared" si="59"/>
        <v>Configuración del perfil de usuario: funcionario nuevo o retirado  y contratista de la entidad.</v>
      </c>
      <c r="BL78" s="192" t="str">
        <f t="shared" si="76"/>
        <v>OSI - GIS - GDMA - SPI</v>
      </c>
      <c r="BM78" s="197" t="s">
        <v>100</v>
      </c>
      <c r="BN78" s="191"/>
      <c r="BO78" s="193" t="s">
        <v>1338</v>
      </c>
      <c r="BP78" s="192" t="str">
        <f t="shared" si="43"/>
        <v xml:space="preserve">Gestión de casos en mesas de ayuda para la creación o inactivación de usuarios </v>
      </c>
      <c r="BQ78" s="194" t="s">
        <v>1340</v>
      </c>
      <c r="BR78" s="194" t="str">
        <f>BR27</f>
        <v>En servicio en ejecución durante el 2025.</v>
      </c>
      <c r="BS78" s="198"/>
      <c r="BT78" s="323">
        <f t="shared" si="48"/>
        <v>45838</v>
      </c>
      <c r="BU78" s="323" t="str">
        <f t="shared" si="49"/>
        <v>Gestión de Usuarios institucionales, creación de cuenta y asignación de almacenamiento en One Drive.</v>
      </c>
      <c r="BV78" s="324" t="str">
        <f t="shared" si="77"/>
        <v>OSI - GIS - GDMA - SPI</v>
      </c>
      <c r="BW78" s="537" t="s">
        <v>100</v>
      </c>
      <c r="BX78" s="325" t="str">
        <f t="shared" si="50"/>
        <v xml:space="preserve"> </v>
      </c>
      <c r="BY78" s="325" t="str">
        <f t="shared" si="51"/>
        <v>X</v>
      </c>
      <c r="BZ78" s="325" t="str">
        <f t="shared" si="45"/>
        <v xml:space="preserve">A través de la herramienta de mesade ayuda se registra la gestión de usuarios institucionales. </v>
      </c>
      <c r="CA78" s="327" t="s">
        <v>1340</v>
      </c>
      <c r="CB78" s="327" t="str">
        <f t="shared" si="47"/>
        <v>Ajuste redacción "Descripción del Riesgo" acorde con lo indicado en el Informe OCI-018-2025.</v>
      </c>
      <c r="CC78" s="198"/>
      <c r="CD78" s="301"/>
      <c r="CE78" s="175"/>
      <c r="CF78" s="175" t="str">
        <f t="shared" si="78"/>
        <v>OSI - GIS - GDMA - SPI</v>
      </c>
      <c r="CG78" s="305" t="s">
        <v>100</v>
      </c>
      <c r="CH78" s="176"/>
      <c r="CI78" s="239"/>
      <c r="CJ78" s="175"/>
      <c r="CK78" s="177"/>
      <c r="CL78" s="177"/>
      <c r="CM78" s="200"/>
      <c r="CN78" s="175"/>
      <c r="CO78" s="175"/>
      <c r="CP78" s="176"/>
      <c r="CQ78" s="176"/>
      <c r="CR78" s="176"/>
      <c r="CS78" s="176"/>
      <c r="CT78" s="177"/>
      <c r="CU78" s="177"/>
      <c r="CV78" s="177"/>
      <c r="CW78" s="198"/>
      <c r="CX78" s="198"/>
      <c r="CY78" s="198"/>
      <c r="CZ78" s="198"/>
      <c r="DA78" s="198"/>
      <c r="DB78" s="198"/>
      <c r="DC78" s="198"/>
      <c r="DD78" s="198"/>
      <c r="DE78" s="198"/>
      <c r="DF78" s="198"/>
    </row>
    <row r="79" spans="2:110" s="187" customFormat="1" ht="94.5" x14ac:dyDescent="0.25">
      <c r="B79" s="173" t="s">
        <v>68</v>
      </c>
      <c r="C79" s="195" t="s">
        <v>101</v>
      </c>
      <c r="D79" s="195" t="s">
        <v>101</v>
      </c>
      <c r="E79" s="196" t="s">
        <v>102</v>
      </c>
      <c r="F79" s="196" t="s">
        <v>71</v>
      </c>
      <c r="G79" s="196" t="s">
        <v>101</v>
      </c>
      <c r="H79" s="195" t="s">
        <v>240</v>
      </c>
      <c r="I79" s="195" t="s">
        <v>240</v>
      </c>
      <c r="J79" s="195" t="s">
        <v>240</v>
      </c>
      <c r="K79" s="195" t="s">
        <v>240</v>
      </c>
      <c r="L79" s="195" t="s">
        <v>248</v>
      </c>
      <c r="M79" s="195" t="s">
        <v>249</v>
      </c>
      <c r="N79" s="195" t="s">
        <v>250</v>
      </c>
      <c r="O79" s="196" t="s">
        <v>497</v>
      </c>
      <c r="P79" s="170"/>
      <c r="Q79" s="171" t="s">
        <v>77</v>
      </c>
      <c r="R79" s="171" t="s">
        <v>78</v>
      </c>
      <c r="S79" s="327" t="s">
        <v>1508</v>
      </c>
      <c r="T79" s="170" t="s">
        <v>106</v>
      </c>
      <c r="U79" s="196" t="s">
        <v>81</v>
      </c>
      <c r="V79" s="170" t="s">
        <v>107</v>
      </c>
      <c r="W79" s="180" t="s">
        <v>83</v>
      </c>
      <c r="X79" s="181">
        <f t="shared" si="67"/>
        <v>0.4</v>
      </c>
      <c r="Y79" s="182" t="s">
        <v>84</v>
      </c>
      <c r="Z79" s="181">
        <f t="shared" si="68"/>
        <v>0.8</v>
      </c>
      <c r="AA79" s="173" t="s">
        <v>85</v>
      </c>
      <c r="AB79" s="172" t="s">
        <v>108</v>
      </c>
      <c r="AC79" s="170" t="s">
        <v>109</v>
      </c>
      <c r="AD79" s="173" t="s">
        <v>88</v>
      </c>
      <c r="AE79" s="173" t="s">
        <v>89</v>
      </c>
      <c r="AF79" s="196" t="s">
        <v>110</v>
      </c>
      <c r="AG79" s="173" t="s">
        <v>91</v>
      </c>
      <c r="AH79" s="173" t="s">
        <v>111</v>
      </c>
      <c r="AI79" s="183">
        <f t="shared" si="69"/>
        <v>0.15</v>
      </c>
      <c r="AJ79" s="173" t="s">
        <v>93</v>
      </c>
      <c r="AK79" s="183">
        <f t="shared" si="70"/>
        <v>0.1</v>
      </c>
      <c r="AL79" s="173" t="s">
        <v>94</v>
      </c>
      <c r="AM79" s="195" t="s">
        <v>112</v>
      </c>
      <c r="AN79" s="173" t="s">
        <v>96</v>
      </c>
      <c r="AO79" s="195" t="s">
        <v>113</v>
      </c>
      <c r="AP79" s="184">
        <f t="shared" si="71"/>
        <v>0.25</v>
      </c>
      <c r="AQ79" s="243" t="str">
        <f t="shared" si="72"/>
        <v>BAJA</v>
      </c>
      <c r="AR79" s="243">
        <f t="shared" si="73"/>
        <v>0.30000000000000004</v>
      </c>
      <c r="AS79" s="243" t="str">
        <f t="shared" si="74"/>
        <v>MAYOR</v>
      </c>
      <c r="AT79" s="243">
        <f t="shared" si="75"/>
        <v>0.8</v>
      </c>
      <c r="AU79" s="223" t="s">
        <v>85</v>
      </c>
      <c r="AV79" s="218" t="s">
        <v>98</v>
      </c>
      <c r="AW79" s="174" t="s">
        <v>108</v>
      </c>
      <c r="AX79" s="175" t="s">
        <v>114</v>
      </c>
      <c r="AY79" s="198"/>
      <c r="AZ79" s="175">
        <f t="shared" si="60"/>
        <v>45657</v>
      </c>
      <c r="BA79"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79" s="175" t="str">
        <f t="shared" si="62"/>
        <v>OSI - GIS - GDMA - SPI</v>
      </c>
      <c r="BC79" s="227" t="s">
        <v>100</v>
      </c>
      <c r="BD79" s="176" t="str">
        <f t="shared" si="63"/>
        <v xml:space="preserve"> </v>
      </c>
      <c r="BE79" s="176" t="str">
        <f t="shared" si="64"/>
        <v>X</v>
      </c>
      <c r="BF79" s="176" t="str">
        <f t="shared" si="65"/>
        <v>Se mantiene un control sobre los usuarios y accesos a nivel de servicios corporativos transversales, a plataformas institucionales o interinstitucionales, aplicaciones institucionales.</v>
      </c>
      <c r="BG79" s="177" t="s">
        <v>1340</v>
      </c>
      <c r="BH79" s="176" t="str">
        <f t="shared" si="66"/>
        <v xml:space="preserve"> </v>
      </c>
      <c r="BI79" s="198"/>
      <c r="BJ79" s="190">
        <v>45777</v>
      </c>
      <c r="BK79" s="192" t="str">
        <f t="shared" si="59"/>
        <v>Configuración del perfil de usuario: funcionario nuevo o retirado  y contratista de la entidad.</v>
      </c>
      <c r="BL79" s="192" t="str">
        <f t="shared" si="76"/>
        <v>OSI - GIS - GDMA - SPI</v>
      </c>
      <c r="BM79" s="197" t="s">
        <v>100</v>
      </c>
      <c r="BN79" s="191"/>
      <c r="BO79" s="193" t="s">
        <v>1338</v>
      </c>
      <c r="BP79" s="192" t="str">
        <f t="shared" si="43"/>
        <v xml:space="preserve">Gestión de casos en mesas de ayuda para la creación o inactivación de usuarios </v>
      </c>
      <c r="BQ79" s="194" t="s">
        <v>1340</v>
      </c>
      <c r="BR79" s="194" t="str">
        <f>BR27</f>
        <v>En servicio en ejecución durante el 2025.</v>
      </c>
      <c r="BS79" s="198"/>
      <c r="BT79" s="323">
        <f t="shared" si="48"/>
        <v>45838</v>
      </c>
      <c r="BU79" s="323" t="str">
        <f t="shared" si="49"/>
        <v>Gestión de Usuarios institucionales, creación de cuenta y asignación de almacenamiento en One Drive.</v>
      </c>
      <c r="BV79" s="324" t="str">
        <f t="shared" si="77"/>
        <v>OSI - GIS - GDMA - SPI</v>
      </c>
      <c r="BW79" s="537" t="s">
        <v>100</v>
      </c>
      <c r="BX79" s="325" t="str">
        <f t="shared" si="50"/>
        <v xml:space="preserve"> </v>
      </c>
      <c r="BY79" s="325" t="str">
        <f t="shared" si="51"/>
        <v>X</v>
      </c>
      <c r="BZ79" s="325" t="str">
        <f t="shared" si="45"/>
        <v xml:space="preserve">A través de la herramienta de mesade ayuda se registra la gestión de usuarios institucionales. </v>
      </c>
      <c r="CA79" s="327" t="s">
        <v>1340</v>
      </c>
      <c r="CB79" s="327" t="str">
        <f t="shared" si="47"/>
        <v>Ajuste redacción "Descripción del Riesgo" acorde con lo indicado en el Informe OCI-018-2025.</v>
      </c>
      <c r="CC79" s="198"/>
      <c r="CD79" s="301"/>
      <c r="CE79" s="175"/>
      <c r="CF79" s="175" t="str">
        <f t="shared" si="78"/>
        <v>OSI - GIS - GDMA - SPI</v>
      </c>
      <c r="CG79" s="305" t="s">
        <v>100</v>
      </c>
      <c r="CH79" s="176"/>
      <c r="CI79" s="239"/>
      <c r="CJ79" s="175"/>
      <c r="CK79" s="177"/>
      <c r="CL79" s="177"/>
      <c r="CM79" s="200"/>
      <c r="CN79" s="175"/>
      <c r="CO79" s="175"/>
      <c r="CP79" s="176"/>
      <c r="CQ79" s="176"/>
      <c r="CR79" s="176"/>
      <c r="CS79" s="176"/>
      <c r="CT79" s="177"/>
      <c r="CU79" s="177"/>
      <c r="CV79" s="177"/>
      <c r="CW79" s="198"/>
      <c r="CX79" s="198"/>
      <c r="CY79" s="198"/>
      <c r="CZ79" s="198"/>
      <c r="DA79" s="198"/>
      <c r="DB79" s="198"/>
      <c r="DC79" s="198"/>
      <c r="DD79" s="198"/>
      <c r="DE79" s="198"/>
      <c r="DF79" s="198"/>
    </row>
    <row r="80" spans="2:110" s="187" customFormat="1" ht="94.5" x14ac:dyDescent="0.25">
      <c r="B80" s="173" t="s">
        <v>68</v>
      </c>
      <c r="C80" s="195" t="s">
        <v>101</v>
      </c>
      <c r="D80" s="195" t="s">
        <v>101</v>
      </c>
      <c r="E80" s="196" t="s">
        <v>102</v>
      </c>
      <c r="F80" s="196" t="s">
        <v>71</v>
      </c>
      <c r="G80" s="196" t="s">
        <v>101</v>
      </c>
      <c r="H80" s="195" t="s">
        <v>240</v>
      </c>
      <c r="I80" s="195" t="s">
        <v>513</v>
      </c>
      <c r="J80" s="195" t="s">
        <v>240</v>
      </c>
      <c r="K80" s="195" t="s">
        <v>242</v>
      </c>
      <c r="L80" s="195" t="s">
        <v>248</v>
      </c>
      <c r="M80" s="195" t="s">
        <v>249</v>
      </c>
      <c r="N80" s="195" t="s">
        <v>250</v>
      </c>
      <c r="O80" s="196" t="s">
        <v>265</v>
      </c>
      <c r="P80" s="170"/>
      <c r="Q80" s="171" t="s">
        <v>77</v>
      </c>
      <c r="R80" s="171" t="s">
        <v>78</v>
      </c>
      <c r="S80" s="327" t="s">
        <v>1508</v>
      </c>
      <c r="T80" s="170" t="s">
        <v>106</v>
      </c>
      <c r="U80" s="196" t="s">
        <v>81</v>
      </c>
      <c r="V80" s="170" t="s">
        <v>107</v>
      </c>
      <c r="W80" s="180" t="s">
        <v>83</v>
      </c>
      <c r="X80" s="181">
        <f t="shared" si="67"/>
        <v>0.4</v>
      </c>
      <c r="Y80" s="182" t="s">
        <v>84</v>
      </c>
      <c r="Z80" s="181">
        <f t="shared" si="68"/>
        <v>0.8</v>
      </c>
      <c r="AA80" s="173" t="s">
        <v>85</v>
      </c>
      <c r="AB80" s="172" t="s">
        <v>108</v>
      </c>
      <c r="AC80" s="170" t="s">
        <v>109</v>
      </c>
      <c r="AD80" s="173" t="s">
        <v>88</v>
      </c>
      <c r="AE80" s="173" t="s">
        <v>89</v>
      </c>
      <c r="AF80" s="196" t="s">
        <v>110</v>
      </c>
      <c r="AG80" s="173" t="s">
        <v>91</v>
      </c>
      <c r="AH80" s="173" t="s">
        <v>111</v>
      </c>
      <c r="AI80" s="183">
        <f t="shared" si="69"/>
        <v>0.15</v>
      </c>
      <c r="AJ80" s="173" t="s">
        <v>93</v>
      </c>
      <c r="AK80" s="183">
        <f t="shared" si="70"/>
        <v>0.1</v>
      </c>
      <c r="AL80" s="173" t="s">
        <v>94</v>
      </c>
      <c r="AM80" s="195" t="s">
        <v>112</v>
      </c>
      <c r="AN80" s="173" t="s">
        <v>96</v>
      </c>
      <c r="AO80" s="195" t="s">
        <v>113</v>
      </c>
      <c r="AP80" s="184">
        <f t="shared" si="71"/>
        <v>0.25</v>
      </c>
      <c r="AQ80" s="243" t="str">
        <f t="shared" si="72"/>
        <v>BAJA</v>
      </c>
      <c r="AR80" s="243">
        <f t="shared" si="73"/>
        <v>0.30000000000000004</v>
      </c>
      <c r="AS80" s="243" t="str">
        <f t="shared" si="74"/>
        <v>MAYOR</v>
      </c>
      <c r="AT80" s="243">
        <f t="shared" si="75"/>
        <v>0.8</v>
      </c>
      <c r="AU80" s="223" t="s">
        <v>85</v>
      </c>
      <c r="AV80" s="218" t="s">
        <v>98</v>
      </c>
      <c r="AW80" s="174" t="s">
        <v>108</v>
      </c>
      <c r="AX80" s="175" t="s">
        <v>114</v>
      </c>
      <c r="AY80" s="198"/>
      <c r="AZ80" s="175">
        <f t="shared" si="60"/>
        <v>45657</v>
      </c>
      <c r="BA80"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0" s="175" t="str">
        <f t="shared" si="62"/>
        <v>OSI - GIS - GDMA - SPI</v>
      </c>
      <c r="BC80" s="227" t="s">
        <v>100</v>
      </c>
      <c r="BD80" s="176" t="str">
        <f t="shared" si="63"/>
        <v xml:space="preserve"> </v>
      </c>
      <c r="BE80" s="176" t="str">
        <f t="shared" si="64"/>
        <v>X</v>
      </c>
      <c r="BF80" s="176" t="str">
        <f t="shared" si="65"/>
        <v>Se mantiene un control sobre los usuarios y accesos a nivel de servicios corporativos transversales, a plataformas institucionales o interinstitucionales, aplicaciones institucionales.</v>
      </c>
      <c r="BG80" s="177" t="s">
        <v>1340</v>
      </c>
      <c r="BH80" s="176" t="str">
        <f t="shared" si="66"/>
        <v xml:space="preserve"> </v>
      </c>
      <c r="BI80" s="198"/>
      <c r="BJ80" s="190">
        <v>45777</v>
      </c>
      <c r="BK80" s="192" t="str">
        <f t="shared" si="59"/>
        <v>Configuración del perfil de usuario: funcionario nuevo o retirado  y contratista de la entidad.</v>
      </c>
      <c r="BL80" s="192" t="str">
        <f t="shared" si="76"/>
        <v>OSI - GIS - GDMA - SPI</v>
      </c>
      <c r="BM80" s="197" t="s">
        <v>100</v>
      </c>
      <c r="BN80" s="191"/>
      <c r="BO80" s="193" t="s">
        <v>1338</v>
      </c>
      <c r="BP80" s="192" t="str">
        <f t="shared" si="43"/>
        <v xml:space="preserve">Gestión de casos en mesas de ayuda para la creación o inactivación de usuarios </v>
      </c>
      <c r="BQ80" s="194" t="s">
        <v>1340</v>
      </c>
      <c r="BR80" s="194" t="str">
        <f>BR27</f>
        <v>En servicio en ejecución durante el 2025.</v>
      </c>
      <c r="BS80" s="198"/>
      <c r="BT80" s="323">
        <f t="shared" si="48"/>
        <v>45838</v>
      </c>
      <c r="BU80" s="323" t="str">
        <f t="shared" si="49"/>
        <v>Gestión de Usuarios institucionales, creación de cuenta y asignación de almacenamiento en One Drive.</v>
      </c>
      <c r="BV80" s="324" t="str">
        <f t="shared" si="77"/>
        <v>OSI - GIS - GDMA - SPI</v>
      </c>
      <c r="BW80" s="537" t="s">
        <v>100</v>
      </c>
      <c r="BX80" s="325" t="str">
        <f t="shared" si="50"/>
        <v xml:space="preserve"> </v>
      </c>
      <c r="BY80" s="325" t="str">
        <f t="shared" si="51"/>
        <v>X</v>
      </c>
      <c r="BZ80" s="325" t="str">
        <f t="shared" si="45"/>
        <v xml:space="preserve">A través de la herramienta de mesade ayuda se registra la gestión de usuarios institucionales. </v>
      </c>
      <c r="CA80" s="327" t="s">
        <v>1340</v>
      </c>
      <c r="CB80" s="327" t="str">
        <f t="shared" si="47"/>
        <v>Ajuste redacción "Descripción del Riesgo" acorde con lo indicado en el Informe OCI-018-2025.</v>
      </c>
      <c r="CC80" s="198"/>
      <c r="CD80" s="301"/>
      <c r="CE80" s="175"/>
      <c r="CF80" s="175" t="str">
        <f t="shared" si="78"/>
        <v>OSI - GIS - GDMA - SPI</v>
      </c>
      <c r="CG80" s="305" t="s">
        <v>100</v>
      </c>
      <c r="CH80" s="176"/>
      <c r="CI80" s="239"/>
      <c r="CJ80" s="175"/>
      <c r="CK80" s="177"/>
      <c r="CL80" s="177"/>
      <c r="CM80" s="200"/>
      <c r="CN80" s="175"/>
      <c r="CO80" s="175"/>
      <c r="CP80" s="176"/>
      <c r="CQ80" s="176"/>
      <c r="CR80" s="176"/>
      <c r="CS80" s="176"/>
      <c r="CT80" s="177"/>
      <c r="CU80" s="177"/>
      <c r="CV80" s="177"/>
      <c r="CW80" s="198"/>
      <c r="CX80" s="198"/>
      <c r="CY80" s="198"/>
      <c r="CZ80" s="198"/>
      <c r="DA80" s="198"/>
      <c r="DB80" s="198"/>
      <c r="DC80" s="198"/>
      <c r="DD80" s="198"/>
      <c r="DE80" s="198"/>
      <c r="DF80" s="198"/>
    </row>
    <row r="81" spans="2:110" s="187" customFormat="1" ht="94.5" x14ac:dyDescent="0.25">
      <c r="B81" s="173" t="s">
        <v>68</v>
      </c>
      <c r="C81" s="195" t="s">
        <v>101</v>
      </c>
      <c r="D81" s="195" t="s">
        <v>101</v>
      </c>
      <c r="E81" s="196" t="s">
        <v>102</v>
      </c>
      <c r="F81" s="196" t="s">
        <v>71</v>
      </c>
      <c r="G81" s="196" t="s">
        <v>101</v>
      </c>
      <c r="H81" s="195" t="s">
        <v>240</v>
      </c>
      <c r="I81" s="195" t="s">
        <v>513</v>
      </c>
      <c r="J81" s="195" t="s">
        <v>240</v>
      </c>
      <c r="K81" s="195" t="s">
        <v>242</v>
      </c>
      <c r="L81" s="195" t="s">
        <v>248</v>
      </c>
      <c r="M81" s="195" t="s">
        <v>249</v>
      </c>
      <c r="N81" s="195" t="s">
        <v>250</v>
      </c>
      <c r="O81" s="196" t="s">
        <v>291</v>
      </c>
      <c r="P81" s="170"/>
      <c r="Q81" s="171" t="s">
        <v>77</v>
      </c>
      <c r="R81" s="171" t="s">
        <v>78</v>
      </c>
      <c r="S81" s="327" t="s">
        <v>1508</v>
      </c>
      <c r="T81" s="170" t="s">
        <v>106</v>
      </c>
      <c r="U81" s="196" t="s">
        <v>81</v>
      </c>
      <c r="V81" s="170" t="s">
        <v>107</v>
      </c>
      <c r="W81" s="180" t="s">
        <v>83</v>
      </c>
      <c r="X81" s="181">
        <f t="shared" si="67"/>
        <v>0.4</v>
      </c>
      <c r="Y81" s="182" t="s">
        <v>84</v>
      </c>
      <c r="Z81" s="181">
        <f t="shared" si="68"/>
        <v>0.8</v>
      </c>
      <c r="AA81" s="173" t="s">
        <v>85</v>
      </c>
      <c r="AB81" s="172" t="s">
        <v>108</v>
      </c>
      <c r="AC81" s="170" t="s">
        <v>109</v>
      </c>
      <c r="AD81" s="173" t="s">
        <v>88</v>
      </c>
      <c r="AE81" s="173" t="s">
        <v>89</v>
      </c>
      <c r="AF81" s="196" t="s">
        <v>110</v>
      </c>
      <c r="AG81" s="173" t="s">
        <v>91</v>
      </c>
      <c r="AH81" s="173" t="s">
        <v>111</v>
      </c>
      <c r="AI81" s="183">
        <f t="shared" si="69"/>
        <v>0.15</v>
      </c>
      <c r="AJ81" s="173" t="s">
        <v>93</v>
      </c>
      <c r="AK81" s="183">
        <f t="shared" si="70"/>
        <v>0.1</v>
      </c>
      <c r="AL81" s="173" t="s">
        <v>94</v>
      </c>
      <c r="AM81" s="195" t="s">
        <v>112</v>
      </c>
      <c r="AN81" s="173" t="s">
        <v>96</v>
      </c>
      <c r="AO81" s="195" t="s">
        <v>113</v>
      </c>
      <c r="AP81" s="184">
        <f t="shared" si="71"/>
        <v>0.25</v>
      </c>
      <c r="AQ81" s="243" t="str">
        <f t="shared" si="72"/>
        <v>BAJA</v>
      </c>
      <c r="AR81" s="243">
        <f t="shared" si="73"/>
        <v>0.30000000000000004</v>
      </c>
      <c r="AS81" s="243" t="str">
        <f t="shared" si="74"/>
        <v>MAYOR</v>
      </c>
      <c r="AT81" s="243">
        <f t="shared" si="75"/>
        <v>0.8</v>
      </c>
      <c r="AU81" s="223" t="s">
        <v>85</v>
      </c>
      <c r="AV81" s="218" t="s">
        <v>98</v>
      </c>
      <c r="AW81" s="174" t="s">
        <v>108</v>
      </c>
      <c r="AX81" s="175" t="s">
        <v>114</v>
      </c>
      <c r="AY81" s="198"/>
      <c r="AZ81" s="175">
        <f t="shared" si="60"/>
        <v>45657</v>
      </c>
      <c r="BA81"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1" s="175" t="str">
        <f t="shared" si="62"/>
        <v>OSI - GIS - GDMA - SPI</v>
      </c>
      <c r="BC81" s="227" t="s">
        <v>100</v>
      </c>
      <c r="BD81" s="176" t="str">
        <f t="shared" si="63"/>
        <v xml:space="preserve"> </v>
      </c>
      <c r="BE81" s="176" t="str">
        <f t="shared" si="64"/>
        <v>X</v>
      </c>
      <c r="BF81" s="176" t="str">
        <f t="shared" si="65"/>
        <v>Se mantiene un control sobre los usuarios y accesos a nivel de servicios corporativos transversales, a plataformas institucionales o interinstitucionales, aplicaciones institucionales.</v>
      </c>
      <c r="BG81" s="177" t="s">
        <v>1340</v>
      </c>
      <c r="BH81" s="176" t="str">
        <f t="shared" si="66"/>
        <v xml:space="preserve"> </v>
      </c>
      <c r="BI81" s="198"/>
      <c r="BJ81" s="190">
        <v>45777</v>
      </c>
      <c r="BK81" s="192" t="str">
        <f t="shared" si="59"/>
        <v>Configuración del perfil de usuario: funcionario nuevo o retirado  y contratista de la entidad.</v>
      </c>
      <c r="BL81" s="192" t="str">
        <f t="shared" si="76"/>
        <v>OSI - GIS - GDMA - SPI</v>
      </c>
      <c r="BM81" s="197" t="s">
        <v>100</v>
      </c>
      <c r="BN81" s="191"/>
      <c r="BO81" s="193" t="s">
        <v>1338</v>
      </c>
      <c r="BP81" s="192" t="str">
        <f t="shared" si="43"/>
        <v xml:space="preserve">Gestión de casos en mesas de ayuda para la creación o inactivación de usuarios </v>
      </c>
      <c r="BQ81" s="194" t="s">
        <v>1340</v>
      </c>
      <c r="BR81" s="194" t="str">
        <f>BR27</f>
        <v>En servicio en ejecución durante el 2025.</v>
      </c>
      <c r="BS81" s="198"/>
      <c r="BT81" s="323">
        <f t="shared" si="48"/>
        <v>45838</v>
      </c>
      <c r="BU81" s="323" t="str">
        <f t="shared" si="49"/>
        <v>Gestión de Usuarios institucionales, creación de cuenta y asignación de almacenamiento en One Drive.</v>
      </c>
      <c r="BV81" s="324" t="str">
        <f t="shared" si="77"/>
        <v>OSI - GIS - GDMA - SPI</v>
      </c>
      <c r="BW81" s="537" t="s">
        <v>100</v>
      </c>
      <c r="BX81" s="325" t="str">
        <f t="shared" si="50"/>
        <v xml:space="preserve"> </v>
      </c>
      <c r="BY81" s="325" t="str">
        <f t="shared" si="51"/>
        <v>X</v>
      </c>
      <c r="BZ81" s="325" t="str">
        <f t="shared" si="45"/>
        <v xml:space="preserve">A través de la herramienta de mesade ayuda se registra la gestión de usuarios institucionales. </v>
      </c>
      <c r="CA81" s="327" t="s">
        <v>1340</v>
      </c>
      <c r="CB81" s="327" t="str">
        <f t="shared" si="47"/>
        <v>Ajuste redacción "Descripción del Riesgo" acorde con lo indicado en el Informe OCI-018-2025.</v>
      </c>
      <c r="CC81" s="198"/>
      <c r="CD81" s="301"/>
      <c r="CE81" s="175"/>
      <c r="CF81" s="175" t="str">
        <f t="shared" si="78"/>
        <v>OSI - GIS - GDMA - SPI</v>
      </c>
      <c r="CG81" s="305" t="s">
        <v>100</v>
      </c>
      <c r="CH81" s="176"/>
      <c r="CI81" s="239"/>
      <c r="CJ81" s="175"/>
      <c r="CK81" s="177"/>
      <c r="CL81" s="177"/>
      <c r="CM81" s="200"/>
      <c r="CN81" s="175"/>
      <c r="CO81" s="175"/>
      <c r="CP81" s="176"/>
      <c r="CQ81" s="176"/>
      <c r="CR81" s="176"/>
      <c r="CS81" s="176"/>
      <c r="CT81" s="177"/>
      <c r="CU81" s="177"/>
      <c r="CV81" s="177"/>
      <c r="CW81" s="198"/>
      <c r="CX81" s="198"/>
      <c r="CY81" s="198"/>
      <c r="CZ81" s="198"/>
      <c r="DA81" s="198"/>
      <c r="DB81" s="198"/>
      <c r="DC81" s="198"/>
      <c r="DD81" s="198"/>
      <c r="DE81" s="198"/>
      <c r="DF81" s="198"/>
    </row>
    <row r="82" spans="2:110" s="187" customFormat="1" ht="94.5" x14ac:dyDescent="0.25">
      <c r="B82" s="173" t="s">
        <v>68</v>
      </c>
      <c r="C82" s="195" t="s">
        <v>101</v>
      </c>
      <c r="D82" s="195" t="s">
        <v>101</v>
      </c>
      <c r="E82" s="196" t="s">
        <v>102</v>
      </c>
      <c r="F82" s="196" t="s">
        <v>71</v>
      </c>
      <c r="G82" s="196" t="s">
        <v>101</v>
      </c>
      <c r="H82" s="195" t="s">
        <v>242</v>
      </c>
      <c r="I82" s="195" t="s">
        <v>242</v>
      </c>
      <c r="J82" s="195" t="s">
        <v>240</v>
      </c>
      <c r="K82" s="195" t="s">
        <v>242</v>
      </c>
      <c r="L82" s="195" t="s">
        <v>248</v>
      </c>
      <c r="M82" s="195" t="s">
        <v>249</v>
      </c>
      <c r="N82" s="195" t="s">
        <v>250</v>
      </c>
      <c r="O82" s="196" t="s">
        <v>76</v>
      </c>
      <c r="P82" s="170"/>
      <c r="Q82" s="171" t="s">
        <v>77</v>
      </c>
      <c r="R82" s="171" t="s">
        <v>78</v>
      </c>
      <c r="S82" s="327" t="s">
        <v>1508</v>
      </c>
      <c r="T82" s="170" t="s">
        <v>106</v>
      </c>
      <c r="U82" s="196" t="s">
        <v>81</v>
      </c>
      <c r="V82" s="170" t="s">
        <v>107</v>
      </c>
      <c r="W82" s="180" t="s">
        <v>83</v>
      </c>
      <c r="X82" s="181">
        <f t="shared" si="67"/>
        <v>0.4</v>
      </c>
      <c r="Y82" s="182" t="s">
        <v>84</v>
      </c>
      <c r="Z82" s="181">
        <f t="shared" si="68"/>
        <v>0.8</v>
      </c>
      <c r="AA82" s="173" t="s">
        <v>85</v>
      </c>
      <c r="AB82" s="172" t="s">
        <v>108</v>
      </c>
      <c r="AC82" s="170" t="s">
        <v>109</v>
      </c>
      <c r="AD82" s="173" t="s">
        <v>88</v>
      </c>
      <c r="AE82" s="173" t="s">
        <v>89</v>
      </c>
      <c r="AF82" s="196" t="s">
        <v>110</v>
      </c>
      <c r="AG82" s="173" t="s">
        <v>91</v>
      </c>
      <c r="AH82" s="173" t="s">
        <v>111</v>
      </c>
      <c r="AI82" s="183">
        <f t="shared" si="69"/>
        <v>0.15</v>
      </c>
      <c r="AJ82" s="173" t="s">
        <v>93</v>
      </c>
      <c r="AK82" s="183">
        <f t="shared" si="70"/>
        <v>0.1</v>
      </c>
      <c r="AL82" s="173" t="s">
        <v>94</v>
      </c>
      <c r="AM82" s="195" t="s">
        <v>112</v>
      </c>
      <c r="AN82" s="173" t="s">
        <v>96</v>
      </c>
      <c r="AO82" s="195" t="s">
        <v>113</v>
      </c>
      <c r="AP82" s="184">
        <f t="shared" si="71"/>
        <v>0.25</v>
      </c>
      <c r="AQ82" s="243" t="str">
        <f t="shared" si="72"/>
        <v>BAJA</v>
      </c>
      <c r="AR82" s="243">
        <f t="shared" si="73"/>
        <v>0.30000000000000004</v>
      </c>
      <c r="AS82" s="243" t="str">
        <f t="shared" si="74"/>
        <v>MAYOR</v>
      </c>
      <c r="AT82" s="243">
        <f t="shared" si="75"/>
        <v>0.8</v>
      </c>
      <c r="AU82" s="223" t="s">
        <v>85</v>
      </c>
      <c r="AV82" s="218" t="s">
        <v>98</v>
      </c>
      <c r="AW82" s="174" t="s">
        <v>108</v>
      </c>
      <c r="AX82" s="175" t="s">
        <v>114</v>
      </c>
      <c r="AY82" s="198"/>
      <c r="AZ82" s="175">
        <f t="shared" si="60"/>
        <v>45657</v>
      </c>
      <c r="BA82"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2" s="175" t="str">
        <f t="shared" si="62"/>
        <v>OSI - GIS - GDMA - SPI</v>
      </c>
      <c r="BC82" s="227" t="s">
        <v>100</v>
      </c>
      <c r="BD82" s="176" t="str">
        <f t="shared" si="63"/>
        <v xml:space="preserve"> </v>
      </c>
      <c r="BE82" s="176" t="str">
        <f t="shared" si="64"/>
        <v>X</v>
      </c>
      <c r="BF82" s="176" t="str">
        <f t="shared" si="65"/>
        <v>Se mantiene un control sobre los usuarios y accesos a nivel de servicios corporativos transversales, a plataformas institucionales o interinstitucionales, aplicaciones institucionales.</v>
      </c>
      <c r="BG82" s="177" t="s">
        <v>1340</v>
      </c>
      <c r="BH82" s="176" t="str">
        <f t="shared" si="66"/>
        <v xml:space="preserve"> </v>
      </c>
      <c r="BI82" s="198"/>
      <c r="BJ82" s="190">
        <v>45777</v>
      </c>
      <c r="BK82" s="192" t="str">
        <f t="shared" ref="BK82:BK113" si="79">BK81</f>
        <v>Configuración del perfil de usuario: funcionario nuevo o retirado  y contratista de la entidad.</v>
      </c>
      <c r="BL82" s="192" t="str">
        <f t="shared" si="76"/>
        <v>OSI - GIS - GDMA - SPI</v>
      </c>
      <c r="BM82" s="197" t="s">
        <v>100</v>
      </c>
      <c r="BN82" s="191"/>
      <c r="BO82" s="193" t="s">
        <v>1338</v>
      </c>
      <c r="BP82" s="192" t="str">
        <f t="shared" si="43"/>
        <v xml:space="preserve">Gestión de casos en mesas de ayuda para la creación o inactivación de usuarios </v>
      </c>
      <c r="BQ82" s="194" t="s">
        <v>1340</v>
      </c>
      <c r="BR82" s="194" t="str">
        <f>BR27</f>
        <v>En servicio en ejecución durante el 2025.</v>
      </c>
      <c r="BS82" s="198"/>
      <c r="BT82" s="323">
        <f t="shared" si="48"/>
        <v>45838</v>
      </c>
      <c r="BU82" s="323" t="str">
        <f t="shared" si="49"/>
        <v>Gestión de Usuarios institucionales, creación de cuenta y asignación de almacenamiento en One Drive.</v>
      </c>
      <c r="BV82" s="324" t="str">
        <f t="shared" si="77"/>
        <v>OSI - GIS - GDMA - SPI</v>
      </c>
      <c r="BW82" s="537" t="s">
        <v>100</v>
      </c>
      <c r="BX82" s="325" t="str">
        <f t="shared" si="50"/>
        <v xml:space="preserve"> </v>
      </c>
      <c r="BY82" s="325" t="str">
        <f t="shared" si="51"/>
        <v>X</v>
      </c>
      <c r="BZ82" s="325" t="str">
        <f t="shared" si="45"/>
        <v xml:space="preserve">A través de la herramienta de mesade ayuda se registra la gestión de usuarios institucionales. </v>
      </c>
      <c r="CA82" s="327" t="s">
        <v>1340</v>
      </c>
      <c r="CB82" s="327" t="str">
        <f t="shared" si="47"/>
        <v>Ajuste redacción "Descripción del Riesgo" acorde con lo indicado en el Informe OCI-018-2025.</v>
      </c>
      <c r="CC82" s="198"/>
      <c r="CD82" s="301"/>
      <c r="CE82" s="175"/>
      <c r="CF82" s="175" t="str">
        <f t="shared" si="78"/>
        <v>OSI - GIS - GDMA - SPI</v>
      </c>
      <c r="CG82" s="305" t="s">
        <v>100</v>
      </c>
      <c r="CH82" s="176"/>
      <c r="CI82" s="239"/>
      <c r="CJ82" s="175"/>
      <c r="CK82" s="177"/>
      <c r="CL82" s="177"/>
      <c r="CM82" s="200"/>
      <c r="CN82" s="175"/>
      <c r="CO82" s="175"/>
      <c r="CP82" s="176"/>
      <c r="CQ82" s="176"/>
      <c r="CR82" s="176"/>
      <c r="CS82" s="176"/>
      <c r="CT82" s="177"/>
      <c r="CU82" s="177"/>
      <c r="CV82" s="177"/>
      <c r="CW82" s="198"/>
      <c r="CX82" s="198"/>
      <c r="CY82" s="198"/>
      <c r="CZ82" s="198"/>
      <c r="DA82" s="198"/>
      <c r="DB82" s="198"/>
      <c r="DC82" s="198"/>
      <c r="DD82" s="198"/>
      <c r="DE82" s="198"/>
      <c r="DF82" s="198"/>
    </row>
    <row r="83" spans="2:110" s="187" customFormat="1" ht="94.5" x14ac:dyDescent="0.25">
      <c r="B83" s="173" t="s">
        <v>68</v>
      </c>
      <c r="C83" s="195" t="s">
        <v>101</v>
      </c>
      <c r="D83" s="195" t="s">
        <v>101</v>
      </c>
      <c r="E83" s="196" t="s">
        <v>102</v>
      </c>
      <c r="F83" s="196" t="s">
        <v>71</v>
      </c>
      <c r="G83" s="196" t="s">
        <v>101</v>
      </c>
      <c r="H83" s="195" t="s">
        <v>242</v>
      </c>
      <c r="I83" s="195" t="s">
        <v>242</v>
      </c>
      <c r="J83" s="195" t="s">
        <v>242</v>
      </c>
      <c r="K83" s="195" t="s">
        <v>242</v>
      </c>
      <c r="L83" s="195" t="s">
        <v>547</v>
      </c>
      <c r="M83" s="195" t="s">
        <v>548</v>
      </c>
      <c r="N83" s="195" t="s">
        <v>549</v>
      </c>
      <c r="O83" s="196" t="s">
        <v>161</v>
      </c>
      <c r="P83" s="170"/>
      <c r="Q83" s="171" t="s">
        <v>77</v>
      </c>
      <c r="R83" s="171" t="s">
        <v>78</v>
      </c>
      <c r="S83" s="327" t="s">
        <v>1508</v>
      </c>
      <c r="T83" s="170" t="s">
        <v>106</v>
      </c>
      <c r="U83" s="196" t="s">
        <v>81</v>
      </c>
      <c r="V83" s="170" t="s">
        <v>107</v>
      </c>
      <c r="W83" s="180" t="s">
        <v>83</v>
      </c>
      <c r="X83" s="181">
        <f t="shared" si="67"/>
        <v>0.4</v>
      </c>
      <c r="Y83" s="182" t="s">
        <v>84</v>
      </c>
      <c r="Z83" s="181">
        <f t="shared" si="68"/>
        <v>0.8</v>
      </c>
      <c r="AA83" s="173" t="s">
        <v>85</v>
      </c>
      <c r="AB83" s="172" t="s">
        <v>108</v>
      </c>
      <c r="AC83" s="170" t="s">
        <v>109</v>
      </c>
      <c r="AD83" s="173" t="s">
        <v>88</v>
      </c>
      <c r="AE83" s="173" t="s">
        <v>89</v>
      </c>
      <c r="AF83" s="196" t="s">
        <v>110</v>
      </c>
      <c r="AG83" s="173" t="s">
        <v>91</v>
      </c>
      <c r="AH83" s="173" t="s">
        <v>111</v>
      </c>
      <c r="AI83" s="183">
        <f t="shared" si="69"/>
        <v>0.15</v>
      </c>
      <c r="AJ83" s="173" t="s">
        <v>93</v>
      </c>
      <c r="AK83" s="183">
        <f t="shared" si="70"/>
        <v>0.1</v>
      </c>
      <c r="AL83" s="173" t="s">
        <v>94</v>
      </c>
      <c r="AM83" s="195" t="s">
        <v>112</v>
      </c>
      <c r="AN83" s="173" t="s">
        <v>96</v>
      </c>
      <c r="AO83" s="195" t="s">
        <v>113</v>
      </c>
      <c r="AP83" s="184">
        <f t="shared" si="71"/>
        <v>0.25</v>
      </c>
      <c r="AQ83" s="243" t="str">
        <f t="shared" si="72"/>
        <v>BAJA</v>
      </c>
      <c r="AR83" s="243">
        <f t="shared" si="73"/>
        <v>0.30000000000000004</v>
      </c>
      <c r="AS83" s="243" t="str">
        <f t="shared" si="74"/>
        <v>MAYOR</v>
      </c>
      <c r="AT83" s="243">
        <f t="shared" si="75"/>
        <v>0.8</v>
      </c>
      <c r="AU83" s="223" t="s">
        <v>85</v>
      </c>
      <c r="AV83" s="218" t="s">
        <v>98</v>
      </c>
      <c r="AW83" s="174" t="s">
        <v>108</v>
      </c>
      <c r="AX83" s="175" t="s">
        <v>114</v>
      </c>
      <c r="AY83" s="198"/>
      <c r="AZ83" s="175">
        <f t="shared" si="60"/>
        <v>45657</v>
      </c>
      <c r="BA83"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3" s="175" t="str">
        <f t="shared" si="62"/>
        <v>OSI - GIS - GDMA - SPI</v>
      </c>
      <c r="BC83" s="227" t="s">
        <v>100</v>
      </c>
      <c r="BD83" s="176" t="str">
        <f t="shared" si="63"/>
        <v xml:space="preserve"> </v>
      </c>
      <c r="BE83" s="176" t="str">
        <f t="shared" si="64"/>
        <v>X</v>
      </c>
      <c r="BF83" s="176" t="str">
        <f t="shared" si="65"/>
        <v>Se mantiene un control sobre los usuarios y accesos a nivel de servicios corporativos transversales, a plataformas institucionales o interinstitucionales, aplicaciones institucionales.</v>
      </c>
      <c r="BG83" s="177" t="s">
        <v>1340</v>
      </c>
      <c r="BH83" s="176" t="str">
        <f t="shared" si="66"/>
        <v xml:space="preserve"> </v>
      </c>
      <c r="BI83" s="198"/>
      <c r="BJ83" s="190">
        <v>45777</v>
      </c>
      <c r="BK83" s="192" t="str">
        <f t="shared" si="79"/>
        <v>Configuración del perfil de usuario: funcionario nuevo o retirado  y contratista de la entidad.</v>
      </c>
      <c r="BL83" s="192" t="str">
        <f t="shared" si="76"/>
        <v>OSI - GIS - GDMA - SPI</v>
      </c>
      <c r="BM83" s="197" t="s">
        <v>100</v>
      </c>
      <c r="BN83" s="191"/>
      <c r="BO83" s="193" t="s">
        <v>1338</v>
      </c>
      <c r="BP83" s="192" t="str">
        <f t="shared" si="43"/>
        <v xml:space="preserve">Gestión de casos en mesas de ayuda para la creación o inactivación de usuarios </v>
      </c>
      <c r="BQ83" s="194" t="s">
        <v>1340</v>
      </c>
      <c r="BR83" s="194" t="str">
        <f>BR27</f>
        <v>En servicio en ejecución durante el 2025.</v>
      </c>
      <c r="BS83" s="198"/>
      <c r="BT83" s="323">
        <f t="shared" si="48"/>
        <v>45838</v>
      </c>
      <c r="BU83" s="323" t="str">
        <f t="shared" si="49"/>
        <v>Gestión de Usuarios institucionales, creación de cuenta y asignación de almacenamiento en One Drive.</v>
      </c>
      <c r="BV83" s="324" t="str">
        <f t="shared" si="77"/>
        <v>OSI - GIS - GDMA - SPI</v>
      </c>
      <c r="BW83" s="537" t="s">
        <v>100</v>
      </c>
      <c r="BX83" s="325" t="str">
        <f t="shared" si="50"/>
        <v xml:space="preserve"> </v>
      </c>
      <c r="BY83" s="325" t="str">
        <f t="shared" si="51"/>
        <v>X</v>
      </c>
      <c r="BZ83" s="325" t="str">
        <f t="shared" si="45"/>
        <v xml:space="preserve">A través de la herramienta de mesade ayuda se registra la gestión de usuarios institucionales. </v>
      </c>
      <c r="CA83" s="327" t="s">
        <v>1340</v>
      </c>
      <c r="CB83" s="327" t="str">
        <f t="shared" si="47"/>
        <v>Ajuste redacción "Descripción del Riesgo" acorde con lo indicado en el Informe OCI-018-2025.</v>
      </c>
      <c r="CC83" s="198"/>
      <c r="CD83" s="301"/>
      <c r="CE83" s="175"/>
      <c r="CF83" s="175" t="str">
        <f t="shared" si="78"/>
        <v>OSI - GIS - GDMA - SPI</v>
      </c>
      <c r="CG83" s="305" t="s">
        <v>100</v>
      </c>
      <c r="CH83" s="176"/>
      <c r="CI83" s="239"/>
      <c r="CJ83" s="175"/>
      <c r="CK83" s="177"/>
      <c r="CL83" s="177"/>
      <c r="CM83" s="200"/>
      <c r="CN83" s="175"/>
      <c r="CO83" s="175"/>
      <c r="CP83" s="176"/>
      <c r="CQ83" s="176"/>
      <c r="CR83" s="176"/>
      <c r="CS83" s="176"/>
      <c r="CT83" s="177"/>
      <c r="CU83" s="177"/>
      <c r="CV83" s="177"/>
      <c r="CW83" s="198"/>
      <c r="CX83" s="198"/>
      <c r="CY83" s="198"/>
      <c r="CZ83" s="198"/>
      <c r="DA83" s="198"/>
      <c r="DB83" s="198"/>
      <c r="DC83" s="198"/>
      <c r="DD83" s="198"/>
      <c r="DE83" s="198"/>
      <c r="DF83" s="198"/>
    </row>
    <row r="84" spans="2:110" s="187" customFormat="1" ht="94.5" x14ac:dyDescent="0.25">
      <c r="B84" s="173" t="s">
        <v>68</v>
      </c>
      <c r="C84" s="195" t="s">
        <v>204</v>
      </c>
      <c r="D84" s="195" t="s">
        <v>204</v>
      </c>
      <c r="E84" s="196" t="s">
        <v>102</v>
      </c>
      <c r="F84" s="196" t="s">
        <v>71</v>
      </c>
      <c r="G84" s="196" t="s">
        <v>204</v>
      </c>
      <c r="H84" s="195" t="s">
        <v>242</v>
      </c>
      <c r="I84" s="195" t="s">
        <v>242</v>
      </c>
      <c r="J84" s="195" t="s">
        <v>242</v>
      </c>
      <c r="K84" s="195" t="s">
        <v>242</v>
      </c>
      <c r="L84" s="195" t="s">
        <v>555</v>
      </c>
      <c r="M84" s="195" t="s">
        <v>556</v>
      </c>
      <c r="N84" s="195" t="s">
        <v>557</v>
      </c>
      <c r="O84" s="196" t="s">
        <v>167</v>
      </c>
      <c r="P84" s="170"/>
      <c r="Q84" s="171" t="s">
        <v>77</v>
      </c>
      <c r="R84" s="171" t="s">
        <v>78</v>
      </c>
      <c r="S84" s="327" t="s">
        <v>1508</v>
      </c>
      <c r="T84" s="170" t="s">
        <v>106</v>
      </c>
      <c r="U84" s="196" t="s">
        <v>143</v>
      </c>
      <c r="V84" s="170" t="s">
        <v>107</v>
      </c>
      <c r="W84" s="180" t="s">
        <v>208</v>
      </c>
      <c r="X84" s="181">
        <f t="shared" si="67"/>
        <v>0.6</v>
      </c>
      <c r="Y84" s="182" t="s">
        <v>84</v>
      </c>
      <c r="Z84" s="181">
        <f t="shared" si="68"/>
        <v>0.8</v>
      </c>
      <c r="AA84" s="173" t="s">
        <v>85</v>
      </c>
      <c r="AB84" s="172" t="s">
        <v>108</v>
      </c>
      <c r="AC84" s="170" t="s">
        <v>109</v>
      </c>
      <c r="AD84" s="173" t="s">
        <v>88</v>
      </c>
      <c r="AE84" s="173" t="s">
        <v>89</v>
      </c>
      <c r="AF84" s="196" t="s">
        <v>110</v>
      </c>
      <c r="AG84" s="173" t="s">
        <v>91</v>
      </c>
      <c r="AH84" s="173" t="s">
        <v>111</v>
      </c>
      <c r="AI84" s="183">
        <f t="shared" si="69"/>
        <v>0.15</v>
      </c>
      <c r="AJ84" s="173" t="s">
        <v>93</v>
      </c>
      <c r="AK84" s="183">
        <f t="shared" si="70"/>
        <v>0.1</v>
      </c>
      <c r="AL84" s="173" t="s">
        <v>94</v>
      </c>
      <c r="AM84" s="195" t="s">
        <v>112</v>
      </c>
      <c r="AN84" s="173" t="s">
        <v>96</v>
      </c>
      <c r="AO84" s="195" t="s">
        <v>113</v>
      </c>
      <c r="AP84" s="184">
        <f t="shared" si="71"/>
        <v>0.25</v>
      </c>
      <c r="AQ84" s="243" t="str">
        <f t="shared" si="72"/>
        <v>MEDIA</v>
      </c>
      <c r="AR84" s="243">
        <f t="shared" si="73"/>
        <v>0.44999999999999996</v>
      </c>
      <c r="AS84" s="243" t="str">
        <f t="shared" si="74"/>
        <v>MAYOR</v>
      </c>
      <c r="AT84" s="243">
        <f t="shared" si="75"/>
        <v>0.8</v>
      </c>
      <c r="AU84" s="223" t="s">
        <v>85</v>
      </c>
      <c r="AV84" s="218" t="s">
        <v>98</v>
      </c>
      <c r="AW84" s="174" t="s">
        <v>108</v>
      </c>
      <c r="AX84" s="175" t="s">
        <v>114</v>
      </c>
      <c r="AY84" s="198"/>
      <c r="AZ84" s="175">
        <f t="shared" si="60"/>
        <v>45657</v>
      </c>
      <c r="BA84"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4" s="175" t="str">
        <f t="shared" si="62"/>
        <v>OSI - GIS - GDMA - SPI</v>
      </c>
      <c r="BC84" s="227" t="s">
        <v>100</v>
      </c>
      <c r="BD84" s="176" t="str">
        <f t="shared" si="63"/>
        <v xml:space="preserve"> </v>
      </c>
      <c r="BE84" s="176" t="str">
        <f t="shared" si="64"/>
        <v>X</v>
      </c>
      <c r="BF84" s="176" t="str">
        <f t="shared" si="65"/>
        <v>Se mantiene un control sobre los usuarios y accesos a nivel de servicios corporativos transversales, a plataformas institucionales o interinstitucionales, aplicaciones institucionales.</v>
      </c>
      <c r="BG84" s="177" t="s">
        <v>1340</v>
      </c>
      <c r="BH84" s="176" t="str">
        <f t="shared" si="66"/>
        <v xml:space="preserve"> </v>
      </c>
      <c r="BI84" s="198"/>
      <c r="BJ84" s="190">
        <v>45777</v>
      </c>
      <c r="BK84" s="192" t="str">
        <f t="shared" si="79"/>
        <v>Configuración del perfil de usuario: funcionario nuevo o retirado  y contratista de la entidad.</v>
      </c>
      <c r="BL84" s="192" t="str">
        <f t="shared" si="76"/>
        <v>OSI - GIS - GDMA - SPI</v>
      </c>
      <c r="BM84" s="197" t="s">
        <v>100</v>
      </c>
      <c r="BN84" s="191"/>
      <c r="BO84" s="193" t="s">
        <v>1338</v>
      </c>
      <c r="BP84" s="192" t="str">
        <f t="shared" si="43"/>
        <v xml:space="preserve">Gestión de casos en mesas de ayuda para la creación o inactivación de usuarios </v>
      </c>
      <c r="BQ84" s="194" t="s">
        <v>1340</v>
      </c>
      <c r="BR84" s="194" t="str">
        <f>BR27</f>
        <v>En servicio en ejecución durante el 2025.</v>
      </c>
      <c r="BS84" s="198"/>
      <c r="BT84" s="323">
        <f t="shared" si="48"/>
        <v>45838</v>
      </c>
      <c r="BU84" s="323" t="str">
        <f t="shared" si="49"/>
        <v>Gestión de Usuarios institucionales, creación de cuenta y asignación de almacenamiento en One Drive.</v>
      </c>
      <c r="BV84" s="324" t="str">
        <f t="shared" si="77"/>
        <v>OSI - GIS - GDMA - SPI</v>
      </c>
      <c r="BW84" s="537" t="s">
        <v>100</v>
      </c>
      <c r="BX84" s="325" t="str">
        <f t="shared" si="50"/>
        <v xml:space="preserve"> </v>
      </c>
      <c r="BY84" s="325" t="str">
        <f t="shared" si="51"/>
        <v>X</v>
      </c>
      <c r="BZ84" s="325" t="str">
        <f t="shared" si="45"/>
        <v xml:space="preserve">A través de la herramienta de mesade ayuda se registra la gestión de usuarios institucionales. </v>
      </c>
      <c r="CA84" s="327" t="s">
        <v>1340</v>
      </c>
      <c r="CB84" s="327" t="str">
        <f t="shared" si="47"/>
        <v>Ajuste redacción "Descripción del Riesgo" acorde con lo indicado en el Informe OCI-018-2025.</v>
      </c>
      <c r="CC84" s="198"/>
      <c r="CD84" s="301"/>
      <c r="CE84" s="175"/>
      <c r="CF84" s="175" t="str">
        <f t="shared" si="78"/>
        <v>OSI - GIS - GDMA - SPI</v>
      </c>
      <c r="CG84" s="305" t="s">
        <v>100</v>
      </c>
      <c r="CH84" s="176"/>
      <c r="CI84" s="239"/>
      <c r="CJ84" s="175"/>
      <c r="CK84" s="177"/>
      <c r="CL84" s="177"/>
      <c r="CM84" s="200"/>
      <c r="CN84" s="175"/>
      <c r="CO84" s="175"/>
      <c r="CP84" s="176"/>
      <c r="CQ84" s="176"/>
      <c r="CR84" s="176"/>
      <c r="CS84" s="176"/>
      <c r="CT84" s="177"/>
      <c r="CU84" s="177"/>
      <c r="CV84" s="177"/>
      <c r="CW84" s="198"/>
      <c r="CX84" s="198"/>
      <c r="CY84" s="198"/>
      <c r="CZ84" s="198"/>
      <c r="DA84" s="198"/>
      <c r="DB84" s="198"/>
      <c r="DC84" s="198"/>
      <c r="DD84" s="198"/>
      <c r="DE84" s="198"/>
      <c r="DF84" s="198"/>
    </row>
    <row r="85" spans="2:110" s="187" customFormat="1" ht="115.5" x14ac:dyDescent="0.25">
      <c r="B85" s="173" t="s">
        <v>68</v>
      </c>
      <c r="C85" s="195" t="s">
        <v>101</v>
      </c>
      <c r="D85" s="195" t="s">
        <v>101</v>
      </c>
      <c r="E85" s="196" t="s">
        <v>102</v>
      </c>
      <c r="F85" s="196" t="s">
        <v>71</v>
      </c>
      <c r="G85" s="196" t="s">
        <v>101</v>
      </c>
      <c r="H85" s="195" t="s">
        <v>242</v>
      </c>
      <c r="I85" s="195" t="s">
        <v>240</v>
      </c>
      <c r="J85" s="195" t="s">
        <v>240</v>
      </c>
      <c r="K85" s="195" t="s">
        <v>242</v>
      </c>
      <c r="L85" s="195" t="s">
        <v>317</v>
      </c>
      <c r="M85" s="195" t="s">
        <v>558</v>
      </c>
      <c r="N85" s="195" t="s">
        <v>559</v>
      </c>
      <c r="O85" s="196" t="s">
        <v>167</v>
      </c>
      <c r="P85" s="170"/>
      <c r="Q85" s="171" t="s">
        <v>77</v>
      </c>
      <c r="R85" s="171" t="s">
        <v>78</v>
      </c>
      <c r="S85" s="327" t="s">
        <v>1508</v>
      </c>
      <c r="T85" s="170" t="s">
        <v>106</v>
      </c>
      <c r="U85" s="196" t="s">
        <v>81</v>
      </c>
      <c r="V85" s="170" t="s">
        <v>107</v>
      </c>
      <c r="W85" s="180" t="s">
        <v>83</v>
      </c>
      <c r="X85" s="181">
        <f t="shared" si="67"/>
        <v>0.4</v>
      </c>
      <c r="Y85" s="182" t="s">
        <v>84</v>
      </c>
      <c r="Z85" s="181">
        <f t="shared" si="68"/>
        <v>0.8</v>
      </c>
      <c r="AA85" s="173" t="s">
        <v>85</v>
      </c>
      <c r="AB85" s="172" t="s">
        <v>108</v>
      </c>
      <c r="AC85" s="170" t="s">
        <v>109</v>
      </c>
      <c r="AD85" s="173" t="s">
        <v>88</v>
      </c>
      <c r="AE85" s="173" t="s">
        <v>89</v>
      </c>
      <c r="AF85" s="196" t="s">
        <v>110</v>
      </c>
      <c r="AG85" s="173" t="s">
        <v>91</v>
      </c>
      <c r="AH85" s="173" t="s">
        <v>111</v>
      </c>
      <c r="AI85" s="183">
        <f t="shared" si="69"/>
        <v>0.15</v>
      </c>
      <c r="AJ85" s="173" t="s">
        <v>93</v>
      </c>
      <c r="AK85" s="183">
        <f t="shared" si="70"/>
        <v>0.1</v>
      </c>
      <c r="AL85" s="173" t="s">
        <v>94</v>
      </c>
      <c r="AM85" s="195" t="s">
        <v>112</v>
      </c>
      <c r="AN85" s="173" t="s">
        <v>96</v>
      </c>
      <c r="AO85" s="195" t="s">
        <v>113</v>
      </c>
      <c r="AP85" s="184">
        <f t="shared" si="71"/>
        <v>0.25</v>
      </c>
      <c r="AQ85" s="243" t="str">
        <f t="shared" si="72"/>
        <v>BAJA</v>
      </c>
      <c r="AR85" s="243">
        <f t="shared" si="73"/>
        <v>0.30000000000000004</v>
      </c>
      <c r="AS85" s="243" t="str">
        <f t="shared" si="74"/>
        <v>MAYOR</v>
      </c>
      <c r="AT85" s="243">
        <f t="shared" si="75"/>
        <v>0.8</v>
      </c>
      <c r="AU85" s="223" t="s">
        <v>85</v>
      </c>
      <c r="AV85" s="218" t="s">
        <v>98</v>
      </c>
      <c r="AW85" s="174" t="s">
        <v>108</v>
      </c>
      <c r="AX85" s="175" t="s">
        <v>114</v>
      </c>
      <c r="AY85" s="198"/>
      <c r="AZ85" s="175">
        <f t="shared" si="60"/>
        <v>45657</v>
      </c>
      <c r="BA85"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5" s="175" t="str">
        <f t="shared" si="62"/>
        <v>OSI - GIS - GDMA - SPI</v>
      </c>
      <c r="BC85" s="227" t="s">
        <v>100</v>
      </c>
      <c r="BD85" s="176" t="str">
        <f t="shared" si="63"/>
        <v xml:space="preserve"> </v>
      </c>
      <c r="BE85" s="176" t="str">
        <f t="shared" si="64"/>
        <v>X</v>
      </c>
      <c r="BF85" s="176" t="str">
        <f t="shared" si="65"/>
        <v>Se mantiene un control sobre los usuarios y accesos a nivel de servicios corporativos transversales, a plataformas institucionales o interinstitucionales, aplicaciones institucionales.</v>
      </c>
      <c r="BG85" s="177" t="s">
        <v>1340</v>
      </c>
      <c r="BH85" s="176" t="str">
        <f t="shared" si="66"/>
        <v xml:space="preserve"> </v>
      </c>
      <c r="BI85" s="198"/>
      <c r="BJ85" s="190">
        <v>45777</v>
      </c>
      <c r="BK85" s="192" t="str">
        <f t="shared" si="79"/>
        <v>Configuración del perfil de usuario: funcionario nuevo o retirado  y contratista de la entidad.</v>
      </c>
      <c r="BL85" s="192" t="str">
        <f t="shared" si="76"/>
        <v>OSI - GIS - GDMA - SPI</v>
      </c>
      <c r="BM85" s="197" t="s">
        <v>100</v>
      </c>
      <c r="BN85" s="191"/>
      <c r="BO85" s="193" t="s">
        <v>1338</v>
      </c>
      <c r="BP85" s="192" t="str">
        <f t="shared" si="43"/>
        <v xml:space="preserve">Gestión de casos en mesas de ayuda para la creación o inactivación de usuarios </v>
      </c>
      <c r="BQ85" s="194" t="s">
        <v>1340</v>
      </c>
      <c r="BR85" s="194" t="str">
        <f>BR27</f>
        <v>En servicio en ejecución durante el 2025.</v>
      </c>
      <c r="BS85" s="198"/>
      <c r="BT85" s="323">
        <f t="shared" si="48"/>
        <v>45838</v>
      </c>
      <c r="BU85" s="323" t="str">
        <f t="shared" si="49"/>
        <v>Gestión de Usuarios institucionales, creación de cuenta y asignación de almacenamiento en One Drive.</v>
      </c>
      <c r="BV85" s="324" t="str">
        <f t="shared" si="77"/>
        <v>OSI - GIS - GDMA - SPI</v>
      </c>
      <c r="BW85" s="537" t="s">
        <v>100</v>
      </c>
      <c r="BX85" s="325" t="str">
        <f t="shared" si="50"/>
        <v xml:space="preserve"> </v>
      </c>
      <c r="BY85" s="325" t="str">
        <f t="shared" si="51"/>
        <v>X</v>
      </c>
      <c r="BZ85" s="325" t="str">
        <f t="shared" si="45"/>
        <v xml:space="preserve">A través de la herramienta de mesade ayuda se registra la gestión de usuarios institucionales. </v>
      </c>
      <c r="CA85" s="327" t="s">
        <v>1340</v>
      </c>
      <c r="CB85" s="327" t="str">
        <f t="shared" si="47"/>
        <v>Ajuste redacción "Descripción del Riesgo" acorde con lo indicado en el Informe OCI-018-2025.</v>
      </c>
      <c r="CC85" s="198"/>
      <c r="CD85" s="301"/>
      <c r="CE85" s="175"/>
      <c r="CF85" s="175" t="str">
        <f t="shared" si="78"/>
        <v>OSI - GIS - GDMA - SPI</v>
      </c>
      <c r="CG85" s="305" t="s">
        <v>100</v>
      </c>
      <c r="CH85" s="176"/>
      <c r="CI85" s="239"/>
      <c r="CJ85" s="175"/>
      <c r="CK85" s="177"/>
      <c r="CL85" s="177"/>
      <c r="CM85" s="200"/>
      <c r="CN85" s="175"/>
      <c r="CO85" s="175"/>
      <c r="CP85" s="176"/>
      <c r="CQ85" s="176"/>
      <c r="CR85" s="176"/>
      <c r="CS85" s="176"/>
      <c r="CT85" s="177"/>
      <c r="CU85" s="177"/>
      <c r="CV85" s="177"/>
      <c r="CW85" s="198"/>
      <c r="CX85" s="198"/>
      <c r="CY85" s="198"/>
      <c r="CZ85" s="198"/>
      <c r="DA85" s="198"/>
      <c r="DB85" s="198"/>
      <c r="DC85" s="198"/>
      <c r="DD85" s="198"/>
      <c r="DE85" s="198"/>
      <c r="DF85" s="198"/>
    </row>
    <row r="86" spans="2:110" s="187" customFormat="1" ht="94.5" x14ac:dyDescent="0.25">
      <c r="B86" s="173" t="s">
        <v>68</v>
      </c>
      <c r="C86" s="195" t="s">
        <v>204</v>
      </c>
      <c r="D86" s="195" t="s">
        <v>204</v>
      </c>
      <c r="E86" s="196" t="s">
        <v>102</v>
      </c>
      <c r="F86" s="196" t="s">
        <v>168</v>
      </c>
      <c r="G86" s="196" t="s">
        <v>204</v>
      </c>
      <c r="H86" s="195" t="s">
        <v>72</v>
      </c>
      <c r="I86" s="195" t="s">
        <v>518</v>
      </c>
      <c r="J86" s="195" t="s">
        <v>240</v>
      </c>
      <c r="K86" s="195" t="s">
        <v>242</v>
      </c>
      <c r="L86" s="195" t="s">
        <v>380</v>
      </c>
      <c r="M86" s="195" t="s">
        <v>381</v>
      </c>
      <c r="N86" s="195" t="s">
        <v>376</v>
      </c>
      <c r="O86" s="196" t="s">
        <v>363</v>
      </c>
      <c r="P86" s="170"/>
      <c r="Q86" s="171" t="s">
        <v>77</v>
      </c>
      <c r="R86" s="171" t="s">
        <v>78</v>
      </c>
      <c r="S86" s="327" t="s">
        <v>1508</v>
      </c>
      <c r="T86" s="170" t="s">
        <v>106</v>
      </c>
      <c r="U86" s="196" t="s">
        <v>143</v>
      </c>
      <c r="V86" s="170" t="s">
        <v>107</v>
      </c>
      <c r="W86" s="180" t="s">
        <v>208</v>
      </c>
      <c r="X86" s="181">
        <f t="shared" si="67"/>
        <v>0.6</v>
      </c>
      <c r="Y86" s="182" t="s">
        <v>84</v>
      </c>
      <c r="Z86" s="181">
        <f t="shared" si="68"/>
        <v>0.8</v>
      </c>
      <c r="AA86" s="173" t="s">
        <v>85</v>
      </c>
      <c r="AB86" s="172" t="s">
        <v>108</v>
      </c>
      <c r="AC86" s="170" t="s">
        <v>109</v>
      </c>
      <c r="AD86" s="173" t="s">
        <v>88</v>
      </c>
      <c r="AE86" s="173" t="s">
        <v>89</v>
      </c>
      <c r="AF86" s="196" t="s">
        <v>110</v>
      </c>
      <c r="AG86" s="173" t="s">
        <v>91</v>
      </c>
      <c r="AH86" s="173" t="s">
        <v>111</v>
      </c>
      <c r="AI86" s="183">
        <f t="shared" si="69"/>
        <v>0.15</v>
      </c>
      <c r="AJ86" s="173" t="s">
        <v>93</v>
      </c>
      <c r="AK86" s="183">
        <f t="shared" si="70"/>
        <v>0.1</v>
      </c>
      <c r="AL86" s="173" t="s">
        <v>94</v>
      </c>
      <c r="AM86" s="195" t="s">
        <v>112</v>
      </c>
      <c r="AN86" s="173" t="s">
        <v>96</v>
      </c>
      <c r="AO86" s="195" t="s">
        <v>113</v>
      </c>
      <c r="AP86" s="184">
        <f t="shared" si="71"/>
        <v>0.25</v>
      </c>
      <c r="AQ86" s="243" t="str">
        <f t="shared" si="72"/>
        <v>MEDIA</v>
      </c>
      <c r="AR86" s="243">
        <f t="shared" si="73"/>
        <v>0.44999999999999996</v>
      </c>
      <c r="AS86" s="243" t="str">
        <f t="shared" si="74"/>
        <v>MAYOR</v>
      </c>
      <c r="AT86" s="243">
        <f t="shared" si="75"/>
        <v>0.8</v>
      </c>
      <c r="AU86" s="223" t="s">
        <v>85</v>
      </c>
      <c r="AV86" s="218" t="s">
        <v>98</v>
      </c>
      <c r="AW86" s="174" t="s">
        <v>108</v>
      </c>
      <c r="AX86" s="175" t="s">
        <v>114</v>
      </c>
      <c r="AY86" s="198"/>
      <c r="AZ86" s="175">
        <f t="shared" si="60"/>
        <v>45657</v>
      </c>
      <c r="BA86"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6" s="175" t="str">
        <f t="shared" si="62"/>
        <v>OSI - GIS - GDMA - SPI</v>
      </c>
      <c r="BC86" s="227" t="s">
        <v>100</v>
      </c>
      <c r="BD86" s="176" t="str">
        <f t="shared" si="63"/>
        <v xml:space="preserve"> </v>
      </c>
      <c r="BE86" s="176" t="str">
        <f t="shared" si="64"/>
        <v>X</v>
      </c>
      <c r="BF86" s="176" t="str">
        <f t="shared" si="65"/>
        <v>Se mantiene un control sobre los usuarios y accesos a nivel de servicios corporativos transversales, a plataformas institucionales o interinstitucionales, aplicaciones institucionales.</v>
      </c>
      <c r="BG86" s="177" t="s">
        <v>1340</v>
      </c>
      <c r="BH86" s="176" t="str">
        <f t="shared" si="66"/>
        <v xml:space="preserve"> </v>
      </c>
      <c r="BI86" s="198"/>
      <c r="BJ86" s="190">
        <v>45777</v>
      </c>
      <c r="BK86" s="192" t="str">
        <f t="shared" si="79"/>
        <v>Configuración del perfil de usuario: funcionario nuevo o retirado  y contratista de la entidad.</v>
      </c>
      <c r="BL86" s="192" t="str">
        <f t="shared" si="76"/>
        <v>OSI - GIS - GDMA - SPI</v>
      </c>
      <c r="BM86" s="197" t="s">
        <v>100</v>
      </c>
      <c r="BN86" s="191"/>
      <c r="BO86" s="193" t="s">
        <v>1338</v>
      </c>
      <c r="BP86" s="192" t="str">
        <f t="shared" si="43"/>
        <v xml:space="preserve">Gestión de casos en mesas de ayuda para la creación o inactivación de usuarios </v>
      </c>
      <c r="BQ86" s="194" t="s">
        <v>1340</v>
      </c>
      <c r="BR86" s="194" t="str">
        <f>BR27</f>
        <v>En servicio en ejecución durante el 2025.</v>
      </c>
      <c r="BS86" s="198"/>
      <c r="BT86" s="323">
        <f t="shared" si="48"/>
        <v>45838</v>
      </c>
      <c r="BU86" s="323" t="str">
        <f t="shared" si="49"/>
        <v>Gestión de Usuarios institucionales, creación de cuenta y asignación de almacenamiento en One Drive.</v>
      </c>
      <c r="BV86" s="324" t="str">
        <f t="shared" si="77"/>
        <v>OSI - GIS - GDMA - SPI</v>
      </c>
      <c r="BW86" s="537" t="s">
        <v>100</v>
      </c>
      <c r="BX86" s="325" t="str">
        <f t="shared" si="50"/>
        <v xml:space="preserve"> </v>
      </c>
      <c r="BY86" s="325" t="str">
        <f t="shared" si="51"/>
        <v>X</v>
      </c>
      <c r="BZ86" s="325" t="str">
        <f t="shared" si="45"/>
        <v xml:space="preserve">A través de la herramienta de mesade ayuda se registra la gestión de usuarios institucionales. </v>
      </c>
      <c r="CA86" s="327" t="s">
        <v>1340</v>
      </c>
      <c r="CB86" s="327" t="str">
        <f t="shared" si="47"/>
        <v>Ajuste redacción "Descripción del Riesgo" acorde con lo indicado en el Informe OCI-018-2025.</v>
      </c>
      <c r="CC86" s="198"/>
      <c r="CD86" s="301"/>
      <c r="CE86" s="175"/>
      <c r="CF86" s="175" t="str">
        <f t="shared" si="78"/>
        <v>OSI - GIS - GDMA - SPI</v>
      </c>
      <c r="CG86" s="305" t="s">
        <v>100</v>
      </c>
      <c r="CH86" s="176"/>
      <c r="CI86" s="239"/>
      <c r="CJ86" s="175"/>
      <c r="CK86" s="177"/>
      <c r="CL86" s="177"/>
      <c r="CM86" s="200"/>
      <c r="CN86" s="175"/>
      <c r="CO86" s="175"/>
      <c r="CP86" s="176"/>
      <c r="CQ86" s="176"/>
      <c r="CR86" s="176"/>
      <c r="CS86" s="176"/>
      <c r="CT86" s="177"/>
      <c r="CU86" s="177"/>
      <c r="CV86" s="177"/>
      <c r="CW86" s="198"/>
      <c r="CX86" s="198"/>
      <c r="CY86" s="198"/>
      <c r="CZ86" s="198"/>
      <c r="DA86" s="198"/>
      <c r="DB86" s="198"/>
      <c r="DC86" s="198"/>
      <c r="DD86" s="198"/>
      <c r="DE86" s="198"/>
      <c r="DF86" s="198"/>
    </row>
    <row r="87" spans="2:110" s="187" customFormat="1" ht="94.5" x14ac:dyDescent="0.25">
      <c r="B87" s="173" t="s">
        <v>68</v>
      </c>
      <c r="C87" s="195" t="s">
        <v>101</v>
      </c>
      <c r="D87" s="195" t="s">
        <v>101</v>
      </c>
      <c r="E87" s="196" t="s">
        <v>102</v>
      </c>
      <c r="F87" s="196" t="s">
        <v>117</v>
      </c>
      <c r="G87" s="196" t="s">
        <v>101</v>
      </c>
      <c r="H87" s="195" t="s">
        <v>242</v>
      </c>
      <c r="I87" s="195" t="s">
        <v>242</v>
      </c>
      <c r="J87" s="195" t="s">
        <v>242</v>
      </c>
      <c r="K87" s="195" t="s">
        <v>242</v>
      </c>
      <c r="L87" s="195" t="s">
        <v>547</v>
      </c>
      <c r="M87" s="195" t="s">
        <v>582</v>
      </c>
      <c r="N87" s="195" t="s">
        <v>549</v>
      </c>
      <c r="O87" s="196" t="s">
        <v>363</v>
      </c>
      <c r="P87" s="170"/>
      <c r="Q87" s="171" t="s">
        <v>77</v>
      </c>
      <c r="R87" s="171" t="s">
        <v>78</v>
      </c>
      <c r="S87" s="327" t="s">
        <v>1508</v>
      </c>
      <c r="T87" s="170" t="s">
        <v>106</v>
      </c>
      <c r="U87" s="196" t="s">
        <v>81</v>
      </c>
      <c r="V87" s="170" t="s">
        <v>107</v>
      </c>
      <c r="W87" s="180" t="s">
        <v>83</v>
      </c>
      <c r="X87" s="181">
        <f t="shared" si="67"/>
        <v>0.4</v>
      </c>
      <c r="Y87" s="182" t="s">
        <v>84</v>
      </c>
      <c r="Z87" s="181">
        <f t="shared" si="68"/>
        <v>0.8</v>
      </c>
      <c r="AA87" s="173" t="s">
        <v>85</v>
      </c>
      <c r="AB87" s="172" t="s">
        <v>108</v>
      </c>
      <c r="AC87" s="170" t="s">
        <v>109</v>
      </c>
      <c r="AD87" s="173" t="s">
        <v>88</v>
      </c>
      <c r="AE87" s="173" t="s">
        <v>89</v>
      </c>
      <c r="AF87" s="196" t="s">
        <v>110</v>
      </c>
      <c r="AG87" s="173" t="s">
        <v>91</v>
      </c>
      <c r="AH87" s="173" t="s">
        <v>111</v>
      </c>
      <c r="AI87" s="183">
        <f t="shared" si="69"/>
        <v>0.15</v>
      </c>
      <c r="AJ87" s="173" t="s">
        <v>93</v>
      </c>
      <c r="AK87" s="183">
        <f t="shared" si="70"/>
        <v>0.1</v>
      </c>
      <c r="AL87" s="173" t="s">
        <v>94</v>
      </c>
      <c r="AM87" s="195" t="s">
        <v>112</v>
      </c>
      <c r="AN87" s="173" t="s">
        <v>96</v>
      </c>
      <c r="AO87" s="195" t="s">
        <v>113</v>
      </c>
      <c r="AP87" s="184">
        <f t="shared" si="71"/>
        <v>0.25</v>
      </c>
      <c r="AQ87" s="243" t="str">
        <f t="shared" si="72"/>
        <v>BAJA</v>
      </c>
      <c r="AR87" s="243">
        <f t="shared" si="73"/>
        <v>0.30000000000000004</v>
      </c>
      <c r="AS87" s="243" t="str">
        <f t="shared" si="74"/>
        <v>MAYOR</v>
      </c>
      <c r="AT87" s="243">
        <f t="shared" si="75"/>
        <v>0.8</v>
      </c>
      <c r="AU87" s="223" t="s">
        <v>85</v>
      </c>
      <c r="AV87" s="218" t="s">
        <v>98</v>
      </c>
      <c r="AW87" s="174" t="s">
        <v>108</v>
      </c>
      <c r="AX87" s="175" t="s">
        <v>114</v>
      </c>
      <c r="AY87" s="198"/>
      <c r="AZ87" s="175">
        <f t="shared" si="60"/>
        <v>45657</v>
      </c>
      <c r="BA87"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7" s="175" t="str">
        <f t="shared" si="62"/>
        <v>OSI - GIS - GDMA - SPI</v>
      </c>
      <c r="BC87" s="227" t="s">
        <v>100</v>
      </c>
      <c r="BD87" s="176" t="str">
        <f t="shared" si="63"/>
        <v xml:space="preserve"> </v>
      </c>
      <c r="BE87" s="176" t="str">
        <f t="shared" si="64"/>
        <v>X</v>
      </c>
      <c r="BF87" s="176" t="str">
        <f t="shared" si="65"/>
        <v>Se mantiene un control sobre los usuarios y accesos a nivel de servicios corporativos transversales, a plataformas institucionales o interinstitucionales, aplicaciones institucionales.</v>
      </c>
      <c r="BG87" s="177" t="s">
        <v>1340</v>
      </c>
      <c r="BH87" s="176" t="str">
        <f t="shared" si="66"/>
        <v xml:space="preserve"> </v>
      </c>
      <c r="BI87" s="198"/>
      <c r="BJ87" s="190">
        <v>45777</v>
      </c>
      <c r="BK87" s="192" t="str">
        <f t="shared" si="79"/>
        <v>Configuración del perfil de usuario: funcionario nuevo o retirado  y contratista de la entidad.</v>
      </c>
      <c r="BL87" s="192" t="str">
        <f t="shared" si="76"/>
        <v>OSI - GIS - GDMA - SPI</v>
      </c>
      <c r="BM87" s="197" t="s">
        <v>100</v>
      </c>
      <c r="BN87" s="191"/>
      <c r="BO87" s="193" t="s">
        <v>1338</v>
      </c>
      <c r="BP87" s="192" t="str">
        <f t="shared" ref="BP87:BP113" si="80">BP86</f>
        <v xml:space="preserve">Gestión de casos en mesas de ayuda para la creación o inactivación de usuarios </v>
      </c>
      <c r="BQ87" s="194" t="s">
        <v>1340</v>
      </c>
      <c r="BR87" s="194" t="str">
        <f>BR27</f>
        <v>En servicio en ejecución durante el 2025.</v>
      </c>
      <c r="BS87" s="198"/>
      <c r="BT87" s="323">
        <f t="shared" si="48"/>
        <v>45838</v>
      </c>
      <c r="BU87" s="323" t="str">
        <f t="shared" si="49"/>
        <v>Gestión de Usuarios institucionales, creación de cuenta y asignación de almacenamiento en One Drive.</v>
      </c>
      <c r="BV87" s="324" t="str">
        <f t="shared" si="77"/>
        <v>OSI - GIS - GDMA - SPI</v>
      </c>
      <c r="BW87" s="537" t="s">
        <v>100</v>
      </c>
      <c r="BX87" s="325" t="str">
        <f t="shared" si="50"/>
        <v xml:space="preserve"> </v>
      </c>
      <c r="BY87" s="325" t="str">
        <f t="shared" si="51"/>
        <v>X</v>
      </c>
      <c r="BZ87" s="325" t="str">
        <f t="shared" si="51"/>
        <v xml:space="preserve">A través de la herramienta de mesade ayuda se registra la gestión de usuarios institucionales. </v>
      </c>
      <c r="CA87" s="327" t="s">
        <v>1340</v>
      </c>
      <c r="CB87" s="327" t="str">
        <f t="shared" si="47"/>
        <v>Ajuste redacción "Descripción del Riesgo" acorde con lo indicado en el Informe OCI-018-2025.</v>
      </c>
      <c r="CC87" s="198"/>
      <c r="CD87" s="301"/>
      <c r="CE87" s="175"/>
      <c r="CF87" s="175" t="str">
        <f t="shared" si="78"/>
        <v>OSI - GIS - GDMA - SPI</v>
      </c>
      <c r="CG87" s="305" t="s">
        <v>100</v>
      </c>
      <c r="CH87" s="176"/>
      <c r="CI87" s="239"/>
      <c r="CJ87" s="175"/>
      <c r="CK87" s="177"/>
      <c r="CL87" s="177"/>
      <c r="CM87" s="200"/>
      <c r="CN87" s="175"/>
      <c r="CO87" s="175"/>
      <c r="CP87" s="176"/>
      <c r="CQ87" s="176"/>
      <c r="CR87" s="176"/>
      <c r="CS87" s="176"/>
      <c r="CT87" s="177"/>
      <c r="CU87" s="177"/>
      <c r="CV87" s="177"/>
      <c r="CW87" s="198"/>
      <c r="CX87" s="198"/>
      <c r="CY87" s="198"/>
      <c r="CZ87" s="198"/>
      <c r="DA87" s="198"/>
      <c r="DB87" s="198"/>
      <c r="DC87" s="198"/>
      <c r="DD87" s="198"/>
      <c r="DE87" s="198"/>
      <c r="DF87" s="198"/>
    </row>
    <row r="88" spans="2:110" s="187" customFormat="1" ht="94.5" x14ac:dyDescent="0.25">
      <c r="B88" s="173" t="s">
        <v>68</v>
      </c>
      <c r="C88" s="195" t="s">
        <v>101</v>
      </c>
      <c r="D88" s="195" t="s">
        <v>101</v>
      </c>
      <c r="E88" s="196" t="s">
        <v>102</v>
      </c>
      <c r="F88" s="196" t="s">
        <v>168</v>
      </c>
      <c r="G88" s="196" t="s">
        <v>101</v>
      </c>
      <c r="H88" s="195" t="s">
        <v>242</v>
      </c>
      <c r="I88" s="195" t="s">
        <v>242</v>
      </c>
      <c r="J88" s="195" t="s">
        <v>242</v>
      </c>
      <c r="K88" s="195" t="s">
        <v>242</v>
      </c>
      <c r="L88" s="195" t="s">
        <v>583</v>
      </c>
      <c r="M88" s="195" t="s">
        <v>584</v>
      </c>
      <c r="N88" s="195" t="s">
        <v>585</v>
      </c>
      <c r="O88" s="196" t="s">
        <v>363</v>
      </c>
      <c r="P88" s="170"/>
      <c r="Q88" s="171" t="s">
        <v>77</v>
      </c>
      <c r="R88" s="171" t="s">
        <v>78</v>
      </c>
      <c r="S88" s="327" t="s">
        <v>1508</v>
      </c>
      <c r="T88" s="170" t="s">
        <v>106</v>
      </c>
      <c r="U88" s="196" t="s">
        <v>81</v>
      </c>
      <c r="V88" s="170" t="s">
        <v>107</v>
      </c>
      <c r="W88" s="180" t="s">
        <v>83</v>
      </c>
      <c r="X88" s="181">
        <f t="shared" si="67"/>
        <v>0.4</v>
      </c>
      <c r="Y88" s="182" t="s">
        <v>84</v>
      </c>
      <c r="Z88" s="181">
        <f t="shared" si="68"/>
        <v>0.8</v>
      </c>
      <c r="AA88" s="173" t="s">
        <v>85</v>
      </c>
      <c r="AB88" s="172" t="s">
        <v>108</v>
      </c>
      <c r="AC88" s="170" t="s">
        <v>109</v>
      </c>
      <c r="AD88" s="173" t="s">
        <v>88</v>
      </c>
      <c r="AE88" s="173" t="s">
        <v>89</v>
      </c>
      <c r="AF88" s="196" t="s">
        <v>110</v>
      </c>
      <c r="AG88" s="173" t="s">
        <v>91</v>
      </c>
      <c r="AH88" s="173" t="s">
        <v>111</v>
      </c>
      <c r="AI88" s="183">
        <f t="shared" si="69"/>
        <v>0.15</v>
      </c>
      <c r="AJ88" s="173" t="s">
        <v>93</v>
      </c>
      <c r="AK88" s="183">
        <f t="shared" si="70"/>
        <v>0.1</v>
      </c>
      <c r="AL88" s="173" t="s">
        <v>94</v>
      </c>
      <c r="AM88" s="195" t="s">
        <v>112</v>
      </c>
      <c r="AN88" s="173" t="s">
        <v>96</v>
      </c>
      <c r="AO88" s="195" t="s">
        <v>113</v>
      </c>
      <c r="AP88" s="184">
        <f t="shared" si="71"/>
        <v>0.25</v>
      </c>
      <c r="AQ88" s="243" t="str">
        <f t="shared" si="72"/>
        <v>BAJA</v>
      </c>
      <c r="AR88" s="243">
        <f t="shared" si="73"/>
        <v>0.30000000000000004</v>
      </c>
      <c r="AS88" s="243" t="str">
        <f t="shared" si="74"/>
        <v>MAYOR</v>
      </c>
      <c r="AT88" s="243">
        <f t="shared" si="75"/>
        <v>0.8</v>
      </c>
      <c r="AU88" s="223" t="s">
        <v>85</v>
      </c>
      <c r="AV88" s="218" t="s">
        <v>98</v>
      </c>
      <c r="AW88" s="174" t="s">
        <v>108</v>
      </c>
      <c r="AX88" s="175" t="s">
        <v>114</v>
      </c>
      <c r="AY88" s="198"/>
      <c r="AZ88" s="175">
        <f t="shared" si="60"/>
        <v>45657</v>
      </c>
      <c r="BA88"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8" s="175" t="str">
        <f t="shared" si="62"/>
        <v>OSI - GIS - GDMA - SPI</v>
      </c>
      <c r="BC88" s="227" t="s">
        <v>100</v>
      </c>
      <c r="BD88" s="176" t="str">
        <f t="shared" si="63"/>
        <v xml:space="preserve"> </v>
      </c>
      <c r="BE88" s="176" t="str">
        <f t="shared" si="64"/>
        <v>X</v>
      </c>
      <c r="BF88" s="176" t="str">
        <f t="shared" si="65"/>
        <v>Se mantiene un control sobre los usuarios y accesos a nivel de servicios corporativos transversales, a plataformas institucionales o interinstitucionales, aplicaciones institucionales.</v>
      </c>
      <c r="BG88" s="177" t="s">
        <v>1340</v>
      </c>
      <c r="BH88" s="176" t="str">
        <f t="shared" si="66"/>
        <v xml:space="preserve"> </v>
      </c>
      <c r="BI88" s="198"/>
      <c r="BJ88" s="190">
        <v>45777</v>
      </c>
      <c r="BK88" s="192" t="str">
        <f t="shared" si="79"/>
        <v>Configuración del perfil de usuario: funcionario nuevo o retirado  y contratista de la entidad.</v>
      </c>
      <c r="BL88" s="192" t="str">
        <f t="shared" si="76"/>
        <v>OSI - GIS - GDMA - SPI</v>
      </c>
      <c r="BM88" s="197" t="s">
        <v>100</v>
      </c>
      <c r="BN88" s="191"/>
      <c r="BO88" s="193" t="s">
        <v>1338</v>
      </c>
      <c r="BP88" s="192" t="str">
        <f t="shared" si="80"/>
        <v xml:space="preserve">Gestión de casos en mesas de ayuda para la creación o inactivación de usuarios </v>
      </c>
      <c r="BQ88" s="194" t="s">
        <v>1340</v>
      </c>
      <c r="BR88" s="194" t="str">
        <f>BR27</f>
        <v>En servicio en ejecución durante el 2025.</v>
      </c>
      <c r="BS88" s="198"/>
      <c r="BT88" s="323">
        <f t="shared" si="48"/>
        <v>45838</v>
      </c>
      <c r="BU88" s="323" t="str">
        <f t="shared" si="49"/>
        <v>Gestión de Usuarios institucionales, creación de cuenta y asignación de almacenamiento en One Drive.</v>
      </c>
      <c r="BV88" s="324" t="str">
        <f t="shared" si="77"/>
        <v>OSI - GIS - GDMA - SPI</v>
      </c>
      <c r="BW88" s="537" t="s">
        <v>100</v>
      </c>
      <c r="BX88" s="325" t="str">
        <f t="shared" si="50"/>
        <v xml:space="preserve"> </v>
      </c>
      <c r="BY88" s="325" t="str">
        <f t="shared" si="51"/>
        <v>X</v>
      </c>
      <c r="BZ88" s="325" t="str">
        <f t="shared" si="51"/>
        <v xml:space="preserve">A través de la herramienta de mesade ayuda se registra la gestión de usuarios institucionales. </v>
      </c>
      <c r="CA88" s="327" t="s">
        <v>1340</v>
      </c>
      <c r="CB88" s="327" t="str">
        <f t="shared" ref="CB88:CB113" si="81">CB87</f>
        <v>Ajuste redacción "Descripción del Riesgo" acorde con lo indicado en el Informe OCI-018-2025.</v>
      </c>
      <c r="CC88" s="198"/>
      <c r="CD88" s="301"/>
      <c r="CE88" s="175"/>
      <c r="CF88" s="175" t="str">
        <f t="shared" si="78"/>
        <v>OSI - GIS - GDMA - SPI</v>
      </c>
      <c r="CG88" s="305" t="s">
        <v>100</v>
      </c>
      <c r="CH88" s="176"/>
      <c r="CI88" s="239"/>
      <c r="CJ88" s="175"/>
      <c r="CK88" s="177"/>
      <c r="CL88" s="177"/>
      <c r="CM88" s="200"/>
      <c r="CN88" s="175"/>
      <c r="CO88" s="175"/>
      <c r="CP88" s="176"/>
      <c r="CQ88" s="176"/>
      <c r="CR88" s="176"/>
      <c r="CS88" s="176"/>
      <c r="CT88" s="177"/>
      <c r="CU88" s="177"/>
      <c r="CV88" s="177"/>
      <c r="CW88" s="198"/>
      <c r="CX88" s="198"/>
      <c r="CY88" s="198"/>
      <c r="CZ88" s="198"/>
      <c r="DA88" s="198"/>
      <c r="DB88" s="198"/>
      <c r="DC88" s="198"/>
      <c r="DD88" s="198"/>
      <c r="DE88" s="198"/>
      <c r="DF88" s="198"/>
    </row>
    <row r="89" spans="2:110" s="187" customFormat="1" ht="94.5" x14ac:dyDescent="0.25">
      <c r="B89" s="173" t="s">
        <v>68</v>
      </c>
      <c r="C89" s="195" t="s">
        <v>101</v>
      </c>
      <c r="D89" s="195" t="s">
        <v>101</v>
      </c>
      <c r="E89" s="196" t="s">
        <v>102</v>
      </c>
      <c r="F89" s="196" t="s">
        <v>71</v>
      </c>
      <c r="G89" s="196" t="s">
        <v>101</v>
      </c>
      <c r="H89" s="195" t="s">
        <v>242</v>
      </c>
      <c r="I89" s="195" t="s">
        <v>242</v>
      </c>
      <c r="J89" s="195" t="s">
        <v>242</v>
      </c>
      <c r="K89" s="195" t="s">
        <v>242</v>
      </c>
      <c r="L89" s="195" t="s">
        <v>370</v>
      </c>
      <c r="M89" s="195" t="s">
        <v>586</v>
      </c>
      <c r="N89" s="195" t="s">
        <v>587</v>
      </c>
      <c r="O89" s="196" t="s">
        <v>363</v>
      </c>
      <c r="P89" s="170"/>
      <c r="Q89" s="171" t="s">
        <v>77</v>
      </c>
      <c r="R89" s="171" t="s">
        <v>78</v>
      </c>
      <c r="S89" s="327" t="s">
        <v>1508</v>
      </c>
      <c r="T89" s="170" t="s">
        <v>106</v>
      </c>
      <c r="U89" s="196" t="s">
        <v>81</v>
      </c>
      <c r="V89" s="170" t="s">
        <v>107</v>
      </c>
      <c r="W89" s="180" t="s">
        <v>83</v>
      </c>
      <c r="X89" s="181">
        <f t="shared" si="67"/>
        <v>0.4</v>
      </c>
      <c r="Y89" s="182" t="s">
        <v>84</v>
      </c>
      <c r="Z89" s="181">
        <f t="shared" si="68"/>
        <v>0.8</v>
      </c>
      <c r="AA89" s="173" t="s">
        <v>85</v>
      </c>
      <c r="AB89" s="172" t="s">
        <v>108</v>
      </c>
      <c r="AC89" s="170" t="s">
        <v>109</v>
      </c>
      <c r="AD89" s="173" t="s">
        <v>88</v>
      </c>
      <c r="AE89" s="173" t="s">
        <v>89</v>
      </c>
      <c r="AF89" s="196" t="s">
        <v>110</v>
      </c>
      <c r="AG89" s="173" t="s">
        <v>91</v>
      </c>
      <c r="AH89" s="173" t="s">
        <v>111</v>
      </c>
      <c r="AI89" s="183">
        <f t="shared" si="69"/>
        <v>0.15</v>
      </c>
      <c r="AJ89" s="173" t="s">
        <v>93</v>
      </c>
      <c r="AK89" s="183">
        <f t="shared" si="70"/>
        <v>0.1</v>
      </c>
      <c r="AL89" s="173" t="s">
        <v>94</v>
      </c>
      <c r="AM89" s="195" t="s">
        <v>112</v>
      </c>
      <c r="AN89" s="173" t="s">
        <v>96</v>
      </c>
      <c r="AO89" s="195" t="s">
        <v>113</v>
      </c>
      <c r="AP89" s="184">
        <f t="shared" si="71"/>
        <v>0.25</v>
      </c>
      <c r="AQ89" s="243" t="str">
        <f t="shared" si="72"/>
        <v>BAJA</v>
      </c>
      <c r="AR89" s="243">
        <f t="shared" si="73"/>
        <v>0.30000000000000004</v>
      </c>
      <c r="AS89" s="243" t="str">
        <f t="shared" si="74"/>
        <v>MAYOR</v>
      </c>
      <c r="AT89" s="243">
        <f t="shared" si="75"/>
        <v>0.8</v>
      </c>
      <c r="AU89" s="223" t="s">
        <v>85</v>
      </c>
      <c r="AV89" s="218" t="s">
        <v>98</v>
      </c>
      <c r="AW89" s="174" t="s">
        <v>108</v>
      </c>
      <c r="AX89" s="175" t="s">
        <v>114</v>
      </c>
      <c r="AY89" s="198"/>
      <c r="AZ89" s="175">
        <f t="shared" si="60"/>
        <v>45657</v>
      </c>
      <c r="BA89"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89" s="175" t="str">
        <f t="shared" si="62"/>
        <v>OSI - GIS - GDMA - SPI</v>
      </c>
      <c r="BC89" s="227" t="s">
        <v>100</v>
      </c>
      <c r="BD89" s="176" t="str">
        <f t="shared" si="63"/>
        <v xml:space="preserve"> </v>
      </c>
      <c r="BE89" s="176" t="str">
        <f t="shared" si="64"/>
        <v>X</v>
      </c>
      <c r="BF89" s="176" t="str">
        <f t="shared" si="65"/>
        <v>Se mantiene un control sobre los usuarios y accesos a nivel de servicios corporativos transversales, a plataformas institucionales o interinstitucionales, aplicaciones institucionales.</v>
      </c>
      <c r="BG89" s="177" t="s">
        <v>1340</v>
      </c>
      <c r="BH89" s="176" t="str">
        <f t="shared" si="66"/>
        <v xml:space="preserve"> </v>
      </c>
      <c r="BI89" s="198"/>
      <c r="BJ89" s="190">
        <v>45777</v>
      </c>
      <c r="BK89" s="192" t="str">
        <f t="shared" si="79"/>
        <v>Configuración del perfil de usuario: funcionario nuevo o retirado  y contratista de la entidad.</v>
      </c>
      <c r="BL89" s="192" t="str">
        <f t="shared" si="76"/>
        <v>OSI - GIS - GDMA - SPI</v>
      </c>
      <c r="BM89" s="197" t="s">
        <v>100</v>
      </c>
      <c r="BN89" s="191"/>
      <c r="BO89" s="193" t="s">
        <v>1338</v>
      </c>
      <c r="BP89" s="192" t="str">
        <f t="shared" si="80"/>
        <v xml:space="preserve">Gestión de casos en mesas de ayuda para la creación o inactivación de usuarios </v>
      </c>
      <c r="BQ89" s="194" t="s">
        <v>1340</v>
      </c>
      <c r="BR89" s="194" t="str">
        <f>BR27</f>
        <v>En servicio en ejecución durante el 2025.</v>
      </c>
      <c r="BS89" s="198"/>
      <c r="BT89" s="323">
        <f t="shared" ref="BT89:BT113" si="82">BT88</f>
        <v>45838</v>
      </c>
      <c r="BU89" s="323" t="str">
        <f t="shared" ref="BU89:BU113" si="83">BU88</f>
        <v>Gestión de Usuarios institucionales, creación de cuenta y asignación de almacenamiento en One Drive.</v>
      </c>
      <c r="BV89" s="324" t="str">
        <f t="shared" si="77"/>
        <v>OSI - GIS - GDMA - SPI</v>
      </c>
      <c r="BW89" s="537" t="s">
        <v>100</v>
      </c>
      <c r="BX89" s="325" t="str">
        <f t="shared" ref="BX89:BX113" si="84">BX88</f>
        <v xml:space="preserve"> </v>
      </c>
      <c r="BY89" s="325" t="str">
        <f t="shared" ref="BY89:BZ113" si="85">BY88</f>
        <v>X</v>
      </c>
      <c r="BZ89" s="325" t="str">
        <f t="shared" si="85"/>
        <v xml:space="preserve">A través de la herramienta de mesade ayuda se registra la gestión de usuarios institucionales. </v>
      </c>
      <c r="CA89" s="327" t="s">
        <v>1340</v>
      </c>
      <c r="CB89" s="327" t="str">
        <f t="shared" si="81"/>
        <v>Ajuste redacción "Descripción del Riesgo" acorde con lo indicado en el Informe OCI-018-2025.</v>
      </c>
      <c r="CC89" s="198"/>
      <c r="CD89" s="301"/>
      <c r="CE89" s="175"/>
      <c r="CF89" s="175" t="str">
        <f t="shared" si="78"/>
        <v>OSI - GIS - GDMA - SPI</v>
      </c>
      <c r="CG89" s="305" t="s">
        <v>100</v>
      </c>
      <c r="CH89" s="176"/>
      <c r="CI89" s="239"/>
      <c r="CJ89" s="175"/>
      <c r="CK89" s="177"/>
      <c r="CL89" s="177"/>
      <c r="CM89" s="200"/>
      <c r="CN89" s="175"/>
      <c r="CO89" s="175"/>
      <c r="CP89" s="176"/>
      <c r="CQ89" s="176"/>
      <c r="CR89" s="176"/>
      <c r="CS89" s="176"/>
      <c r="CT89" s="177"/>
      <c r="CU89" s="177"/>
      <c r="CV89" s="177"/>
      <c r="CW89" s="198"/>
      <c r="CX89" s="198"/>
      <c r="CY89" s="198"/>
      <c r="CZ89" s="198"/>
      <c r="DA89" s="198"/>
      <c r="DB89" s="198"/>
      <c r="DC89" s="198"/>
      <c r="DD89" s="198"/>
      <c r="DE89" s="198"/>
      <c r="DF89" s="198"/>
    </row>
    <row r="90" spans="2:110" s="187" customFormat="1" ht="94.5" x14ac:dyDescent="0.25">
      <c r="B90" s="173" t="s">
        <v>68</v>
      </c>
      <c r="C90" s="195" t="s">
        <v>101</v>
      </c>
      <c r="D90" s="195" t="s">
        <v>101</v>
      </c>
      <c r="E90" s="196" t="s">
        <v>102</v>
      </c>
      <c r="F90" s="196" t="s">
        <v>71</v>
      </c>
      <c r="G90" s="196" t="s">
        <v>101</v>
      </c>
      <c r="H90" s="195" t="s">
        <v>619</v>
      </c>
      <c r="I90" s="195" t="s">
        <v>240</v>
      </c>
      <c r="J90" s="195" t="s">
        <v>240</v>
      </c>
      <c r="K90" s="195" t="s">
        <v>242</v>
      </c>
      <c r="L90" s="195" t="s">
        <v>248</v>
      </c>
      <c r="M90" s="195" t="s">
        <v>249</v>
      </c>
      <c r="N90" s="195" t="s">
        <v>250</v>
      </c>
      <c r="O90" s="196" t="s">
        <v>415</v>
      </c>
      <c r="P90" s="170"/>
      <c r="Q90" s="171" t="s">
        <v>77</v>
      </c>
      <c r="R90" s="171" t="s">
        <v>78</v>
      </c>
      <c r="S90" s="327" t="s">
        <v>1508</v>
      </c>
      <c r="T90" s="170" t="s">
        <v>106</v>
      </c>
      <c r="U90" s="196" t="s">
        <v>81</v>
      </c>
      <c r="V90" s="170" t="s">
        <v>107</v>
      </c>
      <c r="W90" s="180" t="s">
        <v>83</v>
      </c>
      <c r="X90" s="181">
        <f t="shared" si="67"/>
        <v>0.4</v>
      </c>
      <c r="Y90" s="182" t="s">
        <v>84</v>
      </c>
      <c r="Z90" s="181">
        <f t="shared" si="68"/>
        <v>0.8</v>
      </c>
      <c r="AA90" s="173" t="s">
        <v>85</v>
      </c>
      <c r="AB90" s="172" t="s">
        <v>108</v>
      </c>
      <c r="AC90" s="170" t="s">
        <v>109</v>
      </c>
      <c r="AD90" s="173" t="s">
        <v>88</v>
      </c>
      <c r="AE90" s="173" t="s">
        <v>89</v>
      </c>
      <c r="AF90" s="196" t="s">
        <v>110</v>
      </c>
      <c r="AG90" s="173" t="s">
        <v>91</v>
      </c>
      <c r="AH90" s="173" t="s">
        <v>111</v>
      </c>
      <c r="AI90" s="183">
        <f t="shared" si="69"/>
        <v>0.15</v>
      </c>
      <c r="AJ90" s="173" t="s">
        <v>93</v>
      </c>
      <c r="AK90" s="183">
        <f t="shared" si="70"/>
        <v>0.1</v>
      </c>
      <c r="AL90" s="173" t="s">
        <v>94</v>
      </c>
      <c r="AM90" s="195" t="s">
        <v>112</v>
      </c>
      <c r="AN90" s="173" t="s">
        <v>96</v>
      </c>
      <c r="AO90" s="195" t="s">
        <v>113</v>
      </c>
      <c r="AP90" s="184">
        <f t="shared" si="71"/>
        <v>0.25</v>
      </c>
      <c r="AQ90" s="243" t="str">
        <f t="shared" si="72"/>
        <v>BAJA</v>
      </c>
      <c r="AR90" s="243">
        <f t="shared" si="73"/>
        <v>0.30000000000000004</v>
      </c>
      <c r="AS90" s="243" t="str">
        <f t="shared" si="74"/>
        <v>MAYOR</v>
      </c>
      <c r="AT90" s="243">
        <f t="shared" si="75"/>
        <v>0.8</v>
      </c>
      <c r="AU90" s="223" t="s">
        <v>85</v>
      </c>
      <c r="AV90" s="218" t="s">
        <v>98</v>
      </c>
      <c r="AW90" s="174" t="s">
        <v>108</v>
      </c>
      <c r="AX90" s="175" t="s">
        <v>114</v>
      </c>
      <c r="AY90" s="198"/>
      <c r="AZ90" s="175">
        <f t="shared" si="60"/>
        <v>45657</v>
      </c>
      <c r="BA90"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90" s="175" t="str">
        <f t="shared" si="62"/>
        <v>OSI - GIS - GDMA - SPI</v>
      </c>
      <c r="BC90" s="227" t="s">
        <v>100</v>
      </c>
      <c r="BD90" s="176" t="str">
        <f t="shared" si="63"/>
        <v xml:space="preserve"> </v>
      </c>
      <c r="BE90" s="176" t="str">
        <f t="shared" si="64"/>
        <v>X</v>
      </c>
      <c r="BF90" s="176" t="str">
        <f t="shared" si="65"/>
        <v>Se mantiene un control sobre los usuarios y accesos a nivel de servicios corporativos transversales, a plataformas institucionales o interinstitucionales, aplicaciones institucionales.</v>
      </c>
      <c r="BG90" s="177" t="s">
        <v>1340</v>
      </c>
      <c r="BH90" s="176" t="str">
        <f t="shared" si="66"/>
        <v xml:space="preserve"> </v>
      </c>
      <c r="BI90" s="198"/>
      <c r="BJ90" s="190">
        <v>45777</v>
      </c>
      <c r="BK90" s="192" t="str">
        <f t="shared" si="79"/>
        <v>Configuración del perfil de usuario: funcionario nuevo o retirado  y contratista de la entidad.</v>
      </c>
      <c r="BL90" s="192" t="str">
        <f t="shared" si="76"/>
        <v>OSI - GIS - GDMA - SPI</v>
      </c>
      <c r="BM90" s="197" t="s">
        <v>100</v>
      </c>
      <c r="BN90" s="191"/>
      <c r="BO90" s="193" t="s">
        <v>1338</v>
      </c>
      <c r="BP90" s="192" t="str">
        <f t="shared" si="80"/>
        <v xml:space="preserve">Gestión de casos en mesas de ayuda para la creación o inactivación de usuarios </v>
      </c>
      <c r="BQ90" s="194" t="s">
        <v>1340</v>
      </c>
      <c r="BR90" s="194" t="str">
        <f>BR27</f>
        <v>En servicio en ejecución durante el 2025.</v>
      </c>
      <c r="BS90" s="198"/>
      <c r="BT90" s="323">
        <f t="shared" si="82"/>
        <v>45838</v>
      </c>
      <c r="BU90" s="323" t="str">
        <f t="shared" si="83"/>
        <v>Gestión de Usuarios institucionales, creación de cuenta y asignación de almacenamiento en One Drive.</v>
      </c>
      <c r="BV90" s="324" t="str">
        <f t="shared" si="77"/>
        <v>OSI - GIS - GDMA - SPI</v>
      </c>
      <c r="BW90" s="537" t="s">
        <v>100</v>
      </c>
      <c r="BX90" s="325" t="str">
        <f t="shared" si="84"/>
        <v xml:space="preserve"> </v>
      </c>
      <c r="BY90" s="325" t="str">
        <f t="shared" si="85"/>
        <v>X</v>
      </c>
      <c r="BZ90" s="325" t="str">
        <f t="shared" si="85"/>
        <v xml:space="preserve">A través de la herramienta de mesade ayuda se registra la gestión de usuarios institucionales. </v>
      </c>
      <c r="CA90" s="327" t="s">
        <v>1340</v>
      </c>
      <c r="CB90" s="327" t="str">
        <f t="shared" si="81"/>
        <v>Ajuste redacción "Descripción del Riesgo" acorde con lo indicado en el Informe OCI-018-2025.</v>
      </c>
      <c r="CC90" s="198"/>
      <c r="CD90" s="301"/>
      <c r="CE90" s="175"/>
      <c r="CF90" s="175" t="str">
        <f t="shared" si="78"/>
        <v>OSI - GIS - GDMA - SPI</v>
      </c>
      <c r="CG90" s="305" t="s">
        <v>100</v>
      </c>
      <c r="CH90" s="176"/>
      <c r="CI90" s="239"/>
      <c r="CJ90" s="175"/>
      <c r="CK90" s="177"/>
      <c r="CL90" s="177"/>
      <c r="CM90" s="200"/>
      <c r="CN90" s="175"/>
      <c r="CO90" s="175"/>
      <c r="CP90" s="176"/>
      <c r="CQ90" s="176"/>
      <c r="CR90" s="176"/>
      <c r="CS90" s="176"/>
      <c r="CT90" s="177"/>
      <c r="CU90" s="177"/>
      <c r="CV90" s="177"/>
      <c r="CW90" s="198"/>
      <c r="CX90" s="198"/>
      <c r="CY90" s="198"/>
      <c r="CZ90" s="198"/>
      <c r="DA90" s="198"/>
      <c r="DB90" s="198"/>
      <c r="DC90" s="198"/>
      <c r="DD90" s="198"/>
      <c r="DE90" s="198"/>
      <c r="DF90" s="198"/>
    </row>
    <row r="91" spans="2:110" s="187" customFormat="1" ht="126" x14ac:dyDescent="0.25">
      <c r="B91" s="173" t="s">
        <v>68</v>
      </c>
      <c r="C91" s="195" t="s">
        <v>204</v>
      </c>
      <c r="D91" s="195" t="s">
        <v>204</v>
      </c>
      <c r="E91" s="196" t="s">
        <v>102</v>
      </c>
      <c r="F91" s="196" t="s">
        <v>168</v>
      </c>
      <c r="G91" s="196" t="s">
        <v>204</v>
      </c>
      <c r="H91" s="195" t="s">
        <v>242</v>
      </c>
      <c r="I91" s="195" t="s">
        <v>242</v>
      </c>
      <c r="J91" s="195" t="s">
        <v>242</v>
      </c>
      <c r="K91" s="195" t="s">
        <v>242</v>
      </c>
      <c r="L91" s="195" t="s">
        <v>629</v>
      </c>
      <c r="M91" s="195" t="s">
        <v>445</v>
      </c>
      <c r="N91" s="195" t="s">
        <v>446</v>
      </c>
      <c r="O91" s="196" t="s">
        <v>176</v>
      </c>
      <c r="P91" s="170"/>
      <c r="Q91" s="171" t="s">
        <v>77</v>
      </c>
      <c r="R91" s="171" t="s">
        <v>78</v>
      </c>
      <c r="S91" s="327" t="s">
        <v>1508</v>
      </c>
      <c r="T91" s="170" t="s">
        <v>106</v>
      </c>
      <c r="U91" s="196" t="s">
        <v>143</v>
      </c>
      <c r="V91" s="170" t="s">
        <v>107</v>
      </c>
      <c r="W91" s="180" t="s">
        <v>208</v>
      </c>
      <c r="X91" s="181">
        <f t="shared" si="67"/>
        <v>0.6</v>
      </c>
      <c r="Y91" s="182" t="s">
        <v>84</v>
      </c>
      <c r="Z91" s="181">
        <f t="shared" si="68"/>
        <v>0.8</v>
      </c>
      <c r="AA91" s="173" t="s">
        <v>85</v>
      </c>
      <c r="AB91" s="172" t="s">
        <v>108</v>
      </c>
      <c r="AC91" s="170" t="s">
        <v>109</v>
      </c>
      <c r="AD91" s="173" t="s">
        <v>88</v>
      </c>
      <c r="AE91" s="173" t="s">
        <v>89</v>
      </c>
      <c r="AF91" s="196" t="s">
        <v>110</v>
      </c>
      <c r="AG91" s="173" t="s">
        <v>91</v>
      </c>
      <c r="AH91" s="173" t="s">
        <v>111</v>
      </c>
      <c r="AI91" s="183">
        <f t="shared" si="69"/>
        <v>0.15</v>
      </c>
      <c r="AJ91" s="173" t="s">
        <v>93</v>
      </c>
      <c r="AK91" s="183">
        <f t="shared" si="70"/>
        <v>0.1</v>
      </c>
      <c r="AL91" s="173" t="s">
        <v>94</v>
      </c>
      <c r="AM91" s="195" t="s">
        <v>112</v>
      </c>
      <c r="AN91" s="173" t="s">
        <v>96</v>
      </c>
      <c r="AO91" s="195" t="s">
        <v>113</v>
      </c>
      <c r="AP91" s="184">
        <f t="shared" si="71"/>
        <v>0.25</v>
      </c>
      <c r="AQ91" s="243" t="str">
        <f t="shared" si="72"/>
        <v>MEDIA</v>
      </c>
      <c r="AR91" s="243">
        <f t="shared" si="73"/>
        <v>0.44999999999999996</v>
      </c>
      <c r="AS91" s="243" t="str">
        <f t="shared" si="74"/>
        <v>MAYOR</v>
      </c>
      <c r="AT91" s="243">
        <f t="shared" si="75"/>
        <v>0.8</v>
      </c>
      <c r="AU91" s="223" t="s">
        <v>85</v>
      </c>
      <c r="AV91" s="218" t="s">
        <v>98</v>
      </c>
      <c r="AW91" s="174" t="s">
        <v>108</v>
      </c>
      <c r="AX91" s="175" t="s">
        <v>114</v>
      </c>
      <c r="AY91" s="198"/>
      <c r="AZ91" s="175">
        <f t="shared" si="60"/>
        <v>45657</v>
      </c>
      <c r="BA91" s="175" t="str">
        <f t="shared" si="61"/>
        <v xml:space="preserve">En IIIC-2024 se realizó monitoreo de usuarios institucionales a servicios de corporativos en nube O365, plataforma interinstitucional SIIF Nación, Plataforma VUCE - con CD - Token, administración servicios tecnológicos, entre otros. </v>
      </c>
      <c r="BB91" s="175" t="str">
        <f t="shared" si="62"/>
        <v>OSI - GIS - GDMA - SPI</v>
      </c>
      <c r="BC91" s="227" t="s">
        <v>100</v>
      </c>
      <c r="BD91" s="176" t="str">
        <f t="shared" si="63"/>
        <v xml:space="preserve"> </v>
      </c>
      <c r="BE91" s="176" t="str">
        <f t="shared" si="64"/>
        <v>X</v>
      </c>
      <c r="BF91" s="176" t="str">
        <f t="shared" si="65"/>
        <v>Se mantiene un control sobre los usuarios y accesos a nivel de servicios corporativos transversales, a plataformas institucionales o interinstitucionales, aplicaciones institucionales.</v>
      </c>
      <c r="BG91" s="177" t="s">
        <v>1340</v>
      </c>
      <c r="BH91" s="176" t="str">
        <f t="shared" si="66"/>
        <v xml:space="preserve"> </v>
      </c>
      <c r="BI91" s="198"/>
      <c r="BJ91" s="190">
        <v>45777</v>
      </c>
      <c r="BK91" s="192" t="str">
        <f t="shared" si="79"/>
        <v>Configuración del perfil de usuario: funcionario nuevo o retirado  y contratista de la entidad.</v>
      </c>
      <c r="BL91" s="192" t="str">
        <f t="shared" si="76"/>
        <v>OSI - GIS - GDMA - SPI</v>
      </c>
      <c r="BM91" s="197" t="s">
        <v>100</v>
      </c>
      <c r="BN91" s="191"/>
      <c r="BO91" s="193" t="s">
        <v>1338</v>
      </c>
      <c r="BP91" s="192" t="str">
        <f t="shared" si="80"/>
        <v xml:space="preserve">Gestión de casos en mesas de ayuda para la creación o inactivación de usuarios </v>
      </c>
      <c r="BQ91" s="194" t="s">
        <v>1340</v>
      </c>
      <c r="BR91" s="194" t="str">
        <f>BR27</f>
        <v>En servicio en ejecución durante el 2025.</v>
      </c>
      <c r="BS91" s="198"/>
      <c r="BT91" s="323">
        <f t="shared" si="82"/>
        <v>45838</v>
      </c>
      <c r="BU91" s="323" t="str">
        <f t="shared" si="83"/>
        <v>Gestión de Usuarios institucionales, creación de cuenta y asignación de almacenamiento en One Drive.</v>
      </c>
      <c r="BV91" s="324" t="str">
        <f t="shared" si="77"/>
        <v>OSI - GIS - GDMA - SPI</v>
      </c>
      <c r="BW91" s="537" t="s">
        <v>100</v>
      </c>
      <c r="BX91" s="325" t="str">
        <f t="shared" si="84"/>
        <v xml:space="preserve"> </v>
      </c>
      <c r="BY91" s="325" t="str">
        <f t="shared" si="85"/>
        <v>X</v>
      </c>
      <c r="BZ91" s="325" t="str">
        <f t="shared" si="85"/>
        <v xml:space="preserve">A través de la herramienta de mesade ayuda se registra la gestión de usuarios institucionales. </v>
      </c>
      <c r="CA91" s="327" t="s">
        <v>1340</v>
      </c>
      <c r="CB91" s="327" t="str">
        <f t="shared" si="81"/>
        <v>Ajuste redacción "Descripción del Riesgo" acorde con lo indicado en el Informe OCI-018-2025.</v>
      </c>
      <c r="CC91" s="198"/>
      <c r="CD91" s="301"/>
      <c r="CE91" s="175"/>
      <c r="CF91" s="175" t="str">
        <f t="shared" si="78"/>
        <v>OSI - GIS - GDMA - SPI</v>
      </c>
      <c r="CG91" s="305" t="s">
        <v>100</v>
      </c>
      <c r="CH91" s="176"/>
      <c r="CI91" s="239"/>
      <c r="CJ91" s="175"/>
      <c r="CK91" s="177"/>
      <c r="CL91" s="177"/>
      <c r="CM91" s="200"/>
      <c r="CN91" s="175"/>
      <c r="CO91" s="175"/>
      <c r="CP91" s="176"/>
      <c r="CQ91" s="176"/>
      <c r="CR91" s="176"/>
      <c r="CS91" s="176"/>
      <c r="CT91" s="177"/>
      <c r="CU91" s="177"/>
      <c r="CV91" s="177"/>
      <c r="CW91" s="198"/>
      <c r="CX91" s="198"/>
      <c r="CY91" s="198"/>
      <c r="CZ91" s="198"/>
      <c r="DA91" s="198"/>
      <c r="DB91" s="198"/>
      <c r="DC91" s="198"/>
      <c r="DD91" s="198"/>
      <c r="DE91" s="198"/>
      <c r="DF91" s="198"/>
    </row>
    <row r="92" spans="2:110" s="187" customFormat="1" ht="126" x14ac:dyDescent="0.25">
      <c r="B92" s="173" t="s">
        <v>68</v>
      </c>
      <c r="C92" s="195" t="s">
        <v>204</v>
      </c>
      <c r="D92" s="195" t="s">
        <v>204</v>
      </c>
      <c r="E92" s="196" t="s">
        <v>102</v>
      </c>
      <c r="F92" s="196" t="s">
        <v>71</v>
      </c>
      <c r="G92" s="196" t="s">
        <v>204</v>
      </c>
      <c r="H92" s="195" t="s">
        <v>242</v>
      </c>
      <c r="I92" s="195" t="s">
        <v>242</v>
      </c>
      <c r="J92" s="195" t="s">
        <v>242</v>
      </c>
      <c r="K92" s="195" t="s">
        <v>242</v>
      </c>
      <c r="L92" s="195" t="s">
        <v>629</v>
      </c>
      <c r="M92" s="195" t="s">
        <v>445</v>
      </c>
      <c r="N92" s="195" t="s">
        <v>446</v>
      </c>
      <c r="O92" s="196" t="s">
        <v>176</v>
      </c>
      <c r="P92" s="170"/>
      <c r="Q92" s="171" t="s">
        <v>77</v>
      </c>
      <c r="R92" s="171" t="s">
        <v>78</v>
      </c>
      <c r="S92" s="327" t="s">
        <v>1508</v>
      </c>
      <c r="T92" s="170" t="s">
        <v>106</v>
      </c>
      <c r="U92" s="196" t="s">
        <v>143</v>
      </c>
      <c r="V92" s="170" t="s">
        <v>107</v>
      </c>
      <c r="W92" s="180" t="s">
        <v>208</v>
      </c>
      <c r="X92" s="181">
        <f t="shared" si="67"/>
        <v>0.6</v>
      </c>
      <c r="Y92" s="182" t="s">
        <v>84</v>
      </c>
      <c r="Z92" s="181">
        <f t="shared" si="68"/>
        <v>0.8</v>
      </c>
      <c r="AA92" s="173" t="s">
        <v>85</v>
      </c>
      <c r="AB92" s="172" t="s">
        <v>108</v>
      </c>
      <c r="AC92" s="170" t="s">
        <v>109</v>
      </c>
      <c r="AD92" s="173" t="s">
        <v>88</v>
      </c>
      <c r="AE92" s="173" t="s">
        <v>89</v>
      </c>
      <c r="AF92" s="196" t="s">
        <v>110</v>
      </c>
      <c r="AG92" s="173" t="s">
        <v>91</v>
      </c>
      <c r="AH92" s="173" t="s">
        <v>111</v>
      </c>
      <c r="AI92" s="183">
        <f t="shared" si="69"/>
        <v>0.15</v>
      </c>
      <c r="AJ92" s="173" t="s">
        <v>93</v>
      </c>
      <c r="AK92" s="183">
        <f t="shared" si="70"/>
        <v>0.1</v>
      </c>
      <c r="AL92" s="173" t="s">
        <v>94</v>
      </c>
      <c r="AM92" s="195" t="s">
        <v>112</v>
      </c>
      <c r="AN92" s="173" t="s">
        <v>96</v>
      </c>
      <c r="AO92" s="195" t="s">
        <v>113</v>
      </c>
      <c r="AP92" s="184">
        <f t="shared" si="71"/>
        <v>0.25</v>
      </c>
      <c r="AQ92" s="243" t="str">
        <f t="shared" si="72"/>
        <v>MEDIA</v>
      </c>
      <c r="AR92" s="243">
        <f t="shared" si="73"/>
        <v>0.44999999999999996</v>
      </c>
      <c r="AS92" s="243" t="str">
        <f t="shared" si="74"/>
        <v>MAYOR</v>
      </c>
      <c r="AT92" s="243">
        <f t="shared" si="75"/>
        <v>0.8</v>
      </c>
      <c r="AU92" s="223" t="s">
        <v>85</v>
      </c>
      <c r="AV92" s="218" t="s">
        <v>98</v>
      </c>
      <c r="AW92" s="174" t="s">
        <v>108</v>
      </c>
      <c r="AX92" s="175" t="s">
        <v>114</v>
      </c>
      <c r="AY92" s="198"/>
      <c r="AZ92" s="175">
        <f t="shared" ref="AZ92:AZ113" si="86">AZ91</f>
        <v>45657</v>
      </c>
      <c r="BA92" s="175" t="str">
        <f t="shared" ref="BA92:BA113" si="87">BA91</f>
        <v xml:space="preserve">En IIIC-2024 se realizó monitoreo de usuarios institucionales a servicios de corporativos en nube O365, plataforma interinstitucional SIIF Nación, Plataforma VUCE - con CD - Token, administración servicios tecnológicos, entre otros. </v>
      </c>
      <c r="BB92" s="175" t="str">
        <f t="shared" ref="BB92:BB113" si="88">BB91</f>
        <v>OSI - GIS - GDMA - SPI</v>
      </c>
      <c r="BC92" s="227" t="s">
        <v>100</v>
      </c>
      <c r="BD92" s="176" t="str">
        <f t="shared" ref="BD92:BD113" si="89">BD91</f>
        <v xml:space="preserve"> </v>
      </c>
      <c r="BE92" s="176" t="str">
        <f t="shared" ref="BE92:BE113" si="90">BE91</f>
        <v>X</v>
      </c>
      <c r="BF92" s="176" t="str">
        <f t="shared" ref="BF92:BF113" si="91">BF91</f>
        <v>Se mantiene un control sobre los usuarios y accesos a nivel de servicios corporativos transversales, a plataformas institucionales o interinstitucionales, aplicaciones institucionales.</v>
      </c>
      <c r="BG92" s="177" t="s">
        <v>1340</v>
      </c>
      <c r="BH92" s="176" t="str">
        <f t="shared" si="66"/>
        <v xml:space="preserve"> </v>
      </c>
      <c r="BI92" s="198"/>
      <c r="BJ92" s="190">
        <v>45777</v>
      </c>
      <c r="BK92" s="192" t="str">
        <f t="shared" si="79"/>
        <v>Configuración del perfil de usuario: funcionario nuevo o retirado  y contratista de la entidad.</v>
      </c>
      <c r="BL92" s="192" t="str">
        <f t="shared" si="76"/>
        <v>OSI - GIS - GDMA - SPI</v>
      </c>
      <c r="BM92" s="197" t="s">
        <v>100</v>
      </c>
      <c r="BN92" s="191"/>
      <c r="BO92" s="193" t="s">
        <v>1338</v>
      </c>
      <c r="BP92" s="192" t="str">
        <f t="shared" si="80"/>
        <v xml:space="preserve">Gestión de casos en mesas de ayuda para la creación o inactivación de usuarios </v>
      </c>
      <c r="BQ92" s="194" t="s">
        <v>1340</v>
      </c>
      <c r="BR92" s="194" t="str">
        <f>BR27</f>
        <v>En servicio en ejecución durante el 2025.</v>
      </c>
      <c r="BS92" s="198"/>
      <c r="BT92" s="323">
        <f t="shared" si="82"/>
        <v>45838</v>
      </c>
      <c r="BU92" s="323" t="str">
        <f t="shared" si="83"/>
        <v>Gestión de Usuarios institucionales, creación de cuenta y asignación de almacenamiento en One Drive.</v>
      </c>
      <c r="BV92" s="324" t="str">
        <f t="shared" si="77"/>
        <v>OSI - GIS - GDMA - SPI</v>
      </c>
      <c r="BW92" s="537" t="s">
        <v>100</v>
      </c>
      <c r="BX92" s="325" t="str">
        <f t="shared" si="84"/>
        <v xml:space="preserve"> </v>
      </c>
      <c r="BY92" s="325" t="str">
        <f t="shared" si="85"/>
        <v>X</v>
      </c>
      <c r="BZ92" s="325" t="str">
        <f t="shared" si="85"/>
        <v xml:space="preserve">A través de la herramienta de mesade ayuda se registra la gestión de usuarios institucionales. </v>
      </c>
      <c r="CA92" s="327" t="s">
        <v>1340</v>
      </c>
      <c r="CB92" s="327" t="str">
        <f t="shared" si="81"/>
        <v>Ajuste redacción "Descripción del Riesgo" acorde con lo indicado en el Informe OCI-018-2025.</v>
      </c>
      <c r="CC92" s="198"/>
      <c r="CD92" s="301"/>
      <c r="CE92" s="175"/>
      <c r="CF92" s="175" t="str">
        <f t="shared" si="78"/>
        <v>OSI - GIS - GDMA - SPI</v>
      </c>
      <c r="CG92" s="305" t="s">
        <v>100</v>
      </c>
      <c r="CH92" s="176"/>
      <c r="CI92" s="239"/>
      <c r="CJ92" s="175"/>
      <c r="CK92" s="177"/>
      <c r="CL92" s="177"/>
      <c r="CM92" s="200"/>
      <c r="CN92" s="175"/>
      <c r="CO92" s="175"/>
      <c r="CP92" s="176"/>
      <c r="CQ92" s="176"/>
      <c r="CR92" s="176"/>
      <c r="CS92" s="176"/>
      <c r="CT92" s="177"/>
      <c r="CU92" s="177"/>
      <c r="CV92" s="177"/>
      <c r="CW92" s="198"/>
      <c r="CX92" s="198"/>
      <c r="CY92" s="198"/>
      <c r="CZ92" s="198"/>
      <c r="DA92" s="198"/>
      <c r="DB92" s="198"/>
      <c r="DC92" s="198"/>
      <c r="DD92" s="198"/>
      <c r="DE92" s="198"/>
      <c r="DF92" s="198"/>
    </row>
    <row r="93" spans="2:110" s="187" customFormat="1" ht="94.5" x14ac:dyDescent="0.25">
      <c r="B93" s="173" t="s">
        <v>68</v>
      </c>
      <c r="C93" s="195" t="s">
        <v>101</v>
      </c>
      <c r="D93" s="195" t="s">
        <v>101</v>
      </c>
      <c r="E93" s="196" t="s">
        <v>102</v>
      </c>
      <c r="F93" s="196" t="s">
        <v>117</v>
      </c>
      <c r="G93" s="196" t="s">
        <v>101</v>
      </c>
      <c r="H93" s="195" t="s">
        <v>242</v>
      </c>
      <c r="I93" s="195" t="s">
        <v>242</v>
      </c>
      <c r="J93" s="195" t="s">
        <v>242</v>
      </c>
      <c r="K93" s="195" t="s">
        <v>242</v>
      </c>
      <c r="L93" s="195" t="s">
        <v>632</v>
      </c>
      <c r="M93" s="195" t="s">
        <v>249</v>
      </c>
      <c r="N93" s="195" t="s">
        <v>250</v>
      </c>
      <c r="O93" s="196" t="s">
        <v>176</v>
      </c>
      <c r="P93" s="170"/>
      <c r="Q93" s="171" t="s">
        <v>77</v>
      </c>
      <c r="R93" s="171" t="s">
        <v>78</v>
      </c>
      <c r="S93" s="327" t="s">
        <v>1508</v>
      </c>
      <c r="T93" s="170" t="s">
        <v>106</v>
      </c>
      <c r="U93" s="196" t="s">
        <v>81</v>
      </c>
      <c r="V93" s="170" t="s">
        <v>107</v>
      </c>
      <c r="W93" s="180" t="s">
        <v>83</v>
      </c>
      <c r="X93" s="181">
        <f t="shared" si="67"/>
        <v>0.4</v>
      </c>
      <c r="Y93" s="182" t="s">
        <v>84</v>
      </c>
      <c r="Z93" s="181">
        <f t="shared" si="68"/>
        <v>0.8</v>
      </c>
      <c r="AA93" s="173" t="s">
        <v>85</v>
      </c>
      <c r="AB93" s="172" t="s">
        <v>108</v>
      </c>
      <c r="AC93" s="170" t="s">
        <v>109</v>
      </c>
      <c r="AD93" s="173" t="s">
        <v>88</v>
      </c>
      <c r="AE93" s="173" t="s">
        <v>89</v>
      </c>
      <c r="AF93" s="196" t="s">
        <v>110</v>
      </c>
      <c r="AG93" s="173" t="s">
        <v>91</v>
      </c>
      <c r="AH93" s="173" t="s">
        <v>111</v>
      </c>
      <c r="AI93" s="183">
        <f t="shared" si="69"/>
        <v>0.15</v>
      </c>
      <c r="AJ93" s="173" t="s">
        <v>93</v>
      </c>
      <c r="AK93" s="183">
        <f t="shared" si="70"/>
        <v>0.1</v>
      </c>
      <c r="AL93" s="173" t="s">
        <v>94</v>
      </c>
      <c r="AM93" s="195" t="s">
        <v>112</v>
      </c>
      <c r="AN93" s="173" t="s">
        <v>96</v>
      </c>
      <c r="AO93" s="195" t="s">
        <v>113</v>
      </c>
      <c r="AP93" s="184">
        <f t="shared" si="71"/>
        <v>0.25</v>
      </c>
      <c r="AQ93" s="243" t="str">
        <f t="shared" si="72"/>
        <v>BAJA</v>
      </c>
      <c r="AR93" s="243">
        <f t="shared" si="73"/>
        <v>0.30000000000000004</v>
      </c>
      <c r="AS93" s="243" t="str">
        <f t="shared" si="74"/>
        <v>MAYOR</v>
      </c>
      <c r="AT93" s="243">
        <f t="shared" si="75"/>
        <v>0.8</v>
      </c>
      <c r="AU93" s="223" t="s">
        <v>85</v>
      </c>
      <c r="AV93" s="218" t="s">
        <v>98</v>
      </c>
      <c r="AW93" s="174" t="s">
        <v>108</v>
      </c>
      <c r="AX93" s="175" t="s">
        <v>114</v>
      </c>
      <c r="AY93" s="198"/>
      <c r="AZ93" s="175">
        <f t="shared" si="86"/>
        <v>45657</v>
      </c>
      <c r="BA93"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93" s="175" t="str">
        <f t="shared" si="88"/>
        <v>OSI - GIS - GDMA - SPI</v>
      </c>
      <c r="BC93" s="227" t="s">
        <v>100</v>
      </c>
      <c r="BD93" s="176" t="str">
        <f t="shared" si="89"/>
        <v xml:space="preserve"> </v>
      </c>
      <c r="BE93" s="176" t="str">
        <f t="shared" si="90"/>
        <v>X</v>
      </c>
      <c r="BF93" s="176" t="str">
        <f t="shared" si="91"/>
        <v>Se mantiene un control sobre los usuarios y accesos a nivel de servicios corporativos transversales, a plataformas institucionales o interinstitucionales, aplicaciones institucionales.</v>
      </c>
      <c r="BG93" s="177" t="s">
        <v>1340</v>
      </c>
      <c r="BH93" s="176" t="str">
        <f t="shared" ref="BH93:BH113" si="92">BH92</f>
        <v xml:space="preserve"> </v>
      </c>
      <c r="BI93" s="198"/>
      <c r="BJ93" s="190">
        <v>45777</v>
      </c>
      <c r="BK93" s="192" t="str">
        <f t="shared" si="79"/>
        <v>Configuración del perfil de usuario: funcionario nuevo o retirado  y contratista de la entidad.</v>
      </c>
      <c r="BL93" s="192" t="str">
        <f t="shared" si="76"/>
        <v>OSI - GIS - GDMA - SPI</v>
      </c>
      <c r="BM93" s="197" t="s">
        <v>100</v>
      </c>
      <c r="BN93" s="191"/>
      <c r="BO93" s="193" t="s">
        <v>1338</v>
      </c>
      <c r="BP93" s="192" t="str">
        <f t="shared" si="80"/>
        <v xml:space="preserve">Gestión de casos en mesas de ayuda para la creación o inactivación de usuarios </v>
      </c>
      <c r="BQ93" s="194" t="s">
        <v>1340</v>
      </c>
      <c r="BR93" s="194" t="str">
        <f>BR27</f>
        <v>En servicio en ejecución durante el 2025.</v>
      </c>
      <c r="BS93" s="198"/>
      <c r="BT93" s="323">
        <f t="shared" si="82"/>
        <v>45838</v>
      </c>
      <c r="BU93" s="323" t="str">
        <f t="shared" si="83"/>
        <v>Gestión de Usuarios institucionales, creación de cuenta y asignación de almacenamiento en One Drive.</v>
      </c>
      <c r="BV93" s="324" t="str">
        <f t="shared" si="77"/>
        <v>OSI - GIS - GDMA - SPI</v>
      </c>
      <c r="BW93" s="537" t="s">
        <v>100</v>
      </c>
      <c r="BX93" s="325" t="str">
        <f t="shared" si="84"/>
        <v xml:space="preserve"> </v>
      </c>
      <c r="BY93" s="325" t="str">
        <f t="shared" si="85"/>
        <v>X</v>
      </c>
      <c r="BZ93" s="325" t="str">
        <f t="shared" si="85"/>
        <v xml:space="preserve">A través de la herramienta de mesade ayuda se registra la gestión de usuarios institucionales. </v>
      </c>
      <c r="CA93" s="327" t="s">
        <v>1340</v>
      </c>
      <c r="CB93" s="327" t="str">
        <f t="shared" si="81"/>
        <v>Ajuste redacción "Descripción del Riesgo" acorde con lo indicado en el Informe OCI-018-2025.</v>
      </c>
      <c r="CC93" s="198"/>
      <c r="CD93" s="301"/>
      <c r="CE93" s="175"/>
      <c r="CF93" s="175" t="str">
        <f t="shared" si="78"/>
        <v>OSI - GIS - GDMA - SPI</v>
      </c>
      <c r="CG93" s="305" t="s">
        <v>100</v>
      </c>
      <c r="CH93" s="176"/>
      <c r="CI93" s="239"/>
      <c r="CJ93" s="175"/>
      <c r="CK93" s="177"/>
      <c r="CL93" s="177"/>
      <c r="CM93" s="200"/>
      <c r="CN93" s="175"/>
      <c r="CO93" s="175"/>
      <c r="CP93" s="176"/>
      <c r="CQ93" s="176"/>
      <c r="CR93" s="176"/>
      <c r="CS93" s="176"/>
      <c r="CT93" s="177"/>
      <c r="CU93" s="177"/>
      <c r="CV93" s="177"/>
      <c r="CW93" s="198"/>
      <c r="CX93" s="198"/>
      <c r="CY93" s="198"/>
      <c r="CZ93" s="198"/>
      <c r="DA93" s="198"/>
      <c r="DB93" s="198"/>
      <c r="DC93" s="198"/>
      <c r="DD93" s="198"/>
      <c r="DE93" s="198"/>
      <c r="DF93" s="198"/>
    </row>
    <row r="94" spans="2:110" s="187" customFormat="1" ht="126" x14ac:dyDescent="0.25">
      <c r="B94" s="173" t="s">
        <v>68</v>
      </c>
      <c r="C94" s="195" t="s">
        <v>101</v>
      </c>
      <c r="D94" s="195" t="s">
        <v>101</v>
      </c>
      <c r="E94" s="196" t="s">
        <v>102</v>
      </c>
      <c r="F94" s="196" t="s">
        <v>71</v>
      </c>
      <c r="G94" s="196" t="s">
        <v>101</v>
      </c>
      <c r="H94" s="195" t="s">
        <v>242</v>
      </c>
      <c r="I94" s="195" t="s">
        <v>242</v>
      </c>
      <c r="J94" s="195" t="s">
        <v>242</v>
      </c>
      <c r="K94" s="195" t="s">
        <v>242</v>
      </c>
      <c r="L94" s="195" t="s">
        <v>444</v>
      </c>
      <c r="M94" s="195" t="s">
        <v>445</v>
      </c>
      <c r="N94" s="195" t="s">
        <v>446</v>
      </c>
      <c r="O94" s="196" t="s">
        <v>176</v>
      </c>
      <c r="P94" s="170"/>
      <c r="Q94" s="171" t="s">
        <v>77</v>
      </c>
      <c r="R94" s="171" t="s">
        <v>78</v>
      </c>
      <c r="S94" s="327" t="s">
        <v>1508</v>
      </c>
      <c r="T94" s="170" t="s">
        <v>106</v>
      </c>
      <c r="U94" s="196" t="s">
        <v>81</v>
      </c>
      <c r="V94" s="170" t="s">
        <v>107</v>
      </c>
      <c r="W94" s="180" t="s">
        <v>83</v>
      </c>
      <c r="X94" s="181">
        <f t="shared" si="67"/>
        <v>0.4</v>
      </c>
      <c r="Y94" s="182" t="s">
        <v>84</v>
      </c>
      <c r="Z94" s="181">
        <f t="shared" si="68"/>
        <v>0.8</v>
      </c>
      <c r="AA94" s="173" t="s">
        <v>85</v>
      </c>
      <c r="AB94" s="172" t="s">
        <v>108</v>
      </c>
      <c r="AC94" s="170" t="s">
        <v>109</v>
      </c>
      <c r="AD94" s="173" t="s">
        <v>88</v>
      </c>
      <c r="AE94" s="173" t="s">
        <v>89</v>
      </c>
      <c r="AF94" s="196" t="s">
        <v>110</v>
      </c>
      <c r="AG94" s="173" t="s">
        <v>91</v>
      </c>
      <c r="AH94" s="173" t="s">
        <v>111</v>
      </c>
      <c r="AI94" s="183">
        <f t="shared" si="69"/>
        <v>0.15</v>
      </c>
      <c r="AJ94" s="173" t="s">
        <v>93</v>
      </c>
      <c r="AK94" s="183">
        <f t="shared" si="70"/>
        <v>0.1</v>
      </c>
      <c r="AL94" s="173" t="s">
        <v>94</v>
      </c>
      <c r="AM94" s="195" t="s">
        <v>112</v>
      </c>
      <c r="AN94" s="173" t="s">
        <v>96</v>
      </c>
      <c r="AO94" s="195" t="s">
        <v>113</v>
      </c>
      <c r="AP94" s="184">
        <f t="shared" si="71"/>
        <v>0.25</v>
      </c>
      <c r="AQ94" s="243" t="str">
        <f t="shared" si="72"/>
        <v>BAJA</v>
      </c>
      <c r="AR94" s="243">
        <f t="shared" si="73"/>
        <v>0.30000000000000004</v>
      </c>
      <c r="AS94" s="243" t="str">
        <f t="shared" si="74"/>
        <v>MAYOR</v>
      </c>
      <c r="AT94" s="243">
        <f t="shared" si="75"/>
        <v>0.8</v>
      </c>
      <c r="AU94" s="223" t="s">
        <v>85</v>
      </c>
      <c r="AV94" s="218" t="s">
        <v>98</v>
      </c>
      <c r="AW94" s="174" t="s">
        <v>108</v>
      </c>
      <c r="AX94" s="175" t="s">
        <v>114</v>
      </c>
      <c r="AY94" s="198"/>
      <c r="AZ94" s="175">
        <f t="shared" si="86"/>
        <v>45657</v>
      </c>
      <c r="BA94"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94" s="175" t="str">
        <f t="shared" si="88"/>
        <v>OSI - GIS - GDMA - SPI</v>
      </c>
      <c r="BC94" s="227" t="s">
        <v>100</v>
      </c>
      <c r="BD94" s="176" t="str">
        <f t="shared" si="89"/>
        <v xml:space="preserve"> </v>
      </c>
      <c r="BE94" s="176" t="str">
        <f t="shared" si="90"/>
        <v>X</v>
      </c>
      <c r="BF94" s="176" t="str">
        <f t="shared" si="91"/>
        <v>Se mantiene un control sobre los usuarios y accesos a nivel de servicios corporativos transversales, a plataformas institucionales o interinstitucionales, aplicaciones institucionales.</v>
      </c>
      <c r="BG94" s="177" t="s">
        <v>1340</v>
      </c>
      <c r="BH94" s="176" t="str">
        <f t="shared" si="92"/>
        <v xml:space="preserve"> </v>
      </c>
      <c r="BI94" s="198"/>
      <c r="BJ94" s="190">
        <v>45777</v>
      </c>
      <c r="BK94" s="192" t="str">
        <f t="shared" si="79"/>
        <v>Configuración del perfil de usuario: funcionario nuevo o retirado  y contratista de la entidad.</v>
      </c>
      <c r="BL94" s="192" t="str">
        <f t="shared" si="76"/>
        <v>OSI - GIS - GDMA - SPI</v>
      </c>
      <c r="BM94" s="197" t="s">
        <v>100</v>
      </c>
      <c r="BN94" s="191"/>
      <c r="BO94" s="193" t="s">
        <v>1338</v>
      </c>
      <c r="BP94" s="192" t="str">
        <f t="shared" si="80"/>
        <v xml:space="preserve">Gestión de casos en mesas de ayuda para la creación o inactivación de usuarios </v>
      </c>
      <c r="BQ94" s="194" t="s">
        <v>1340</v>
      </c>
      <c r="BR94" s="194" t="str">
        <f>BR27</f>
        <v>En servicio en ejecución durante el 2025.</v>
      </c>
      <c r="BS94" s="198"/>
      <c r="BT94" s="323">
        <f t="shared" si="82"/>
        <v>45838</v>
      </c>
      <c r="BU94" s="323" t="str">
        <f t="shared" si="83"/>
        <v>Gestión de Usuarios institucionales, creación de cuenta y asignación de almacenamiento en One Drive.</v>
      </c>
      <c r="BV94" s="324" t="str">
        <f t="shared" si="77"/>
        <v>OSI - GIS - GDMA - SPI</v>
      </c>
      <c r="BW94" s="537" t="s">
        <v>100</v>
      </c>
      <c r="BX94" s="325" t="str">
        <f t="shared" si="84"/>
        <v xml:space="preserve"> </v>
      </c>
      <c r="BY94" s="325" t="str">
        <f t="shared" si="85"/>
        <v>X</v>
      </c>
      <c r="BZ94" s="325" t="str">
        <f t="shared" si="85"/>
        <v xml:space="preserve">A través de la herramienta de mesade ayuda se registra la gestión de usuarios institucionales. </v>
      </c>
      <c r="CA94" s="327" t="s">
        <v>1340</v>
      </c>
      <c r="CB94" s="327" t="str">
        <f t="shared" si="81"/>
        <v>Ajuste redacción "Descripción del Riesgo" acorde con lo indicado en el Informe OCI-018-2025.</v>
      </c>
      <c r="CC94" s="198"/>
      <c r="CD94" s="301"/>
      <c r="CE94" s="175"/>
      <c r="CF94" s="175" t="str">
        <f t="shared" si="78"/>
        <v>OSI - GIS - GDMA - SPI</v>
      </c>
      <c r="CG94" s="305" t="s">
        <v>100</v>
      </c>
      <c r="CH94" s="176"/>
      <c r="CI94" s="239"/>
      <c r="CJ94" s="175"/>
      <c r="CK94" s="177"/>
      <c r="CL94" s="177"/>
      <c r="CM94" s="200"/>
      <c r="CN94" s="175"/>
      <c r="CO94" s="175"/>
      <c r="CP94" s="176"/>
      <c r="CQ94" s="176"/>
      <c r="CR94" s="176"/>
      <c r="CS94" s="176"/>
      <c r="CT94" s="177"/>
      <c r="CU94" s="177"/>
      <c r="CV94" s="177"/>
      <c r="CW94" s="198"/>
      <c r="CX94" s="198"/>
      <c r="CY94" s="198"/>
      <c r="CZ94" s="198"/>
      <c r="DA94" s="198"/>
      <c r="DB94" s="198"/>
      <c r="DC94" s="198"/>
      <c r="DD94" s="198"/>
      <c r="DE94" s="198"/>
      <c r="DF94" s="198"/>
    </row>
    <row r="95" spans="2:110" s="187" customFormat="1" ht="94.5" x14ac:dyDescent="0.25">
      <c r="B95" s="173" t="s">
        <v>68</v>
      </c>
      <c r="C95" s="195" t="s">
        <v>101</v>
      </c>
      <c r="D95" s="195" t="s">
        <v>101</v>
      </c>
      <c r="E95" s="196" t="s">
        <v>102</v>
      </c>
      <c r="F95" s="196" t="s">
        <v>71</v>
      </c>
      <c r="G95" s="196" t="s">
        <v>101</v>
      </c>
      <c r="H95" s="195" t="s">
        <v>242</v>
      </c>
      <c r="I95" s="195" t="s">
        <v>518</v>
      </c>
      <c r="J95" s="195" t="s">
        <v>242</v>
      </c>
      <c r="K95" s="195" t="s">
        <v>518</v>
      </c>
      <c r="L95" s="195" t="s">
        <v>555</v>
      </c>
      <c r="M95" s="195" t="s">
        <v>556</v>
      </c>
      <c r="N95" s="195" t="s">
        <v>557</v>
      </c>
      <c r="O95" s="196" t="s">
        <v>167</v>
      </c>
      <c r="P95" s="170"/>
      <c r="Q95" s="171" t="s">
        <v>77</v>
      </c>
      <c r="R95" s="171" t="s">
        <v>78</v>
      </c>
      <c r="S95" s="327" t="s">
        <v>1508</v>
      </c>
      <c r="T95" s="170" t="s">
        <v>106</v>
      </c>
      <c r="U95" s="196" t="s">
        <v>81</v>
      </c>
      <c r="V95" s="170" t="s">
        <v>287</v>
      </c>
      <c r="W95" s="180" t="s">
        <v>83</v>
      </c>
      <c r="X95" s="181">
        <f t="shared" si="67"/>
        <v>0.4</v>
      </c>
      <c r="Y95" s="182" t="s">
        <v>84</v>
      </c>
      <c r="Z95" s="181">
        <f t="shared" si="68"/>
        <v>0.8</v>
      </c>
      <c r="AA95" s="173" t="s">
        <v>85</v>
      </c>
      <c r="AB95" s="172" t="s">
        <v>108</v>
      </c>
      <c r="AC95" s="170" t="s">
        <v>109</v>
      </c>
      <c r="AD95" s="173" t="s">
        <v>88</v>
      </c>
      <c r="AE95" s="173" t="s">
        <v>89</v>
      </c>
      <c r="AF95" s="196" t="s">
        <v>110</v>
      </c>
      <c r="AG95" s="173" t="s">
        <v>91</v>
      </c>
      <c r="AH95" s="173" t="s">
        <v>111</v>
      </c>
      <c r="AI95" s="183">
        <f t="shared" si="69"/>
        <v>0.15</v>
      </c>
      <c r="AJ95" s="173" t="s">
        <v>93</v>
      </c>
      <c r="AK95" s="183">
        <f t="shared" si="70"/>
        <v>0.1</v>
      </c>
      <c r="AL95" s="173" t="s">
        <v>94</v>
      </c>
      <c r="AM95" s="195" t="s">
        <v>112</v>
      </c>
      <c r="AN95" s="173" t="s">
        <v>96</v>
      </c>
      <c r="AO95" s="195" t="s">
        <v>113</v>
      </c>
      <c r="AP95" s="184">
        <f t="shared" si="71"/>
        <v>0.25</v>
      </c>
      <c r="AQ95" s="243" t="str">
        <f t="shared" si="72"/>
        <v>BAJA</v>
      </c>
      <c r="AR95" s="243">
        <f t="shared" si="73"/>
        <v>0.30000000000000004</v>
      </c>
      <c r="AS95" s="243" t="str">
        <f t="shared" si="74"/>
        <v>MAYOR</v>
      </c>
      <c r="AT95" s="243">
        <f t="shared" si="75"/>
        <v>0.8</v>
      </c>
      <c r="AU95" s="223" t="s">
        <v>85</v>
      </c>
      <c r="AV95" s="218" t="s">
        <v>98</v>
      </c>
      <c r="AW95" s="174" t="s">
        <v>108</v>
      </c>
      <c r="AX95" s="175" t="s">
        <v>114</v>
      </c>
      <c r="AY95" s="198"/>
      <c r="AZ95" s="175">
        <f t="shared" si="86"/>
        <v>45657</v>
      </c>
      <c r="BA95"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95" s="175" t="str">
        <f t="shared" si="88"/>
        <v>OSI - GIS - GDMA - SPI</v>
      </c>
      <c r="BC95" s="227" t="s">
        <v>100</v>
      </c>
      <c r="BD95" s="176" t="str">
        <f t="shared" si="89"/>
        <v xml:space="preserve"> </v>
      </c>
      <c r="BE95" s="176" t="str">
        <f t="shared" si="90"/>
        <v>X</v>
      </c>
      <c r="BF95" s="176" t="str">
        <f t="shared" si="91"/>
        <v>Se mantiene un control sobre los usuarios y accesos a nivel de servicios corporativos transversales, a plataformas institucionales o interinstitucionales, aplicaciones institucionales.</v>
      </c>
      <c r="BG95" s="177" t="s">
        <v>1340</v>
      </c>
      <c r="BH95" s="176" t="str">
        <f t="shared" si="92"/>
        <v xml:space="preserve"> </v>
      </c>
      <c r="BI95" s="198"/>
      <c r="BJ95" s="190">
        <v>45777</v>
      </c>
      <c r="BK95" s="192" t="str">
        <f t="shared" si="79"/>
        <v>Configuración del perfil de usuario: funcionario nuevo o retirado  y contratista de la entidad.</v>
      </c>
      <c r="BL95" s="192" t="str">
        <f t="shared" si="76"/>
        <v>OSI - GIS - GDMA - SPI</v>
      </c>
      <c r="BM95" s="197" t="s">
        <v>100</v>
      </c>
      <c r="BN95" s="191"/>
      <c r="BO95" s="193" t="s">
        <v>1338</v>
      </c>
      <c r="BP95" s="192" t="str">
        <f t="shared" si="80"/>
        <v xml:space="preserve">Gestión de casos en mesas de ayuda para la creación o inactivación de usuarios </v>
      </c>
      <c r="BQ95" s="194" t="s">
        <v>1340</v>
      </c>
      <c r="BR95" s="194" t="str">
        <f>BR27</f>
        <v>En servicio en ejecución durante el 2025.</v>
      </c>
      <c r="BS95" s="198"/>
      <c r="BT95" s="323">
        <f t="shared" si="82"/>
        <v>45838</v>
      </c>
      <c r="BU95" s="323" t="str">
        <f t="shared" si="83"/>
        <v>Gestión de Usuarios institucionales, creación de cuenta y asignación de almacenamiento en One Drive.</v>
      </c>
      <c r="BV95" s="324" t="str">
        <f t="shared" si="77"/>
        <v>OSI - GIS - GDMA - SPI</v>
      </c>
      <c r="BW95" s="537" t="s">
        <v>100</v>
      </c>
      <c r="BX95" s="325" t="str">
        <f t="shared" si="84"/>
        <v xml:space="preserve"> </v>
      </c>
      <c r="BY95" s="325" t="str">
        <f t="shared" si="85"/>
        <v>X</v>
      </c>
      <c r="BZ95" s="325" t="str">
        <f t="shared" si="85"/>
        <v xml:space="preserve">A través de la herramienta de mesade ayuda se registra la gestión de usuarios institucionales. </v>
      </c>
      <c r="CA95" s="327" t="s">
        <v>1340</v>
      </c>
      <c r="CB95" s="327" t="str">
        <f t="shared" si="81"/>
        <v>Ajuste redacción "Descripción del Riesgo" acorde con lo indicado en el Informe OCI-018-2025.</v>
      </c>
      <c r="CC95" s="198"/>
      <c r="CD95" s="301"/>
      <c r="CE95" s="175"/>
      <c r="CF95" s="175" t="str">
        <f t="shared" si="78"/>
        <v>OSI - GIS - GDMA - SPI</v>
      </c>
      <c r="CG95" s="305" t="s">
        <v>100</v>
      </c>
      <c r="CH95" s="176"/>
      <c r="CI95" s="239"/>
      <c r="CJ95" s="175"/>
      <c r="CK95" s="177"/>
      <c r="CL95" s="177"/>
      <c r="CM95" s="200"/>
      <c r="CN95" s="175"/>
      <c r="CO95" s="175"/>
      <c r="CP95" s="176"/>
      <c r="CQ95" s="176"/>
      <c r="CR95" s="176"/>
      <c r="CS95" s="176"/>
      <c r="CT95" s="177"/>
      <c r="CU95" s="177"/>
      <c r="CV95" s="177"/>
      <c r="CW95" s="198"/>
      <c r="CX95" s="198"/>
      <c r="CY95" s="198"/>
      <c r="CZ95" s="198"/>
      <c r="DA95" s="198"/>
      <c r="DB95" s="198"/>
      <c r="DC95" s="198"/>
      <c r="DD95" s="198"/>
      <c r="DE95" s="198"/>
      <c r="DF95" s="198"/>
    </row>
    <row r="96" spans="2:110" s="187" customFormat="1" ht="94.5" x14ac:dyDescent="0.25">
      <c r="B96" s="173" t="s">
        <v>68</v>
      </c>
      <c r="C96" s="195" t="s">
        <v>101</v>
      </c>
      <c r="D96" s="195" t="s">
        <v>101</v>
      </c>
      <c r="E96" s="196" t="s">
        <v>102</v>
      </c>
      <c r="F96" s="196" t="s">
        <v>168</v>
      </c>
      <c r="G96" s="196" t="s">
        <v>101</v>
      </c>
      <c r="H96" s="195" t="s">
        <v>242</v>
      </c>
      <c r="I96" s="195" t="s">
        <v>518</v>
      </c>
      <c r="J96" s="195" t="s">
        <v>242</v>
      </c>
      <c r="K96" s="195" t="s">
        <v>518</v>
      </c>
      <c r="L96" s="195" t="s">
        <v>380</v>
      </c>
      <c r="M96" s="195" t="s">
        <v>381</v>
      </c>
      <c r="N96" s="195" t="s">
        <v>376</v>
      </c>
      <c r="O96" s="196" t="s">
        <v>363</v>
      </c>
      <c r="P96" s="170"/>
      <c r="Q96" s="171" t="s">
        <v>77</v>
      </c>
      <c r="R96" s="171" t="s">
        <v>78</v>
      </c>
      <c r="S96" s="327" t="s">
        <v>1508</v>
      </c>
      <c r="T96" s="170" t="s">
        <v>106</v>
      </c>
      <c r="U96" s="196" t="s">
        <v>81</v>
      </c>
      <c r="V96" s="170" t="s">
        <v>287</v>
      </c>
      <c r="W96" s="180" t="s">
        <v>83</v>
      </c>
      <c r="X96" s="181">
        <f t="shared" si="67"/>
        <v>0.4</v>
      </c>
      <c r="Y96" s="182" t="s">
        <v>84</v>
      </c>
      <c r="Z96" s="181">
        <f t="shared" si="68"/>
        <v>0.8</v>
      </c>
      <c r="AA96" s="173" t="s">
        <v>85</v>
      </c>
      <c r="AB96" s="172" t="s">
        <v>108</v>
      </c>
      <c r="AC96" s="170" t="s">
        <v>109</v>
      </c>
      <c r="AD96" s="173" t="s">
        <v>88</v>
      </c>
      <c r="AE96" s="173" t="s">
        <v>89</v>
      </c>
      <c r="AF96" s="196" t="s">
        <v>110</v>
      </c>
      <c r="AG96" s="173" t="s">
        <v>91</v>
      </c>
      <c r="AH96" s="173" t="s">
        <v>111</v>
      </c>
      <c r="AI96" s="183">
        <f t="shared" si="69"/>
        <v>0.15</v>
      </c>
      <c r="AJ96" s="173" t="s">
        <v>93</v>
      </c>
      <c r="AK96" s="183">
        <f t="shared" si="70"/>
        <v>0.1</v>
      </c>
      <c r="AL96" s="173" t="s">
        <v>94</v>
      </c>
      <c r="AM96" s="195" t="s">
        <v>112</v>
      </c>
      <c r="AN96" s="173" t="s">
        <v>96</v>
      </c>
      <c r="AO96" s="195" t="s">
        <v>113</v>
      </c>
      <c r="AP96" s="184">
        <f t="shared" si="71"/>
        <v>0.25</v>
      </c>
      <c r="AQ96" s="243" t="str">
        <f t="shared" si="72"/>
        <v>BAJA</v>
      </c>
      <c r="AR96" s="243">
        <f t="shared" si="73"/>
        <v>0.30000000000000004</v>
      </c>
      <c r="AS96" s="243" t="str">
        <f t="shared" si="74"/>
        <v>MAYOR</v>
      </c>
      <c r="AT96" s="243">
        <f t="shared" si="75"/>
        <v>0.8</v>
      </c>
      <c r="AU96" s="223" t="s">
        <v>85</v>
      </c>
      <c r="AV96" s="218" t="s">
        <v>98</v>
      </c>
      <c r="AW96" s="174" t="s">
        <v>108</v>
      </c>
      <c r="AX96" s="175" t="s">
        <v>114</v>
      </c>
      <c r="AY96" s="198"/>
      <c r="AZ96" s="175">
        <f t="shared" si="86"/>
        <v>45657</v>
      </c>
      <c r="BA96"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96" s="175" t="str">
        <f t="shared" si="88"/>
        <v>OSI - GIS - GDMA - SPI</v>
      </c>
      <c r="BC96" s="227" t="s">
        <v>100</v>
      </c>
      <c r="BD96" s="176" t="str">
        <f t="shared" si="89"/>
        <v xml:space="preserve"> </v>
      </c>
      <c r="BE96" s="176" t="str">
        <f t="shared" si="90"/>
        <v>X</v>
      </c>
      <c r="BF96" s="176" t="str">
        <f t="shared" si="91"/>
        <v>Se mantiene un control sobre los usuarios y accesos a nivel de servicios corporativos transversales, a plataformas institucionales o interinstitucionales, aplicaciones institucionales.</v>
      </c>
      <c r="BG96" s="177" t="s">
        <v>1340</v>
      </c>
      <c r="BH96" s="176" t="str">
        <f t="shared" si="92"/>
        <v xml:space="preserve"> </v>
      </c>
      <c r="BI96" s="198"/>
      <c r="BJ96" s="190">
        <v>45777</v>
      </c>
      <c r="BK96" s="192" t="str">
        <f t="shared" si="79"/>
        <v>Configuración del perfil de usuario: funcionario nuevo o retirado  y contratista de la entidad.</v>
      </c>
      <c r="BL96" s="192" t="str">
        <f t="shared" si="76"/>
        <v>OSI - GIS - GDMA - SPI</v>
      </c>
      <c r="BM96" s="197" t="s">
        <v>100</v>
      </c>
      <c r="BN96" s="191"/>
      <c r="BO96" s="193" t="s">
        <v>1338</v>
      </c>
      <c r="BP96" s="192" t="str">
        <f t="shared" si="80"/>
        <v xml:space="preserve">Gestión de casos en mesas de ayuda para la creación o inactivación de usuarios </v>
      </c>
      <c r="BQ96" s="194" t="s">
        <v>1340</v>
      </c>
      <c r="BR96" s="194" t="str">
        <f>BR27</f>
        <v>En servicio en ejecución durante el 2025.</v>
      </c>
      <c r="BS96" s="198"/>
      <c r="BT96" s="323">
        <f t="shared" si="82"/>
        <v>45838</v>
      </c>
      <c r="BU96" s="323" t="str">
        <f t="shared" si="83"/>
        <v>Gestión de Usuarios institucionales, creación de cuenta y asignación de almacenamiento en One Drive.</v>
      </c>
      <c r="BV96" s="324" t="str">
        <f t="shared" si="77"/>
        <v>OSI - GIS - GDMA - SPI</v>
      </c>
      <c r="BW96" s="537" t="s">
        <v>100</v>
      </c>
      <c r="BX96" s="325" t="str">
        <f t="shared" si="84"/>
        <v xml:space="preserve"> </v>
      </c>
      <c r="BY96" s="325" t="str">
        <f t="shared" si="85"/>
        <v>X</v>
      </c>
      <c r="BZ96" s="325" t="str">
        <f t="shared" si="85"/>
        <v xml:space="preserve">A través de la herramienta de mesade ayuda se registra la gestión de usuarios institucionales. </v>
      </c>
      <c r="CA96" s="327" t="s">
        <v>1340</v>
      </c>
      <c r="CB96" s="327" t="str">
        <f t="shared" si="81"/>
        <v>Ajuste redacción "Descripción del Riesgo" acorde con lo indicado en el Informe OCI-018-2025.</v>
      </c>
      <c r="CC96" s="198"/>
      <c r="CD96" s="301"/>
      <c r="CE96" s="175"/>
      <c r="CF96" s="175" t="str">
        <f t="shared" si="78"/>
        <v>OSI - GIS - GDMA - SPI</v>
      </c>
      <c r="CG96" s="305" t="s">
        <v>100</v>
      </c>
      <c r="CH96" s="176"/>
      <c r="CI96" s="239"/>
      <c r="CJ96" s="175"/>
      <c r="CK96" s="177"/>
      <c r="CL96" s="177"/>
      <c r="CM96" s="200"/>
      <c r="CN96" s="175"/>
      <c r="CO96" s="175"/>
      <c r="CP96" s="176"/>
      <c r="CQ96" s="176"/>
      <c r="CR96" s="176"/>
      <c r="CS96" s="176"/>
      <c r="CT96" s="177"/>
      <c r="CU96" s="177"/>
      <c r="CV96" s="177"/>
      <c r="CW96" s="198"/>
      <c r="CX96" s="198"/>
      <c r="CY96" s="198"/>
      <c r="CZ96" s="198"/>
      <c r="DA96" s="198"/>
      <c r="DB96" s="198"/>
      <c r="DC96" s="198"/>
      <c r="DD96" s="198"/>
      <c r="DE96" s="198"/>
      <c r="DF96" s="198"/>
    </row>
    <row r="97" spans="2:110" s="187" customFormat="1" ht="126" x14ac:dyDescent="0.25">
      <c r="B97" s="173" t="s">
        <v>68</v>
      </c>
      <c r="C97" s="195" t="s">
        <v>101</v>
      </c>
      <c r="D97" s="195" t="s">
        <v>101</v>
      </c>
      <c r="E97" s="196" t="s">
        <v>102</v>
      </c>
      <c r="F97" s="196" t="s">
        <v>71</v>
      </c>
      <c r="G97" s="196" t="s">
        <v>101</v>
      </c>
      <c r="H97" s="195" t="s">
        <v>242</v>
      </c>
      <c r="I97" s="195" t="s">
        <v>518</v>
      </c>
      <c r="J97" s="195" t="s">
        <v>242</v>
      </c>
      <c r="K97" s="195" t="s">
        <v>518</v>
      </c>
      <c r="L97" s="195" t="s">
        <v>629</v>
      </c>
      <c r="M97" s="195" t="s">
        <v>445</v>
      </c>
      <c r="N97" s="195" t="s">
        <v>446</v>
      </c>
      <c r="O97" s="196" t="s">
        <v>176</v>
      </c>
      <c r="P97" s="170"/>
      <c r="Q97" s="171" t="s">
        <v>77</v>
      </c>
      <c r="R97" s="171" t="s">
        <v>78</v>
      </c>
      <c r="S97" s="327" t="s">
        <v>1508</v>
      </c>
      <c r="T97" s="170" t="s">
        <v>106</v>
      </c>
      <c r="U97" s="196" t="s">
        <v>81</v>
      </c>
      <c r="V97" s="170" t="s">
        <v>287</v>
      </c>
      <c r="W97" s="180" t="s">
        <v>83</v>
      </c>
      <c r="X97" s="181">
        <f t="shared" si="67"/>
        <v>0.4</v>
      </c>
      <c r="Y97" s="182" t="s">
        <v>84</v>
      </c>
      <c r="Z97" s="181">
        <f t="shared" si="68"/>
        <v>0.8</v>
      </c>
      <c r="AA97" s="173" t="s">
        <v>85</v>
      </c>
      <c r="AB97" s="172" t="s">
        <v>108</v>
      </c>
      <c r="AC97" s="170" t="s">
        <v>109</v>
      </c>
      <c r="AD97" s="173" t="s">
        <v>88</v>
      </c>
      <c r="AE97" s="173" t="s">
        <v>89</v>
      </c>
      <c r="AF97" s="196" t="s">
        <v>110</v>
      </c>
      <c r="AG97" s="173" t="s">
        <v>91</v>
      </c>
      <c r="AH97" s="173" t="s">
        <v>111</v>
      </c>
      <c r="AI97" s="183">
        <f t="shared" si="69"/>
        <v>0.15</v>
      </c>
      <c r="AJ97" s="173" t="s">
        <v>93</v>
      </c>
      <c r="AK97" s="183">
        <f t="shared" si="70"/>
        <v>0.1</v>
      </c>
      <c r="AL97" s="173" t="s">
        <v>94</v>
      </c>
      <c r="AM97" s="195" t="s">
        <v>112</v>
      </c>
      <c r="AN97" s="173" t="s">
        <v>96</v>
      </c>
      <c r="AO97" s="195" t="s">
        <v>113</v>
      </c>
      <c r="AP97" s="184">
        <f t="shared" si="71"/>
        <v>0.25</v>
      </c>
      <c r="AQ97" s="243" t="str">
        <f t="shared" si="72"/>
        <v>BAJA</v>
      </c>
      <c r="AR97" s="243">
        <f t="shared" si="73"/>
        <v>0.30000000000000004</v>
      </c>
      <c r="AS97" s="243" t="str">
        <f t="shared" si="74"/>
        <v>MAYOR</v>
      </c>
      <c r="AT97" s="243">
        <f t="shared" si="75"/>
        <v>0.8</v>
      </c>
      <c r="AU97" s="223" t="s">
        <v>85</v>
      </c>
      <c r="AV97" s="218" t="s">
        <v>98</v>
      </c>
      <c r="AW97" s="174" t="s">
        <v>108</v>
      </c>
      <c r="AX97" s="175" t="s">
        <v>114</v>
      </c>
      <c r="AY97" s="198"/>
      <c r="AZ97" s="175">
        <f t="shared" si="86"/>
        <v>45657</v>
      </c>
      <c r="BA97"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97" s="175" t="str">
        <f t="shared" si="88"/>
        <v>OSI - GIS - GDMA - SPI</v>
      </c>
      <c r="BC97" s="227" t="s">
        <v>100</v>
      </c>
      <c r="BD97" s="176" t="str">
        <f t="shared" si="89"/>
        <v xml:space="preserve"> </v>
      </c>
      <c r="BE97" s="176" t="str">
        <f t="shared" si="90"/>
        <v>X</v>
      </c>
      <c r="BF97" s="176" t="str">
        <f t="shared" si="91"/>
        <v>Se mantiene un control sobre los usuarios y accesos a nivel de servicios corporativos transversales, a plataformas institucionales o interinstitucionales, aplicaciones institucionales.</v>
      </c>
      <c r="BG97" s="177" t="s">
        <v>1340</v>
      </c>
      <c r="BH97" s="176" t="str">
        <f t="shared" si="92"/>
        <v xml:space="preserve"> </v>
      </c>
      <c r="BI97" s="198"/>
      <c r="BJ97" s="190">
        <v>45777</v>
      </c>
      <c r="BK97" s="192" t="str">
        <f t="shared" si="79"/>
        <v>Configuración del perfil de usuario: funcionario nuevo o retirado  y contratista de la entidad.</v>
      </c>
      <c r="BL97" s="192" t="str">
        <f t="shared" si="76"/>
        <v>OSI - GIS - GDMA - SPI</v>
      </c>
      <c r="BM97" s="197" t="s">
        <v>100</v>
      </c>
      <c r="BN97" s="191"/>
      <c r="BO97" s="193" t="s">
        <v>1338</v>
      </c>
      <c r="BP97" s="192" t="str">
        <f t="shared" si="80"/>
        <v xml:space="preserve">Gestión de casos en mesas de ayuda para la creación o inactivación de usuarios </v>
      </c>
      <c r="BQ97" s="194" t="s">
        <v>1340</v>
      </c>
      <c r="BR97" s="194" t="str">
        <f>BR27</f>
        <v>En servicio en ejecución durante el 2025.</v>
      </c>
      <c r="BS97" s="198"/>
      <c r="BT97" s="323">
        <f t="shared" si="82"/>
        <v>45838</v>
      </c>
      <c r="BU97" s="323" t="str">
        <f t="shared" si="83"/>
        <v>Gestión de Usuarios institucionales, creación de cuenta y asignación de almacenamiento en One Drive.</v>
      </c>
      <c r="BV97" s="324" t="str">
        <f t="shared" si="77"/>
        <v>OSI - GIS - GDMA - SPI</v>
      </c>
      <c r="BW97" s="537" t="s">
        <v>100</v>
      </c>
      <c r="BX97" s="325" t="str">
        <f t="shared" si="84"/>
        <v xml:space="preserve"> </v>
      </c>
      <c r="BY97" s="325" t="str">
        <f t="shared" si="85"/>
        <v>X</v>
      </c>
      <c r="BZ97" s="325" t="str">
        <f t="shared" si="85"/>
        <v xml:space="preserve">A través de la herramienta de mesade ayuda se registra la gestión de usuarios institucionales. </v>
      </c>
      <c r="CA97" s="327" t="s">
        <v>1340</v>
      </c>
      <c r="CB97" s="327" t="str">
        <f t="shared" si="81"/>
        <v>Ajuste redacción "Descripción del Riesgo" acorde con lo indicado en el Informe OCI-018-2025.</v>
      </c>
      <c r="CC97" s="198"/>
      <c r="CD97" s="301"/>
      <c r="CE97" s="175"/>
      <c r="CF97" s="175" t="str">
        <f t="shared" si="78"/>
        <v>OSI - GIS - GDMA - SPI</v>
      </c>
      <c r="CG97" s="305" t="s">
        <v>100</v>
      </c>
      <c r="CH97" s="176"/>
      <c r="CI97" s="239"/>
      <c r="CJ97" s="175"/>
      <c r="CK97" s="177"/>
      <c r="CL97" s="177"/>
      <c r="CM97" s="200"/>
      <c r="CN97" s="175"/>
      <c r="CO97" s="175"/>
      <c r="CP97" s="176"/>
      <c r="CQ97" s="176"/>
      <c r="CR97" s="176"/>
      <c r="CS97" s="176"/>
      <c r="CT97" s="177"/>
      <c r="CU97" s="177"/>
      <c r="CV97" s="177"/>
      <c r="CW97" s="198"/>
      <c r="CX97" s="198"/>
      <c r="CY97" s="198"/>
      <c r="CZ97" s="198"/>
      <c r="DA97" s="198"/>
      <c r="DB97" s="198"/>
      <c r="DC97" s="198"/>
      <c r="DD97" s="198"/>
      <c r="DE97" s="198"/>
      <c r="DF97" s="198"/>
    </row>
    <row r="98" spans="2:110" s="187" customFormat="1" ht="94.5" x14ac:dyDescent="0.25">
      <c r="B98" s="173" t="s">
        <v>68</v>
      </c>
      <c r="C98" s="195" t="s">
        <v>101</v>
      </c>
      <c r="D98" s="195" t="s">
        <v>101</v>
      </c>
      <c r="E98" s="196" t="s">
        <v>102</v>
      </c>
      <c r="F98" s="196" t="s">
        <v>71</v>
      </c>
      <c r="G98" s="196" t="s">
        <v>101</v>
      </c>
      <c r="H98" s="195">
        <v>0</v>
      </c>
      <c r="I98" s="195" t="s">
        <v>240</v>
      </c>
      <c r="J98" s="195" t="s">
        <v>240</v>
      </c>
      <c r="K98" s="195" t="s">
        <v>518</v>
      </c>
      <c r="L98" s="195" t="s">
        <v>248</v>
      </c>
      <c r="M98" s="195" t="s">
        <v>249</v>
      </c>
      <c r="N98" s="195" t="s">
        <v>250</v>
      </c>
      <c r="O98" s="196" t="s">
        <v>497</v>
      </c>
      <c r="P98" s="170"/>
      <c r="Q98" s="171" t="s">
        <v>77</v>
      </c>
      <c r="R98" s="171" t="s">
        <v>78</v>
      </c>
      <c r="S98" s="327" t="s">
        <v>1508</v>
      </c>
      <c r="T98" s="170" t="s">
        <v>106</v>
      </c>
      <c r="U98" s="196" t="s">
        <v>81</v>
      </c>
      <c r="V98" s="170" t="s">
        <v>287</v>
      </c>
      <c r="W98" s="180" t="s">
        <v>83</v>
      </c>
      <c r="X98" s="181">
        <f t="shared" si="67"/>
        <v>0.4</v>
      </c>
      <c r="Y98" s="182" t="s">
        <v>84</v>
      </c>
      <c r="Z98" s="181">
        <f t="shared" si="68"/>
        <v>0.8</v>
      </c>
      <c r="AA98" s="173" t="s">
        <v>85</v>
      </c>
      <c r="AB98" s="172" t="s">
        <v>108</v>
      </c>
      <c r="AC98" s="170" t="s">
        <v>109</v>
      </c>
      <c r="AD98" s="173" t="s">
        <v>88</v>
      </c>
      <c r="AE98" s="173" t="s">
        <v>89</v>
      </c>
      <c r="AF98" s="196" t="s">
        <v>110</v>
      </c>
      <c r="AG98" s="173" t="s">
        <v>91</v>
      </c>
      <c r="AH98" s="173" t="s">
        <v>111</v>
      </c>
      <c r="AI98" s="183">
        <f t="shared" si="69"/>
        <v>0.15</v>
      </c>
      <c r="AJ98" s="173" t="s">
        <v>93</v>
      </c>
      <c r="AK98" s="183">
        <f t="shared" si="70"/>
        <v>0.1</v>
      </c>
      <c r="AL98" s="173" t="s">
        <v>94</v>
      </c>
      <c r="AM98" s="195" t="s">
        <v>112</v>
      </c>
      <c r="AN98" s="173" t="s">
        <v>96</v>
      </c>
      <c r="AO98" s="195" t="s">
        <v>113</v>
      </c>
      <c r="AP98" s="184">
        <f t="shared" si="71"/>
        <v>0.25</v>
      </c>
      <c r="AQ98" s="243" t="str">
        <f t="shared" si="72"/>
        <v>BAJA</v>
      </c>
      <c r="AR98" s="243">
        <f t="shared" si="73"/>
        <v>0.30000000000000004</v>
      </c>
      <c r="AS98" s="243" t="str">
        <f t="shared" si="74"/>
        <v>MAYOR</v>
      </c>
      <c r="AT98" s="243">
        <f t="shared" si="75"/>
        <v>0.8</v>
      </c>
      <c r="AU98" s="223" t="s">
        <v>85</v>
      </c>
      <c r="AV98" s="218" t="s">
        <v>98</v>
      </c>
      <c r="AW98" s="174" t="s">
        <v>108</v>
      </c>
      <c r="AX98" s="175" t="s">
        <v>114</v>
      </c>
      <c r="AY98" s="198"/>
      <c r="AZ98" s="175">
        <f t="shared" si="86"/>
        <v>45657</v>
      </c>
      <c r="BA98"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98" s="175" t="str">
        <f t="shared" si="88"/>
        <v>OSI - GIS - GDMA - SPI</v>
      </c>
      <c r="BC98" s="227" t="s">
        <v>100</v>
      </c>
      <c r="BD98" s="176" t="str">
        <f t="shared" si="89"/>
        <v xml:space="preserve"> </v>
      </c>
      <c r="BE98" s="176" t="str">
        <f t="shared" si="90"/>
        <v>X</v>
      </c>
      <c r="BF98" s="176" t="str">
        <f t="shared" si="91"/>
        <v>Se mantiene un control sobre los usuarios y accesos a nivel de servicios corporativos transversales, a plataformas institucionales o interinstitucionales, aplicaciones institucionales.</v>
      </c>
      <c r="BG98" s="177" t="s">
        <v>1340</v>
      </c>
      <c r="BH98" s="176" t="str">
        <f t="shared" si="92"/>
        <v xml:space="preserve"> </v>
      </c>
      <c r="BI98" s="198"/>
      <c r="BJ98" s="190">
        <v>45777</v>
      </c>
      <c r="BK98" s="192" t="str">
        <f t="shared" si="79"/>
        <v>Configuración del perfil de usuario: funcionario nuevo o retirado  y contratista de la entidad.</v>
      </c>
      <c r="BL98" s="192" t="str">
        <f t="shared" si="76"/>
        <v>OSI - GIS - GDMA - SPI</v>
      </c>
      <c r="BM98" s="197" t="s">
        <v>100</v>
      </c>
      <c r="BN98" s="191"/>
      <c r="BO98" s="193" t="s">
        <v>1338</v>
      </c>
      <c r="BP98" s="192" t="str">
        <f t="shared" si="80"/>
        <v xml:space="preserve">Gestión de casos en mesas de ayuda para la creación o inactivación de usuarios </v>
      </c>
      <c r="BQ98" s="194" t="s">
        <v>1340</v>
      </c>
      <c r="BR98" s="194" t="str">
        <f>BR27</f>
        <v>En servicio en ejecución durante el 2025.</v>
      </c>
      <c r="BS98" s="198"/>
      <c r="BT98" s="323">
        <f t="shared" si="82"/>
        <v>45838</v>
      </c>
      <c r="BU98" s="323" t="str">
        <f t="shared" si="83"/>
        <v>Gestión de Usuarios institucionales, creación de cuenta y asignación de almacenamiento en One Drive.</v>
      </c>
      <c r="BV98" s="324" t="str">
        <f t="shared" si="77"/>
        <v>OSI - GIS - GDMA - SPI</v>
      </c>
      <c r="BW98" s="537" t="s">
        <v>100</v>
      </c>
      <c r="BX98" s="325" t="str">
        <f t="shared" si="84"/>
        <v xml:space="preserve"> </v>
      </c>
      <c r="BY98" s="325" t="str">
        <f t="shared" si="85"/>
        <v>X</v>
      </c>
      <c r="BZ98" s="325" t="str">
        <f t="shared" si="85"/>
        <v xml:space="preserve">A través de la herramienta de mesade ayuda se registra la gestión de usuarios institucionales. </v>
      </c>
      <c r="CA98" s="327" t="s">
        <v>1340</v>
      </c>
      <c r="CB98" s="327" t="str">
        <f t="shared" si="81"/>
        <v>Ajuste redacción "Descripción del Riesgo" acorde con lo indicado en el Informe OCI-018-2025.</v>
      </c>
      <c r="CC98" s="198"/>
      <c r="CD98" s="301"/>
      <c r="CE98" s="175"/>
      <c r="CF98" s="175" t="str">
        <f t="shared" si="78"/>
        <v>OSI - GIS - GDMA - SPI</v>
      </c>
      <c r="CG98" s="305" t="s">
        <v>100</v>
      </c>
      <c r="CH98" s="176"/>
      <c r="CI98" s="239"/>
      <c r="CJ98" s="175"/>
      <c r="CK98" s="177"/>
      <c r="CL98" s="177"/>
      <c r="CM98" s="200"/>
      <c r="CN98" s="175"/>
      <c r="CO98" s="175"/>
      <c r="CP98" s="176"/>
      <c r="CQ98" s="176"/>
      <c r="CR98" s="176"/>
      <c r="CS98" s="176"/>
      <c r="CT98" s="177"/>
      <c r="CU98" s="177"/>
      <c r="CV98" s="177"/>
      <c r="CW98" s="198"/>
      <c r="CX98" s="198"/>
      <c r="CY98" s="198"/>
      <c r="CZ98" s="198"/>
      <c r="DA98" s="198"/>
      <c r="DB98" s="198"/>
      <c r="DC98" s="198"/>
      <c r="DD98" s="198"/>
      <c r="DE98" s="198"/>
      <c r="DF98" s="198"/>
    </row>
    <row r="99" spans="2:110" s="187" customFormat="1" ht="94.5" x14ac:dyDescent="0.25">
      <c r="B99" s="173" t="s">
        <v>68</v>
      </c>
      <c r="C99" s="195" t="s">
        <v>101</v>
      </c>
      <c r="D99" s="195" t="s">
        <v>101</v>
      </c>
      <c r="E99" s="196" t="s">
        <v>102</v>
      </c>
      <c r="F99" s="196" t="s">
        <v>71</v>
      </c>
      <c r="G99" s="196" t="s">
        <v>101</v>
      </c>
      <c r="H99" s="195">
        <v>0</v>
      </c>
      <c r="I99" s="195">
        <v>0</v>
      </c>
      <c r="J99" s="195">
        <v>0</v>
      </c>
      <c r="K99" s="195">
        <v>0</v>
      </c>
      <c r="L99" s="195">
        <v>0</v>
      </c>
      <c r="M99" s="195">
        <v>0</v>
      </c>
      <c r="N99" s="195">
        <v>0</v>
      </c>
      <c r="O99" s="196" t="s">
        <v>265</v>
      </c>
      <c r="P99" s="170"/>
      <c r="Q99" s="171" t="s">
        <v>77</v>
      </c>
      <c r="R99" s="171" t="s">
        <v>78</v>
      </c>
      <c r="S99" s="327" t="s">
        <v>1508</v>
      </c>
      <c r="T99" s="170" t="s">
        <v>106</v>
      </c>
      <c r="U99" s="196" t="s">
        <v>81</v>
      </c>
      <c r="V99" s="170" t="s">
        <v>144</v>
      </c>
      <c r="W99" s="180" t="s">
        <v>83</v>
      </c>
      <c r="X99" s="181">
        <f t="shared" si="67"/>
        <v>0.4</v>
      </c>
      <c r="Y99" s="182" t="s">
        <v>84</v>
      </c>
      <c r="Z99" s="181">
        <f t="shared" si="68"/>
        <v>0.8</v>
      </c>
      <c r="AA99" s="173" t="s">
        <v>85</v>
      </c>
      <c r="AB99" s="172" t="s">
        <v>108</v>
      </c>
      <c r="AC99" s="170" t="s">
        <v>109</v>
      </c>
      <c r="AD99" s="173" t="s">
        <v>88</v>
      </c>
      <c r="AE99" s="173" t="s">
        <v>89</v>
      </c>
      <c r="AF99" s="196" t="s">
        <v>110</v>
      </c>
      <c r="AG99" s="173" t="s">
        <v>91</v>
      </c>
      <c r="AH99" s="173" t="s">
        <v>111</v>
      </c>
      <c r="AI99" s="183">
        <f t="shared" si="69"/>
        <v>0.15</v>
      </c>
      <c r="AJ99" s="173" t="s">
        <v>93</v>
      </c>
      <c r="AK99" s="183">
        <f t="shared" si="70"/>
        <v>0.1</v>
      </c>
      <c r="AL99" s="173" t="s">
        <v>94</v>
      </c>
      <c r="AM99" s="195" t="s">
        <v>112</v>
      </c>
      <c r="AN99" s="173" t="s">
        <v>96</v>
      </c>
      <c r="AO99" s="195" t="s">
        <v>113</v>
      </c>
      <c r="AP99" s="184">
        <f t="shared" si="71"/>
        <v>0.25</v>
      </c>
      <c r="AQ99" s="243" t="str">
        <f t="shared" si="72"/>
        <v>BAJA</v>
      </c>
      <c r="AR99" s="243">
        <f t="shared" si="73"/>
        <v>0.30000000000000004</v>
      </c>
      <c r="AS99" s="243" t="str">
        <f t="shared" si="74"/>
        <v>MAYOR</v>
      </c>
      <c r="AT99" s="243">
        <f t="shared" si="75"/>
        <v>0.8</v>
      </c>
      <c r="AU99" s="223" t="s">
        <v>85</v>
      </c>
      <c r="AV99" s="218" t="s">
        <v>98</v>
      </c>
      <c r="AW99" s="174" t="s">
        <v>108</v>
      </c>
      <c r="AX99" s="175" t="s">
        <v>114</v>
      </c>
      <c r="AY99" s="198"/>
      <c r="AZ99" s="175">
        <f t="shared" si="86"/>
        <v>45657</v>
      </c>
      <c r="BA99"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99" s="175" t="str">
        <f t="shared" si="88"/>
        <v>OSI - GIS - GDMA - SPI</v>
      </c>
      <c r="BC99" s="227" t="s">
        <v>100</v>
      </c>
      <c r="BD99" s="176" t="str">
        <f t="shared" si="89"/>
        <v xml:space="preserve"> </v>
      </c>
      <c r="BE99" s="176" t="str">
        <f t="shared" si="90"/>
        <v>X</v>
      </c>
      <c r="BF99" s="176" t="str">
        <f t="shared" si="91"/>
        <v>Se mantiene un control sobre los usuarios y accesos a nivel de servicios corporativos transversales, a plataformas institucionales o interinstitucionales, aplicaciones institucionales.</v>
      </c>
      <c r="BG99" s="177" t="s">
        <v>1340</v>
      </c>
      <c r="BH99" s="176" t="str">
        <f t="shared" si="92"/>
        <v xml:space="preserve"> </v>
      </c>
      <c r="BI99" s="198"/>
      <c r="BJ99" s="190">
        <v>45777</v>
      </c>
      <c r="BK99" s="192" t="str">
        <f t="shared" si="79"/>
        <v>Configuración del perfil de usuario: funcionario nuevo o retirado  y contratista de la entidad.</v>
      </c>
      <c r="BL99" s="192" t="str">
        <f t="shared" si="76"/>
        <v>OSI - GIS - GDMA - SPI</v>
      </c>
      <c r="BM99" s="197" t="s">
        <v>100</v>
      </c>
      <c r="BN99" s="191"/>
      <c r="BO99" s="193" t="s">
        <v>1338</v>
      </c>
      <c r="BP99" s="192" t="str">
        <f t="shared" si="80"/>
        <v xml:space="preserve">Gestión de casos en mesas de ayuda para la creación o inactivación de usuarios </v>
      </c>
      <c r="BQ99" s="194" t="s">
        <v>1340</v>
      </c>
      <c r="BR99" s="194" t="str">
        <f>BR27</f>
        <v>En servicio en ejecución durante el 2025.</v>
      </c>
      <c r="BS99" s="198"/>
      <c r="BT99" s="323">
        <f t="shared" si="82"/>
        <v>45838</v>
      </c>
      <c r="BU99" s="323" t="str">
        <f t="shared" si="83"/>
        <v>Gestión de Usuarios institucionales, creación de cuenta y asignación de almacenamiento en One Drive.</v>
      </c>
      <c r="BV99" s="324" t="str">
        <f t="shared" si="77"/>
        <v>OSI - GIS - GDMA - SPI</v>
      </c>
      <c r="BW99" s="537" t="s">
        <v>100</v>
      </c>
      <c r="BX99" s="325" t="str">
        <f t="shared" si="84"/>
        <v xml:space="preserve"> </v>
      </c>
      <c r="BY99" s="325" t="str">
        <f t="shared" si="85"/>
        <v>X</v>
      </c>
      <c r="BZ99" s="325" t="str">
        <f t="shared" si="85"/>
        <v xml:space="preserve">A través de la herramienta de mesade ayuda se registra la gestión de usuarios institucionales. </v>
      </c>
      <c r="CA99" s="327" t="s">
        <v>1340</v>
      </c>
      <c r="CB99" s="327" t="str">
        <f t="shared" si="81"/>
        <v>Ajuste redacción "Descripción del Riesgo" acorde con lo indicado en el Informe OCI-018-2025.</v>
      </c>
      <c r="CC99" s="198"/>
      <c r="CD99" s="301"/>
      <c r="CE99" s="175"/>
      <c r="CF99" s="175" t="str">
        <f t="shared" si="78"/>
        <v>OSI - GIS - GDMA - SPI</v>
      </c>
      <c r="CG99" s="305" t="s">
        <v>100</v>
      </c>
      <c r="CH99" s="176"/>
      <c r="CI99" s="239"/>
      <c r="CJ99" s="175"/>
      <c r="CK99" s="177"/>
      <c r="CL99" s="177"/>
      <c r="CM99" s="200"/>
      <c r="CN99" s="175"/>
      <c r="CO99" s="175"/>
      <c r="CP99" s="176"/>
      <c r="CQ99" s="176"/>
      <c r="CR99" s="176"/>
      <c r="CS99" s="176"/>
      <c r="CT99" s="177"/>
      <c r="CU99" s="177"/>
      <c r="CV99" s="177"/>
      <c r="CW99" s="198"/>
      <c r="CX99" s="198"/>
      <c r="CY99" s="198"/>
      <c r="CZ99" s="198"/>
      <c r="DA99" s="198"/>
      <c r="DB99" s="198"/>
      <c r="DC99" s="198"/>
      <c r="DD99" s="198"/>
      <c r="DE99" s="198"/>
      <c r="DF99" s="198"/>
    </row>
    <row r="100" spans="2:110" s="187" customFormat="1" ht="94.5" x14ac:dyDescent="0.25">
      <c r="B100" s="173" t="s">
        <v>68</v>
      </c>
      <c r="C100" s="195" t="s">
        <v>204</v>
      </c>
      <c r="D100" s="195" t="s">
        <v>204</v>
      </c>
      <c r="E100" s="196" t="s">
        <v>102</v>
      </c>
      <c r="F100" s="196" t="s">
        <v>71</v>
      </c>
      <c r="G100" s="196" t="s">
        <v>204</v>
      </c>
      <c r="H100" s="195">
        <v>0</v>
      </c>
      <c r="I100" s="195">
        <v>0</v>
      </c>
      <c r="J100" s="195">
        <v>0</v>
      </c>
      <c r="K100" s="195">
        <v>0</v>
      </c>
      <c r="L100" s="195">
        <v>0</v>
      </c>
      <c r="M100" s="195">
        <v>0</v>
      </c>
      <c r="N100" s="195">
        <v>0</v>
      </c>
      <c r="O100" s="196" t="s">
        <v>76</v>
      </c>
      <c r="P100" s="170"/>
      <c r="Q100" s="171" t="s">
        <v>77</v>
      </c>
      <c r="R100" s="171" t="s">
        <v>78</v>
      </c>
      <c r="S100" s="327" t="s">
        <v>1508</v>
      </c>
      <c r="T100" s="170" t="s">
        <v>106</v>
      </c>
      <c r="U100" s="196" t="s">
        <v>143</v>
      </c>
      <c r="V100" s="170" t="s">
        <v>144</v>
      </c>
      <c r="W100" s="180" t="s">
        <v>208</v>
      </c>
      <c r="X100" s="181">
        <f t="shared" si="67"/>
        <v>0.6</v>
      </c>
      <c r="Y100" s="182" t="s">
        <v>84</v>
      </c>
      <c r="Z100" s="181">
        <f t="shared" si="68"/>
        <v>0.8</v>
      </c>
      <c r="AA100" s="173" t="s">
        <v>85</v>
      </c>
      <c r="AB100" s="172" t="s">
        <v>108</v>
      </c>
      <c r="AC100" s="170" t="s">
        <v>109</v>
      </c>
      <c r="AD100" s="173" t="s">
        <v>88</v>
      </c>
      <c r="AE100" s="173" t="s">
        <v>89</v>
      </c>
      <c r="AF100" s="196" t="s">
        <v>110</v>
      </c>
      <c r="AG100" s="173" t="s">
        <v>91</v>
      </c>
      <c r="AH100" s="173" t="s">
        <v>111</v>
      </c>
      <c r="AI100" s="183">
        <f t="shared" si="69"/>
        <v>0.15</v>
      </c>
      <c r="AJ100" s="173" t="s">
        <v>93</v>
      </c>
      <c r="AK100" s="183">
        <f t="shared" si="70"/>
        <v>0.1</v>
      </c>
      <c r="AL100" s="173" t="s">
        <v>94</v>
      </c>
      <c r="AM100" s="195" t="s">
        <v>112</v>
      </c>
      <c r="AN100" s="173" t="s">
        <v>96</v>
      </c>
      <c r="AO100" s="195" t="s">
        <v>113</v>
      </c>
      <c r="AP100" s="184">
        <f t="shared" si="71"/>
        <v>0.25</v>
      </c>
      <c r="AQ100" s="243" t="str">
        <f t="shared" si="72"/>
        <v>MEDIA</v>
      </c>
      <c r="AR100" s="243">
        <f t="shared" si="73"/>
        <v>0.44999999999999996</v>
      </c>
      <c r="AS100" s="243" t="str">
        <f t="shared" si="74"/>
        <v>MAYOR</v>
      </c>
      <c r="AT100" s="243">
        <f t="shared" si="75"/>
        <v>0.8</v>
      </c>
      <c r="AU100" s="223" t="s">
        <v>85</v>
      </c>
      <c r="AV100" s="218" t="s">
        <v>98</v>
      </c>
      <c r="AW100" s="174" t="s">
        <v>108</v>
      </c>
      <c r="AX100" s="175" t="s">
        <v>114</v>
      </c>
      <c r="AY100" s="198"/>
      <c r="AZ100" s="175">
        <f t="shared" si="86"/>
        <v>45657</v>
      </c>
      <c r="BA100"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0" s="175" t="str">
        <f t="shared" si="88"/>
        <v>OSI - GIS - GDMA - SPI</v>
      </c>
      <c r="BC100" s="227" t="s">
        <v>100</v>
      </c>
      <c r="BD100" s="176" t="str">
        <f t="shared" si="89"/>
        <v xml:space="preserve"> </v>
      </c>
      <c r="BE100" s="176" t="str">
        <f t="shared" si="90"/>
        <v>X</v>
      </c>
      <c r="BF100" s="176" t="str">
        <f t="shared" si="91"/>
        <v>Se mantiene un control sobre los usuarios y accesos a nivel de servicios corporativos transversales, a plataformas institucionales o interinstitucionales, aplicaciones institucionales.</v>
      </c>
      <c r="BG100" s="177" t="s">
        <v>1340</v>
      </c>
      <c r="BH100" s="176" t="str">
        <f t="shared" si="92"/>
        <v xml:space="preserve"> </v>
      </c>
      <c r="BI100" s="198"/>
      <c r="BJ100" s="190">
        <v>45777</v>
      </c>
      <c r="BK100" s="192" t="str">
        <f t="shared" si="79"/>
        <v>Configuración del perfil de usuario: funcionario nuevo o retirado  y contratista de la entidad.</v>
      </c>
      <c r="BL100" s="192" t="str">
        <f t="shared" si="76"/>
        <v>OSI - GIS - GDMA - SPI</v>
      </c>
      <c r="BM100" s="197" t="s">
        <v>100</v>
      </c>
      <c r="BN100" s="191"/>
      <c r="BO100" s="193" t="s">
        <v>1338</v>
      </c>
      <c r="BP100" s="192" t="str">
        <f t="shared" si="80"/>
        <v xml:space="preserve">Gestión de casos en mesas de ayuda para la creación o inactivación de usuarios </v>
      </c>
      <c r="BQ100" s="194" t="s">
        <v>1340</v>
      </c>
      <c r="BR100" s="194" t="str">
        <f>BR27</f>
        <v>En servicio en ejecución durante el 2025.</v>
      </c>
      <c r="BS100" s="198"/>
      <c r="BT100" s="323">
        <f t="shared" si="82"/>
        <v>45838</v>
      </c>
      <c r="BU100" s="323" t="str">
        <f t="shared" si="83"/>
        <v>Gestión de Usuarios institucionales, creación de cuenta y asignación de almacenamiento en One Drive.</v>
      </c>
      <c r="BV100" s="324" t="str">
        <f t="shared" si="77"/>
        <v>OSI - GIS - GDMA - SPI</v>
      </c>
      <c r="BW100" s="537" t="s">
        <v>100</v>
      </c>
      <c r="BX100" s="325" t="str">
        <f t="shared" si="84"/>
        <v xml:space="preserve"> </v>
      </c>
      <c r="BY100" s="325" t="str">
        <f t="shared" si="85"/>
        <v>X</v>
      </c>
      <c r="BZ100" s="325" t="str">
        <f t="shared" si="85"/>
        <v xml:space="preserve">A través de la herramienta de mesade ayuda se registra la gestión de usuarios institucionales. </v>
      </c>
      <c r="CA100" s="327" t="s">
        <v>1340</v>
      </c>
      <c r="CB100" s="327" t="str">
        <f t="shared" si="81"/>
        <v>Ajuste redacción "Descripción del Riesgo" acorde con lo indicado en el Informe OCI-018-2025.</v>
      </c>
      <c r="CC100" s="198"/>
      <c r="CD100" s="301"/>
      <c r="CE100" s="175"/>
      <c r="CF100" s="175" t="str">
        <f t="shared" si="78"/>
        <v>OSI - GIS - GDMA - SPI</v>
      </c>
      <c r="CG100" s="305" t="s">
        <v>100</v>
      </c>
      <c r="CH100" s="176"/>
      <c r="CI100" s="239"/>
      <c r="CJ100" s="175"/>
      <c r="CK100" s="177"/>
      <c r="CL100" s="177"/>
      <c r="CM100" s="200"/>
      <c r="CN100" s="175"/>
      <c r="CO100" s="175"/>
      <c r="CP100" s="176"/>
      <c r="CQ100" s="176"/>
      <c r="CR100" s="176"/>
      <c r="CS100" s="176"/>
      <c r="CT100" s="177"/>
      <c r="CU100" s="177"/>
      <c r="CV100" s="177"/>
      <c r="CW100" s="198"/>
      <c r="CX100" s="198"/>
      <c r="CY100" s="198"/>
      <c r="CZ100" s="198"/>
      <c r="DA100" s="198"/>
      <c r="DB100" s="198"/>
      <c r="DC100" s="198"/>
      <c r="DD100" s="198"/>
      <c r="DE100" s="198"/>
      <c r="DF100" s="198"/>
    </row>
    <row r="101" spans="2:110" s="187" customFormat="1" ht="94.5" x14ac:dyDescent="0.25">
      <c r="B101" s="173" t="s">
        <v>68</v>
      </c>
      <c r="C101" s="195" t="s">
        <v>204</v>
      </c>
      <c r="D101" s="195" t="s">
        <v>204</v>
      </c>
      <c r="E101" s="196" t="s">
        <v>102</v>
      </c>
      <c r="F101" s="196" t="s">
        <v>71</v>
      </c>
      <c r="G101" s="196" t="s">
        <v>204</v>
      </c>
      <c r="H101" s="195">
        <v>0</v>
      </c>
      <c r="I101" s="195">
        <v>0</v>
      </c>
      <c r="J101" s="195">
        <v>0</v>
      </c>
      <c r="K101" s="195">
        <v>0</v>
      </c>
      <c r="L101" s="195" t="s">
        <v>696</v>
      </c>
      <c r="M101" s="195" t="s">
        <v>182</v>
      </c>
      <c r="N101" s="195">
        <v>0</v>
      </c>
      <c r="O101" s="196" t="s">
        <v>176</v>
      </c>
      <c r="P101" s="170"/>
      <c r="Q101" s="171" t="s">
        <v>77</v>
      </c>
      <c r="R101" s="171" t="s">
        <v>78</v>
      </c>
      <c r="S101" s="327" t="s">
        <v>1508</v>
      </c>
      <c r="T101" s="170" t="s">
        <v>106</v>
      </c>
      <c r="U101" s="196" t="s">
        <v>143</v>
      </c>
      <c r="V101" s="170" t="s">
        <v>144</v>
      </c>
      <c r="W101" s="180" t="s">
        <v>208</v>
      </c>
      <c r="X101" s="181">
        <f t="shared" si="67"/>
        <v>0.6</v>
      </c>
      <c r="Y101" s="182" t="s">
        <v>84</v>
      </c>
      <c r="Z101" s="181">
        <f t="shared" si="68"/>
        <v>0.8</v>
      </c>
      <c r="AA101" s="173" t="s">
        <v>85</v>
      </c>
      <c r="AB101" s="172" t="s">
        <v>108</v>
      </c>
      <c r="AC101" s="170" t="s">
        <v>109</v>
      </c>
      <c r="AD101" s="173" t="s">
        <v>88</v>
      </c>
      <c r="AE101" s="173" t="s">
        <v>89</v>
      </c>
      <c r="AF101" s="196" t="s">
        <v>110</v>
      </c>
      <c r="AG101" s="173" t="s">
        <v>91</v>
      </c>
      <c r="AH101" s="173" t="s">
        <v>111</v>
      </c>
      <c r="AI101" s="183">
        <f t="shared" si="69"/>
        <v>0.15</v>
      </c>
      <c r="AJ101" s="173" t="s">
        <v>93</v>
      </c>
      <c r="AK101" s="183">
        <f t="shared" si="70"/>
        <v>0.1</v>
      </c>
      <c r="AL101" s="173" t="s">
        <v>94</v>
      </c>
      <c r="AM101" s="195" t="s">
        <v>112</v>
      </c>
      <c r="AN101" s="173" t="s">
        <v>96</v>
      </c>
      <c r="AO101" s="195" t="s">
        <v>113</v>
      </c>
      <c r="AP101" s="184">
        <f t="shared" si="71"/>
        <v>0.25</v>
      </c>
      <c r="AQ101" s="243" t="str">
        <f t="shared" si="72"/>
        <v>MEDIA</v>
      </c>
      <c r="AR101" s="243">
        <f t="shared" si="73"/>
        <v>0.44999999999999996</v>
      </c>
      <c r="AS101" s="243" t="str">
        <f t="shared" si="74"/>
        <v>MAYOR</v>
      </c>
      <c r="AT101" s="243">
        <f t="shared" si="75"/>
        <v>0.8</v>
      </c>
      <c r="AU101" s="223" t="s">
        <v>85</v>
      </c>
      <c r="AV101" s="218" t="s">
        <v>98</v>
      </c>
      <c r="AW101" s="174" t="s">
        <v>108</v>
      </c>
      <c r="AX101" s="175" t="s">
        <v>114</v>
      </c>
      <c r="AY101" s="198"/>
      <c r="AZ101" s="175">
        <f t="shared" si="86"/>
        <v>45657</v>
      </c>
      <c r="BA101"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1" s="175" t="str">
        <f t="shared" si="88"/>
        <v>OSI - GIS - GDMA - SPI</v>
      </c>
      <c r="BC101" s="227" t="s">
        <v>100</v>
      </c>
      <c r="BD101" s="176" t="str">
        <f t="shared" si="89"/>
        <v xml:space="preserve"> </v>
      </c>
      <c r="BE101" s="176" t="str">
        <f t="shared" si="90"/>
        <v>X</v>
      </c>
      <c r="BF101" s="176" t="str">
        <f t="shared" si="91"/>
        <v>Se mantiene un control sobre los usuarios y accesos a nivel de servicios corporativos transversales, a plataformas institucionales o interinstitucionales, aplicaciones institucionales.</v>
      </c>
      <c r="BG101" s="177" t="s">
        <v>1340</v>
      </c>
      <c r="BH101" s="176" t="str">
        <f t="shared" si="92"/>
        <v xml:space="preserve"> </v>
      </c>
      <c r="BI101" s="198"/>
      <c r="BJ101" s="190">
        <v>45777</v>
      </c>
      <c r="BK101" s="192" t="str">
        <f t="shared" si="79"/>
        <v>Configuración del perfil de usuario: funcionario nuevo o retirado  y contratista de la entidad.</v>
      </c>
      <c r="BL101" s="192" t="str">
        <f t="shared" si="76"/>
        <v>OSI - GIS - GDMA - SPI</v>
      </c>
      <c r="BM101" s="197" t="s">
        <v>100</v>
      </c>
      <c r="BN101" s="191"/>
      <c r="BO101" s="193" t="s">
        <v>1338</v>
      </c>
      <c r="BP101" s="192" t="str">
        <f t="shared" si="80"/>
        <v xml:space="preserve">Gestión de casos en mesas de ayuda para la creación o inactivación de usuarios </v>
      </c>
      <c r="BQ101" s="194" t="s">
        <v>1340</v>
      </c>
      <c r="BR101" s="194" t="str">
        <f>BR27</f>
        <v>En servicio en ejecución durante el 2025.</v>
      </c>
      <c r="BS101" s="198"/>
      <c r="BT101" s="323">
        <f t="shared" si="82"/>
        <v>45838</v>
      </c>
      <c r="BU101" s="323" t="str">
        <f t="shared" si="83"/>
        <v>Gestión de Usuarios institucionales, creación de cuenta y asignación de almacenamiento en One Drive.</v>
      </c>
      <c r="BV101" s="324" t="str">
        <f t="shared" si="77"/>
        <v>OSI - GIS - GDMA - SPI</v>
      </c>
      <c r="BW101" s="537" t="s">
        <v>100</v>
      </c>
      <c r="BX101" s="325" t="str">
        <f t="shared" si="84"/>
        <v xml:space="preserve"> </v>
      </c>
      <c r="BY101" s="325" t="str">
        <f t="shared" si="85"/>
        <v>X</v>
      </c>
      <c r="BZ101" s="325" t="str">
        <f t="shared" si="85"/>
        <v xml:space="preserve">A través de la herramienta de mesade ayuda se registra la gestión de usuarios institucionales. </v>
      </c>
      <c r="CA101" s="327" t="s">
        <v>1340</v>
      </c>
      <c r="CB101" s="327" t="str">
        <f t="shared" si="81"/>
        <v>Ajuste redacción "Descripción del Riesgo" acorde con lo indicado en el Informe OCI-018-2025.</v>
      </c>
      <c r="CC101" s="198"/>
      <c r="CD101" s="301"/>
      <c r="CE101" s="175"/>
      <c r="CF101" s="175" t="str">
        <f t="shared" si="78"/>
        <v>OSI - GIS - GDMA - SPI</v>
      </c>
      <c r="CG101" s="305" t="s">
        <v>100</v>
      </c>
      <c r="CH101" s="176"/>
      <c r="CI101" s="239"/>
      <c r="CJ101" s="175"/>
      <c r="CK101" s="177"/>
      <c r="CL101" s="177"/>
      <c r="CM101" s="200"/>
      <c r="CN101" s="175"/>
      <c r="CO101" s="175"/>
      <c r="CP101" s="176"/>
      <c r="CQ101" s="176"/>
      <c r="CR101" s="176"/>
      <c r="CS101" s="176"/>
      <c r="CT101" s="177"/>
      <c r="CU101" s="177"/>
      <c r="CV101" s="177"/>
      <c r="CW101" s="198"/>
      <c r="CX101" s="198"/>
      <c r="CY101" s="198"/>
      <c r="CZ101" s="198"/>
      <c r="DA101" s="198"/>
      <c r="DB101" s="198"/>
      <c r="DC101" s="198"/>
      <c r="DD101" s="198"/>
      <c r="DE101" s="198"/>
      <c r="DF101" s="198"/>
    </row>
    <row r="102" spans="2:110" s="187" customFormat="1" ht="94.5" x14ac:dyDescent="0.25">
      <c r="B102" s="173" t="s">
        <v>68</v>
      </c>
      <c r="C102" s="195" t="s">
        <v>101</v>
      </c>
      <c r="D102" s="195" t="s">
        <v>101</v>
      </c>
      <c r="E102" s="196" t="s">
        <v>102</v>
      </c>
      <c r="F102" s="196" t="s">
        <v>117</v>
      </c>
      <c r="G102" s="196" t="s">
        <v>101</v>
      </c>
      <c r="H102" s="195">
        <v>0</v>
      </c>
      <c r="I102" s="195">
        <v>0</v>
      </c>
      <c r="J102" s="195">
        <v>0</v>
      </c>
      <c r="K102" s="195">
        <v>0</v>
      </c>
      <c r="L102" s="195">
        <v>0</v>
      </c>
      <c r="M102" s="195">
        <v>0</v>
      </c>
      <c r="N102" s="195">
        <v>0</v>
      </c>
      <c r="O102" s="196" t="s">
        <v>176</v>
      </c>
      <c r="P102" s="170"/>
      <c r="Q102" s="171" t="s">
        <v>77</v>
      </c>
      <c r="R102" s="171" t="s">
        <v>78</v>
      </c>
      <c r="S102" s="327" t="s">
        <v>1508</v>
      </c>
      <c r="T102" s="170" t="s">
        <v>106</v>
      </c>
      <c r="U102" s="196" t="s">
        <v>81</v>
      </c>
      <c r="V102" s="170" t="s">
        <v>144</v>
      </c>
      <c r="W102" s="180" t="s">
        <v>83</v>
      </c>
      <c r="X102" s="181">
        <f t="shared" si="67"/>
        <v>0.4</v>
      </c>
      <c r="Y102" s="182" t="s">
        <v>84</v>
      </c>
      <c r="Z102" s="181">
        <f t="shared" si="68"/>
        <v>0.8</v>
      </c>
      <c r="AA102" s="173" t="s">
        <v>85</v>
      </c>
      <c r="AB102" s="172" t="s">
        <v>108</v>
      </c>
      <c r="AC102" s="170" t="s">
        <v>109</v>
      </c>
      <c r="AD102" s="173" t="s">
        <v>88</v>
      </c>
      <c r="AE102" s="173" t="s">
        <v>89</v>
      </c>
      <c r="AF102" s="196" t="s">
        <v>110</v>
      </c>
      <c r="AG102" s="173" t="s">
        <v>91</v>
      </c>
      <c r="AH102" s="173" t="s">
        <v>111</v>
      </c>
      <c r="AI102" s="183">
        <f t="shared" si="69"/>
        <v>0.15</v>
      </c>
      <c r="AJ102" s="173" t="s">
        <v>93</v>
      </c>
      <c r="AK102" s="183">
        <f t="shared" si="70"/>
        <v>0.1</v>
      </c>
      <c r="AL102" s="173" t="s">
        <v>94</v>
      </c>
      <c r="AM102" s="195" t="s">
        <v>112</v>
      </c>
      <c r="AN102" s="173" t="s">
        <v>96</v>
      </c>
      <c r="AO102" s="195" t="s">
        <v>113</v>
      </c>
      <c r="AP102" s="184">
        <f t="shared" si="71"/>
        <v>0.25</v>
      </c>
      <c r="AQ102" s="243" t="str">
        <f t="shared" si="72"/>
        <v>BAJA</v>
      </c>
      <c r="AR102" s="243">
        <f t="shared" si="73"/>
        <v>0.30000000000000004</v>
      </c>
      <c r="AS102" s="243" t="str">
        <f t="shared" si="74"/>
        <v>MAYOR</v>
      </c>
      <c r="AT102" s="243">
        <f t="shared" si="75"/>
        <v>0.8</v>
      </c>
      <c r="AU102" s="223" t="s">
        <v>85</v>
      </c>
      <c r="AV102" s="218" t="s">
        <v>98</v>
      </c>
      <c r="AW102" s="174" t="s">
        <v>108</v>
      </c>
      <c r="AX102" s="175" t="s">
        <v>114</v>
      </c>
      <c r="AY102" s="198"/>
      <c r="AZ102" s="175">
        <f t="shared" si="86"/>
        <v>45657</v>
      </c>
      <c r="BA102"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2" s="175" t="str">
        <f t="shared" si="88"/>
        <v>OSI - GIS - GDMA - SPI</v>
      </c>
      <c r="BC102" s="227" t="s">
        <v>100</v>
      </c>
      <c r="BD102" s="176" t="str">
        <f t="shared" si="89"/>
        <v xml:space="preserve"> </v>
      </c>
      <c r="BE102" s="176" t="str">
        <f t="shared" si="90"/>
        <v>X</v>
      </c>
      <c r="BF102" s="176" t="str">
        <f t="shared" si="91"/>
        <v>Se mantiene un control sobre los usuarios y accesos a nivel de servicios corporativos transversales, a plataformas institucionales o interinstitucionales, aplicaciones institucionales.</v>
      </c>
      <c r="BG102" s="177" t="s">
        <v>1340</v>
      </c>
      <c r="BH102" s="176" t="str">
        <f t="shared" si="92"/>
        <v xml:space="preserve"> </v>
      </c>
      <c r="BI102" s="198"/>
      <c r="BJ102" s="190">
        <v>45777</v>
      </c>
      <c r="BK102" s="192" t="str">
        <f t="shared" si="79"/>
        <v>Configuración del perfil de usuario: funcionario nuevo o retirado  y contratista de la entidad.</v>
      </c>
      <c r="BL102" s="192" t="str">
        <f t="shared" si="76"/>
        <v>OSI - GIS - GDMA - SPI</v>
      </c>
      <c r="BM102" s="197" t="s">
        <v>100</v>
      </c>
      <c r="BN102" s="191"/>
      <c r="BO102" s="193" t="s">
        <v>1338</v>
      </c>
      <c r="BP102" s="192" t="str">
        <f t="shared" si="80"/>
        <v xml:space="preserve">Gestión de casos en mesas de ayuda para la creación o inactivación de usuarios </v>
      </c>
      <c r="BQ102" s="194" t="s">
        <v>1340</v>
      </c>
      <c r="BR102" s="194" t="str">
        <f>BR27</f>
        <v>En servicio en ejecución durante el 2025.</v>
      </c>
      <c r="BS102" s="198"/>
      <c r="BT102" s="323">
        <f t="shared" si="82"/>
        <v>45838</v>
      </c>
      <c r="BU102" s="323" t="str">
        <f t="shared" si="83"/>
        <v>Gestión de Usuarios institucionales, creación de cuenta y asignación de almacenamiento en One Drive.</v>
      </c>
      <c r="BV102" s="324" t="str">
        <f t="shared" si="77"/>
        <v>OSI - GIS - GDMA - SPI</v>
      </c>
      <c r="BW102" s="537" t="s">
        <v>100</v>
      </c>
      <c r="BX102" s="325" t="str">
        <f t="shared" si="84"/>
        <v xml:space="preserve"> </v>
      </c>
      <c r="BY102" s="325" t="str">
        <f t="shared" si="85"/>
        <v>X</v>
      </c>
      <c r="BZ102" s="325" t="str">
        <f t="shared" si="85"/>
        <v xml:space="preserve">A través de la herramienta de mesade ayuda se registra la gestión de usuarios institucionales. </v>
      </c>
      <c r="CA102" s="327" t="s">
        <v>1340</v>
      </c>
      <c r="CB102" s="327" t="str">
        <f t="shared" si="81"/>
        <v>Ajuste redacción "Descripción del Riesgo" acorde con lo indicado en el Informe OCI-018-2025.</v>
      </c>
      <c r="CC102" s="198"/>
      <c r="CD102" s="301"/>
      <c r="CE102" s="175"/>
      <c r="CF102" s="175" t="str">
        <f t="shared" si="78"/>
        <v>OSI - GIS - GDMA - SPI</v>
      </c>
      <c r="CG102" s="305" t="s">
        <v>100</v>
      </c>
      <c r="CH102" s="176"/>
      <c r="CI102" s="239"/>
      <c r="CJ102" s="175"/>
      <c r="CK102" s="177"/>
      <c r="CL102" s="177"/>
      <c r="CM102" s="200"/>
      <c r="CN102" s="175"/>
      <c r="CO102" s="175"/>
      <c r="CP102" s="176"/>
      <c r="CQ102" s="176"/>
      <c r="CR102" s="176"/>
      <c r="CS102" s="176"/>
      <c r="CT102" s="177"/>
      <c r="CU102" s="177"/>
      <c r="CV102" s="177"/>
      <c r="CW102" s="198"/>
      <c r="CX102" s="198"/>
      <c r="CY102" s="198"/>
      <c r="CZ102" s="198"/>
      <c r="DA102" s="198"/>
      <c r="DB102" s="198"/>
      <c r="DC102" s="198"/>
      <c r="DD102" s="198"/>
      <c r="DE102" s="198"/>
      <c r="DF102" s="198"/>
    </row>
    <row r="103" spans="2:110" s="187" customFormat="1" ht="94.5" x14ac:dyDescent="0.25">
      <c r="B103" s="173" t="s">
        <v>68</v>
      </c>
      <c r="C103" s="195" t="s">
        <v>101</v>
      </c>
      <c r="D103" s="195" t="s">
        <v>101</v>
      </c>
      <c r="E103" s="196" t="s">
        <v>102</v>
      </c>
      <c r="F103" s="196" t="s">
        <v>168</v>
      </c>
      <c r="G103" s="196" t="s">
        <v>101</v>
      </c>
      <c r="H103" s="195">
        <v>0</v>
      </c>
      <c r="I103" s="195">
        <v>0</v>
      </c>
      <c r="J103" s="195">
        <v>0</v>
      </c>
      <c r="K103" s="195">
        <v>0</v>
      </c>
      <c r="L103" s="195">
        <v>0</v>
      </c>
      <c r="M103" s="195">
        <v>0</v>
      </c>
      <c r="N103" s="195">
        <v>0</v>
      </c>
      <c r="O103" s="196" t="s">
        <v>176</v>
      </c>
      <c r="P103" s="170"/>
      <c r="Q103" s="171" t="s">
        <v>77</v>
      </c>
      <c r="R103" s="171" t="s">
        <v>78</v>
      </c>
      <c r="S103" s="327" t="s">
        <v>1508</v>
      </c>
      <c r="T103" s="170" t="s">
        <v>106</v>
      </c>
      <c r="U103" s="196" t="s">
        <v>81</v>
      </c>
      <c r="V103" s="170" t="s">
        <v>144</v>
      </c>
      <c r="W103" s="180" t="s">
        <v>83</v>
      </c>
      <c r="X103" s="181">
        <f t="shared" si="67"/>
        <v>0.4</v>
      </c>
      <c r="Y103" s="182" t="s">
        <v>84</v>
      </c>
      <c r="Z103" s="181">
        <f t="shared" si="68"/>
        <v>0.8</v>
      </c>
      <c r="AA103" s="173" t="s">
        <v>85</v>
      </c>
      <c r="AB103" s="172" t="s">
        <v>108</v>
      </c>
      <c r="AC103" s="170" t="s">
        <v>109</v>
      </c>
      <c r="AD103" s="173" t="s">
        <v>88</v>
      </c>
      <c r="AE103" s="173" t="s">
        <v>89</v>
      </c>
      <c r="AF103" s="196" t="s">
        <v>110</v>
      </c>
      <c r="AG103" s="173" t="s">
        <v>91</v>
      </c>
      <c r="AH103" s="173" t="s">
        <v>111</v>
      </c>
      <c r="AI103" s="183">
        <f t="shared" si="69"/>
        <v>0.15</v>
      </c>
      <c r="AJ103" s="173" t="s">
        <v>93</v>
      </c>
      <c r="AK103" s="183">
        <f t="shared" si="70"/>
        <v>0.1</v>
      </c>
      <c r="AL103" s="173" t="s">
        <v>94</v>
      </c>
      <c r="AM103" s="195" t="s">
        <v>112</v>
      </c>
      <c r="AN103" s="173" t="s">
        <v>96</v>
      </c>
      <c r="AO103" s="195" t="s">
        <v>113</v>
      </c>
      <c r="AP103" s="184">
        <f t="shared" si="71"/>
        <v>0.25</v>
      </c>
      <c r="AQ103" s="243" t="str">
        <f t="shared" si="72"/>
        <v>BAJA</v>
      </c>
      <c r="AR103" s="243">
        <f t="shared" si="73"/>
        <v>0.30000000000000004</v>
      </c>
      <c r="AS103" s="243" t="str">
        <f t="shared" si="74"/>
        <v>MAYOR</v>
      </c>
      <c r="AT103" s="243">
        <f t="shared" si="75"/>
        <v>0.8</v>
      </c>
      <c r="AU103" s="223" t="s">
        <v>85</v>
      </c>
      <c r="AV103" s="218" t="s">
        <v>98</v>
      </c>
      <c r="AW103" s="174" t="s">
        <v>108</v>
      </c>
      <c r="AX103" s="175" t="s">
        <v>114</v>
      </c>
      <c r="AY103" s="198"/>
      <c r="AZ103" s="175">
        <f t="shared" si="86"/>
        <v>45657</v>
      </c>
      <c r="BA103"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3" s="175" t="str">
        <f t="shared" si="88"/>
        <v>OSI - GIS - GDMA - SPI</v>
      </c>
      <c r="BC103" s="227" t="s">
        <v>100</v>
      </c>
      <c r="BD103" s="176" t="str">
        <f t="shared" si="89"/>
        <v xml:space="preserve"> </v>
      </c>
      <c r="BE103" s="176" t="str">
        <f t="shared" si="90"/>
        <v>X</v>
      </c>
      <c r="BF103" s="176" t="str">
        <f t="shared" si="91"/>
        <v>Se mantiene un control sobre los usuarios y accesos a nivel de servicios corporativos transversales, a plataformas institucionales o interinstitucionales, aplicaciones institucionales.</v>
      </c>
      <c r="BG103" s="177" t="s">
        <v>1340</v>
      </c>
      <c r="BH103" s="176" t="str">
        <f t="shared" si="92"/>
        <v xml:space="preserve"> </v>
      </c>
      <c r="BI103" s="198"/>
      <c r="BJ103" s="190">
        <v>45777</v>
      </c>
      <c r="BK103" s="192" t="str">
        <f t="shared" si="79"/>
        <v>Configuración del perfil de usuario: funcionario nuevo o retirado  y contratista de la entidad.</v>
      </c>
      <c r="BL103" s="192" t="str">
        <f t="shared" si="76"/>
        <v>OSI - GIS - GDMA - SPI</v>
      </c>
      <c r="BM103" s="197" t="s">
        <v>100</v>
      </c>
      <c r="BN103" s="191"/>
      <c r="BO103" s="193" t="s">
        <v>1338</v>
      </c>
      <c r="BP103" s="192" t="str">
        <f t="shared" si="80"/>
        <v xml:space="preserve">Gestión de casos en mesas de ayuda para la creación o inactivación de usuarios </v>
      </c>
      <c r="BQ103" s="194" t="s">
        <v>1340</v>
      </c>
      <c r="BR103" s="194" t="str">
        <f>BR27</f>
        <v>En servicio en ejecución durante el 2025.</v>
      </c>
      <c r="BS103" s="198"/>
      <c r="BT103" s="323">
        <f t="shared" si="82"/>
        <v>45838</v>
      </c>
      <c r="BU103" s="323" t="str">
        <f t="shared" si="83"/>
        <v>Gestión de Usuarios institucionales, creación de cuenta y asignación de almacenamiento en One Drive.</v>
      </c>
      <c r="BV103" s="324" t="str">
        <f t="shared" si="77"/>
        <v>OSI - GIS - GDMA - SPI</v>
      </c>
      <c r="BW103" s="537" t="s">
        <v>100</v>
      </c>
      <c r="BX103" s="325" t="str">
        <f t="shared" si="84"/>
        <v xml:space="preserve"> </v>
      </c>
      <c r="BY103" s="325" t="str">
        <f t="shared" si="85"/>
        <v>X</v>
      </c>
      <c r="BZ103" s="325" t="str">
        <f t="shared" si="85"/>
        <v xml:space="preserve">A través de la herramienta de mesade ayuda se registra la gestión de usuarios institucionales. </v>
      </c>
      <c r="CA103" s="327" t="s">
        <v>1340</v>
      </c>
      <c r="CB103" s="327" t="str">
        <f t="shared" si="81"/>
        <v>Ajuste redacción "Descripción del Riesgo" acorde con lo indicado en el Informe OCI-018-2025.</v>
      </c>
      <c r="CC103" s="198"/>
      <c r="CD103" s="301"/>
      <c r="CE103" s="175"/>
      <c r="CF103" s="175" t="str">
        <f t="shared" si="78"/>
        <v>OSI - GIS - GDMA - SPI</v>
      </c>
      <c r="CG103" s="305" t="s">
        <v>100</v>
      </c>
      <c r="CH103" s="176"/>
      <c r="CI103" s="239"/>
      <c r="CJ103" s="175"/>
      <c r="CK103" s="177"/>
      <c r="CL103" s="177"/>
      <c r="CM103" s="200"/>
      <c r="CN103" s="175"/>
      <c r="CO103" s="175"/>
      <c r="CP103" s="176"/>
      <c r="CQ103" s="176"/>
      <c r="CR103" s="176"/>
      <c r="CS103" s="176"/>
      <c r="CT103" s="177"/>
      <c r="CU103" s="177"/>
      <c r="CV103" s="177"/>
      <c r="CW103" s="198"/>
      <c r="CX103" s="198"/>
      <c r="CY103" s="198"/>
      <c r="CZ103" s="198"/>
      <c r="DA103" s="198"/>
      <c r="DB103" s="198"/>
      <c r="DC103" s="198"/>
      <c r="DD103" s="198"/>
      <c r="DE103" s="198"/>
      <c r="DF103" s="198"/>
    </row>
    <row r="104" spans="2:110" s="187" customFormat="1" ht="94.5" x14ac:dyDescent="0.25">
      <c r="B104" s="173" t="s">
        <v>68</v>
      </c>
      <c r="C104" s="195" t="s">
        <v>101</v>
      </c>
      <c r="D104" s="195" t="s">
        <v>101</v>
      </c>
      <c r="E104" s="196" t="s">
        <v>102</v>
      </c>
      <c r="F104" s="196" t="s">
        <v>71</v>
      </c>
      <c r="G104" s="196" t="s">
        <v>101</v>
      </c>
      <c r="H104" s="195">
        <v>0</v>
      </c>
      <c r="I104" s="195">
        <v>0</v>
      </c>
      <c r="J104" s="195">
        <v>0</v>
      </c>
      <c r="K104" s="195">
        <v>0</v>
      </c>
      <c r="L104" s="195">
        <v>0</v>
      </c>
      <c r="M104" s="195">
        <v>0</v>
      </c>
      <c r="N104" s="195">
        <v>0</v>
      </c>
      <c r="O104" s="196" t="s">
        <v>176</v>
      </c>
      <c r="P104" s="170"/>
      <c r="Q104" s="171" t="s">
        <v>77</v>
      </c>
      <c r="R104" s="171" t="s">
        <v>78</v>
      </c>
      <c r="S104" s="327" t="s">
        <v>1508</v>
      </c>
      <c r="T104" s="170" t="s">
        <v>106</v>
      </c>
      <c r="U104" s="196" t="s">
        <v>81</v>
      </c>
      <c r="V104" s="170" t="s">
        <v>144</v>
      </c>
      <c r="W104" s="180" t="s">
        <v>83</v>
      </c>
      <c r="X104" s="181">
        <f t="shared" si="67"/>
        <v>0.4</v>
      </c>
      <c r="Y104" s="182" t="s">
        <v>84</v>
      </c>
      <c r="Z104" s="181">
        <f t="shared" si="68"/>
        <v>0.8</v>
      </c>
      <c r="AA104" s="173" t="s">
        <v>85</v>
      </c>
      <c r="AB104" s="172" t="s">
        <v>108</v>
      </c>
      <c r="AC104" s="170" t="s">
        <v>109</v>
      </c>
      <c r="AD104" s="173" t="s">
        <v>88</v>
      </c>
      <c r="AE104" s="173" t="s">
        <v>89</v>
      </c>
      <c r="AF104" s="196" t="s">
        <v>110</v>
      </c>
      <c r="AG104" s="173" t="s">
        <v>91</v>
      </c>
      <c r="AH104" s="173" t="s">
        <v>111</v>
      </c>
      <c r="AI104" s="183">
        <f t="shared" si="69"/>
        <v>0.15</v>
      </c>
      <c r="AJ104" s="173" t="s">
        <v>93</v>
      </c>
      <c r="AK104" s="183">
        <f t="shared" si="70"/>
        <v>0.1</v>
      </c>
      <c r="AL104" s="173" t="s">
        <v>94</v>
      </c>
      <c r="AM104" s="195" t="s">
        <v>112</v>
      </c>
      <c r="AN104" s="173" t="s">
        <v>96</v>
      </c>
      <c r="AO104" s="195" t="s">
        <v>113</v>
      </c>
      <c r="AP104" s="184">
        <f t="shared" si="71"/>
        <v>0.25</v>
      </c>
      <c r="AQ104" s="243" t="str">
        <f t="shared" si="72"/>
        <v>BAJA</v>
      </c>
      <c r="AR104" s="243">
        <f t="shared" si="73"/>
        <v>0.30000000000000004</v>
      </c>
      <c r="AS104" s="243" t="str">
        <f t="shared" si="74"/>
        <v>MAYOR</v>
      </c>
      <c r="AT104" s="243">
        <f t="shared" si="75"/>
        <v>0.8</v>
      </c>
      <c r="AU104" s="223" t="s">
        <v>85</v>
      </c>
      <c r="AV104" s="218" t="s">
        <v>98</v>
      </c>
      <c r="AW104" s="174" t="s">
        <v>108</v>
      </c>
      <c r="AX104" s="175" t="s">
        <v>114</v>
      </c>
      <c r="AY104" s="198"/>
      <c r="AZ104" s="175">
        <f t="shared" si="86"/>
        <v>45657</v>
      </c>
      <c r="BA104"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4" s="175" t="str">
        <f t="shared" si="88"/>
        <v>OSI - GIS - GDMA - SPI</v>
      </c>
      <c r="BC104" s="227" t="s">
        <v>100</v>
      </c>
      <c r="BD104" s="176" t="str">
        <f t="shared" si="89"/>
        <v xml:space="preserve"> </v>
      </c>
      <c r="BE104" s="176" t="str">
        <f t="shared" si="90"/>
        <v>X</v>
      </c>
      <c r="BF104" s="176" t="str">
        <f t="shared" si="91"/>
        <v>Se mantiene un control sobre los usuarios y accesos a nivel de servicios corporativos transversales, a plataformas institucionales o interinstitucionales, aplicaciones institucionales.</v>
      </c>
      <c r="BG104" s="177" t="s">
        <v>1340</v>
      </c>
      <c r="BH104" s="176" t="str">
        <f t="shared" si="92"/>
        <v xml:space="preserve"> </v>
      </c>
      <c r="BI104" s="198"/>
      <c r="BJ104" s="190">
        <v>45777</v>
      </c>
      <c r="BK104" s="192" t="str">
        <f t="shared" si="79"/>
        <v>Configuración del perfil de usuario: funcionario nuevo o retirado  y contratista de la entidad.</v>
      </c>
      <c r="BL104" s="192" t="str">
        <f t="shared" si="76"/>
        <v>OSI - GIS - GDMA - SPI</v>
      </c>
      <c r="BM104" s="197" t="s">
        <v>100</v>
      </c>
      <c r="BN104" s="191"/>
      <c r="BO104" s="193" t="s">
        <v>1338</v>
      </c>
      <c r="BP104" s="192" t="str">
        <f t="shared" si="80"/>
        <v xml:space="preserve">Gestión de casos en mesas de ayuda para la creación o inactivación de usuarios </v>
      </c>
      <c r="BQ104" s="194" t="s">
        <v>1340</v>
      </c>
      <c r="BR104" s="194" t="str">
        <f>BR27</f>
        <v>En servicio en ejecución durante el 2025.</v>
      </c>
      <c r="BS104" s="198"/>
      <c r="BT104" s="323">
        <f t="shared" si="82"/>
        <v>45838</v>
      </c>
      <c r="BU104" s="323" t="str">
        <f t="shared" si="83"/>
        <v>Gestión de Usuarios institucionales, creación de cuenta y asignación de almacenamiento en One Drive.</v>
      </c>
      <c r="BV104" s="324" t="str">
        <f t="shared" si="77"/>
        <v>OSI - GIS - GDMA - SPI</v>
      </c>
      <c r="BW104" s="537" t="s">
        <v>100</v>
      </c>
      <c r="BX104" s="325" t="str">
        <f t="shared" si="84"/>
        <v xml:space="preserve"> </v>
      </c>
      <c r="BY104" s="325" t="str">
        <f t="shared" si="85"/>
        <v>X</v>
      </c>
      <c r="BZ104" s="325" t="str">
        <f t="shared" si="85"/>
        <v xml:space="preserve">A través de la herramienta de mesade ayuda se registra la gestión de usuarios institucionales. </v>
      </c>
      <c r="CA104" s="327" t="s">
        <v>1340</v>
      </c>
      <c r="CB104" s="327" t="str">
        <f t="shared" si="81"/>
        <v>Ajuste redacción "Descripción del Riesgo" acorde con lo indicado en el Informe OCI-018-2025.</v>
      </c>
      <c r="CC104" s="198"/>
      <c r="CD104" s="301"/>
      <c r="CE104" s="175"/>
      <c r="CF104" s="175" t="str">
        <f t="shared" si="78"/>
        <v>OSI - GIS - GDMA - SPI</v>
      </c>
      <c r="CG104" s="305" t="s">
        <v>100</v>
      </c>
      <c r="CH104" s="176"/>
      <c r="CI104" s="239"/>
      <c r="CJ104" s="175"/>
      <c r="CK104" s="177"/>
      <c r="CL104" s="177"/>
      <c r="CM104" s="200"/>
      <c r="CN104" s="175"/>
      <c r="CO104" s="175"/>
      <c r="CP104" s="176"/>
      <c r="CQ104" s="176"/>
      <c r="CR104" s="176"/>
      <c r="CS104" s="176"/>
      <c r="CT104" s="177"/>
      <c r="CU104" s="177"/>
      <c r="CV104" s="177"/>
      <c r="CW104" s="198"/>
      <c r="CX104" s="198"/>
      <c r="CY104" s="198"/>
      <c r="CZ104" s="198"/>
      <c r="DA104" s="198"/>
      <c r="DB104" s="198"/>
      <c r="DC104" s="198"/>
      <c r="DD104" s="198"/>
      <c r="DE104" s="198"/>
      <c r="DF104" s="198"/>
    </row>
    <row r="105" spans="2:110" s="187" customFormat="1" ht="94.5" x14ac:dyDescent="0.25">
      <c r="B105" s="173" t="s">
        <v>68</v>
      </c>
      <c r="C105" s="195" t="s">
        <v>101</v>
      </c>
      <c r="D105" s="195" t="s">
        <v>101</v>
      </c>
      <c r="E105" s="196" t="s">
        <v>102</v>
      </c>
      <c r="F105" s="196" t="s">
        <v>117</v>
      </c>
      <c r="G105" s="196" t="s">
        <v>101</v>
      </c>
      <c r="H105" s="195">
        <v>0</v>
      </c>
      <c r="I105" s="195">
        <v>0</v>
      </c>
      <c r="J105" s="195">
        <v>0</v>
      </c>
      <c r="K105" s="195">
        <v>0</v>
      </c>
      <c r="L105" s="195" t="s">
        <v>248</v>
      </c>
      <c r="M105" s="195" t="s">
        <v>249</v>
      </c>
      <c r="N105" s="195" t="s">
        <v>250</v>
      </c>
      <c r="O105" s="196" t="s">
        <v>189</v>
      </c>
      <c r="P105" s="170"/>
      <c r="Q105" s="171" t="s">
        <v>77</v>
      </c>
      <c r="R105" s="171" t="s">
        <v>78</v>
      </c>
      <c r="S105" s="327" t="s">
        <v>1508</v>
      </c>
      <c r="T105" s="170" t="s">
        <v>106</v>
      </c>
      <c r="U105" s="196" t="s">
        <v>81</v>
      </c>
      <c r="V105" s="170" t="s">
        <v>144</v>
      </c>
      <c r="W105" s="180" t="s">
        <v>83</v>
      </c>
      <c r="X105" s="181">
        <f t="shared" si="67"/>
        <v>0.4</v>
      </c>
      <c r="Y105" s="182" t="s">
        <v>84</v>
      </c>
      <c r="Z105" s="181">
        <f t="shared" si="68"/>
        <v>0.8</v>
      </c>
      <c r="AA105" s="173" t="s">
        <v>85</v>
      </c>
      <c r="AB105" s="172" t="s">
        <v>108</v>
      </c>
      <c r="AC105" s="170" t="s">
        <v>109</v>
      </c>
      <c r="AD105" s="173" t="s">
        <v>88</v>
      </c>
      <c r="AE105" s="173" t="s">
        <v>89</v>
      </c>
      <c r="AF105" s="196" t="s">
        <v>110</v>
      </c>
      <c r="AG105" s="173" t="s">
        <v>91</v>
      </c>
      <c r="AH105" s="173" t="s">
        <v>111</v>
      </c>
      <c r="AI105" s="183">
        <f t="shared" si="69"/>
        <v>0.15</v>
      </c>
      <c r="AJ105" s="173" t="s">
        <v>93</v>
      </c>
      <c r="AK105" s="183">
        <f t="shared" si="70"/>
        <v>0.1</v>
      </c>
      <c r="AL105" s="173" t="s">
        <v>94</v>
      </c>
      <c r="AM105" s="195" t="s">
        <v>112</v>
      </c>
      <c r="AN105" s="173" t="s">
        <v>96</v>
      </c>
      <c r="AO105" s="195" t="s">
        <v>113</v>
      </c>
      <c r="AP105" s="184">
        <f t="shared" si="71"/>
        <v>0.25</v>
      </c>
      <c r="AQ105" s="243" t="str">
        <f t="shared" si="72"/>
        <v>BAJA</v>
      </c>
      <c r="AR105" s="243">
        <f t="shared" si="73"/>
        <v>0.30000000000000004</v>
      </c>
      <c r="AS105" s="243" t="str">
        <f t="shared" si="74"/>
        <v>MAYOR</v>
      </c>
      <c r="AT105" s="243">
        <f t="shared" si="75"/>
        <v>0.8</v>
      </c>
      <c r="AU105" s="223" t="s">
        <v>85</v>
      </c>
      <c r="AV105" s="218" t="s">
        <v>98</v>
      </c>
      <c r="AW105" s="174" t="s">
        <v>108</v>
      </c>
      <c r="AX105" s="175" t="s">
        <v>114</v>
      </c>
      <c r="AY105" s="198"/>
      <c r="AZ105" s="175">
        <f t="shared" si="86"/>
        <v>45657</v>
      </c>
      <c r="BA105"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5" s="175" t="str">
        <f t="shared" si="88"/>
        <v>OSI - GIS - GDMA - SPI</v>
      </c>
      <c r="BC105" s="227" t="s">
        <v>100</v>
      </c>
      <c r="BD105" s="176" t="str">
        <f t="shared" si="89"/>
        <v xml:space="preserve"> </v>
      </c>
      <c r="BE105" s="176" t="str">
        <f t="shared" si="90"/>
        <v>X</v>
      </c>
      <c r="BF105" s="176" t="str">
        <f t="shared" si="91"/>
        <v>Se mantiene un control sobre los usuarios y accesos a nivel de servicios corporativos transversales, a plataformas institucionales o interinstitucionales, aplicaciones institucionales.</v>
      </c>
      <c r="BG105" s="177" t="s">
        <v>1340</v>
      </c>
      <c r="BH105" s="176" t="str">
        <f t="shared" si="92"/>
        <v xml:space="preserve"> </v>
      </c>
      <c r="BI105" s="198"/>
      <c r="BJ105" s="190">
        <v>45777</v>
      </c>
      <c r="BK105" s="192" t="str">
        <f t="shared" si="79"/>
        <v>Configuración del perfil de usuario: funcionario nuevo o retirado  y contratista de la entidad.</v>
      </c>
      <c r="BL105" s="192" t="str">
        <f t="shared" si="76"/>
        <v>OSI - GIS - GDMA - SPI</v>
      </c>
      <c r="BM105" s="197" t="s">
        <v>100</v>
      </c>
      <c r="BN105" s="191"/>
      <c r="BO105" s="193" t="s">
        <v>1338</v>
      </c>
      <c r="BP105" s="192" t="str">
        <f t="shared" si="80"/>
        <v xml:space="preserve">Gestión de casos en mesas de ayuda para la creación o inactivación de usuarios </v>
      </c>
      <c r="BQ105" s="194" t="s">
        <v>1340</v>
      </c>
      <c r="BR105" s="194" t="str">
        <f>BR27</f>
        <v>En servicio en ejecución durante el 2025.</v>
      </c>
      <c r="BS105" s="198"/>
      <c r="BT105" s="323">
        <f t="shared" si="82"/>
        <v>45838</v>
      </c>
      <c r="BU105" s="323" t="str">
        <f t="shared" si="83"/>
        <v>Gestión de Usuarios institucionales, creación de cuenta y asignación de almacenamiento en One Drive.</v>
      </c>
      <c r="BV105" s="324" t="str">
        <f t="shared" si="77"/>
        <v>OSI - GIS - GDMA - SPI</v>
      </c>
      <c r="BW105" s="537" t="s">
        <v>100</v>
      </c>
      <c r="BX105" s="325" t="str">
        <f t="shared" si="84"/>
        <v xml:space="preserve"> </v>
      </c>
      <c r="BY105" s="325" t="str">
        <f t="shared" si="85"/>
        <v>X</v>
      </c>
      <c r="BZ105" s="325" t="str">
        <f t="shared" si="85"/>
        <v xml:space="preserve">A través de la herramienta de mesade ayuda se registra la gestión de usuarios institucionales. </v>
      </c>
      <c r="CA105" s="327" t="s">
        <v>1340</v>
      </c>
      <c r="CB105" s="327" t="str">
        <f t="shared" si="81"/>
        <v>Ajuste redacción "Descripción del Riesgo" acorde con lo indicado en el Informe OCI-018-2025.</v>
      </c>
      <c r="CC105" s="198"/>
      <c r="CD105" s="301"/>
      <c r="CE105" s="175"/>
      <c r="CF105" s="175" t="str">
        <f t="shared" si="78"/>
        <v>OSI - GIS - GDMA - SPI</v>
      </c>
      <c r="CG105" s="305" t="s">
        <v>100</v>
      </c>
      <c r="CH105" s="176"/>
      <c r="CI105" s="239"/>
      <c r="CJ105" s="175"/>
      <c r="CK105" s="177"/>
      <c r="CL105" s="177"/>
      <c r="CM105" s="200"/>
      <c r="CN105" s="175"/>
      <c r="CO105" s="175"/>
      <c r="CP105" s="176"/>
      <c r="CQ105" s="176"/>
      <c r="CR105" s="176"/>
      <c r="CS105" s="176"/>
      <c r="CT105" s="177"/>
      <c r="CU105" s="177"/>
      <c r="CV105" s="177"/>
      <c r="CW105" s="198"/>
      <c r="CX105" s="198"/>
      <c r="CY105" s="198"/>
      <c r="CZ105" s="198"/>
      <c r="DA105" s="198"/>
      <c r="DB105" s="198"/>
      <c r="DC105" s="198"/>
      <c r="DD105" s="198"/>
      <c r="DE105" s="198"/>
      <c r="DF105" s="198"/>
    </row>
    <row r="106" spans="2:110" s="187" customFormat="1" ht="94.5" x14ac:dyDescent="0.25">
      <c r="B106" s="173" t="s">
        <v>68</v>
      </c>
      <c r="C106" s="195" t="s">
        <v>101</v>
      </c>
      <c r="D106" s="195" t="s">
        <v>101</v>
      </c>
      <c r="E106" s="196" t="s">
        <v>102</v>
      </c>
      <c r="F106" s="196" t="s">
        <v>71</v>
      </c>
      <c r="G106" s="196" t="s">
        <v>101</v>
      </c>
      <c r="H106" s="195">
        <v>0</v>
      </c>
      <c r="I106" s="195">
        <v>0</v>
      </c>
      <c r="J106" s="195">
        <v>0</v>
      </c>
      <c r="K106" s="195">
        <v>0</v>
      </c>
      <c r="L106" s="195" t="s">
        <v>701</v>
      </c>
      <c r="M106" s="195" t="s">
        <v>702</v>
      </c>
      <c r="N106" s="195" t="s">
        <v>703</v>
      </c>
      <c r="O106" s="196" t="s">
        <v>189</v>
      </c>
      <c r="P106" s="170"/>
      <c r="Q106" s="171" t="s">
        <v>77</v>
      </c>
      <c r="R106" s="171" t="s">
        <v>78</v>
      </c>
      <c r="S106" s="327" t="s">
        <v>1508</v>
      </c>
      <c r="T106" s="170" t="s">
        <v>106</v>
      </c>
      <c r="U106" s="196" t="s">
        <v>81</v>
      </c>
      <c r="V106" s="170" t="s">
        <v>144</v>
      </c>
      <c r="W106" s="180" t="s">
        <v>83</v>
      </c>
      <c r="X106" s="181">
        <f t="shared" si="67"/>
        <v>0.4</v>
      </c>
      <c r="Y106" s="182" t="s">
        <v>84</v>
      </c>
      <c r="Z106" s="181">
        <f t="shared" si="68"/>
        <v>0.8</v>
      </c>
      <c r="AA106" s="173" t="s">
        <v>85</v>
      </c>
      <c r="AB106" s="172" t="s">
        <v>108</v>
      </c>
      <c r="AC106" s="170" t="s">
        <v>109</v>
      </c>
      <c r="AD106" s="173" t="s">
        <v>88</v>
      </c>
      <c r="AE106" s="173" t="s">
        <v>89</v>
      </c>
      <c r="AF106" s="196" t="s">
        <v>110</v>
      </c>
      <c r="AG106" s="173" t="s">
        <v>91</v>
      </c>
      <c r="AH106" s="173" t="s">
        <v>111</v>
      </c>
      <c r="AI106" s="183">
        <f t="shared" si="69"/>
        <v>0.15</v>
      </c>
      <c r="AJ106" s="173" t="s">
        <v>93</v>
      </c>
      <c r="AK106" s="183">
        <f t="shared" si="70"/>
        <v>0.1</v>
      </c>
      <c r="AL106" s="173" t="s">
        <v>94</v>
      </c>
      <c r="AM106" s="195" t="s">
        <v>112</v>
      </c>
      <c r="AN106" s="173" t="s">
        <v>96</v>
      </c>
      <c r="AO106" s="195" t="s">
        <v>113</v>
      </c>
      <c r="AP106" s="184">
        <f t="shared" si="71"/>
        <v>0.25</v>
      </c>
      <c r="AQ106" s="243" t="str">
        <f t="shared" si="72"/>
        <v>BAJA</v>
      </c>
      <c r="AR106" s="243">
        <f t="shared" si="73"/>
        <v>0.30000000000000004</v>
      </c>
      <c r="AS106" s="243" t="str">
        <f t="shared" si="74"/>
        <v>MAYOR</v>
      </c>
      <c r="AT106" s="243">
        <f t="shared" si="75"/>
        <v>0.8</v>
      </c>
      <c r="AU106" s="223" t="s">
        <v>85</v>
      </c>
      <c r="AV106" s="218" t="s">
        <v>98</v>
      </c>
      <c r="AW106" s="174" t="s">
        <v>108</v>
      </c>
      <c r="AX106" s="175" t="s">
        <v>114</v>
      </c>
      <c r="AY106" s="198"/>
      <c r="AZ106" s="175">
        <f t="shared" si="86"/>
        <v>45657</v>
      </c>
      <c r="BA106"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6" s="175" t="str">
        <f t="shared" si="88"/>
        <v>OSI - GIS - GDMA - SPI</v>
      </c>
      <c r="BC106" s="227" t="s">
        <v>100</v>
      </c>
      <c r="BD106" s="176" t="str">
        <f t="shared" si="89"/>
        <v xml:space="preserve"> </v>
      </c>
      <c r="BE106" s="176" t="str">
        <f t="shared" si="90"/>
        <v>X</v>
      </c>
      <c r="BF106" s="176" t="str">
        <f t="shared" si="91"/>
        <v>Se mantiene un control sobre los usuarios y accesos a nivel de servicios corporativos transversales, a plataformas institucionales o interinstitucionales, aplicaciones institucionales.</v>
      </c>
      <c r="BG106" s="177" t="s">
        <v>1340</v>
      </c>
      <c r="BH106" s="176" t="str">
        <f t="shared" si="92"/>
        <v xml:space="preserve"> </v>
      </c>
      <c r="BI106" s="198"/>
      <c r="BJ106" s="190">
        <v>45777</v>
      </c>
      <c r="BK106" s="192" t="str">
        <f t="shared" si="79"/>
        <v>Configuración del perfil de usuario: funcionario nuevo o retirado  y contratista de la entidad.</v>
      </c>
      <c r="BL106" s="192" t="str">
        <f t="shared" si="76"/>
        <v>OSI - GIS - GDMA - SPI</v>
      </c>
      <c r="BM106" s="197" t="s">
        <v>100</v>
      </c>
      <c r="BN106" s="191"/>
      <c r="BO106" s="193" t="s">
        <v>1338</v>
      </c>
      <c r="BP106" s="192" t="str">
        <f t="shared" si="80"/>
        <v xml:space="preserve">Gestión de casos en mesas de ayuda para la creación o inactivación de usuarios </v>
      </c>
      <c r="BQ106" s="194" t="s">
        <v>1340</v>
      </c>
      <c r="BR106" s="194" t="str">
        <f>BR27</f>
        <v>En servicio en ejecución durante el 2025.</v>
      </c>
      <c r="BS106" s="198"/>
      <c r="BT106" s="323">
        <f t="shared" si="82"/>
        <v>45838</v>
      </c>
      <c r="BU106" s="323" t="str">
        <f t="shared" si="83"/>
        <v>Gestión de Usuarios institucionales, creación de cuenta y asignación de almacenamiento en One Drive.</v>
      </c>
      <c r="BV106" s="324" t="str">
        <f t="shared" si="77"/>
        <v>OSI - GIS - GDMA - SPI</v>
      </c>
      <c r="BW106" s="537" t="s">
        <v>100</v>
      </c>
      <c r="BX106" s="325" t="str">
        <f t="shared" si="84"/>
        <v xml:space="preserve"> </v>
      </c>
      <c r="BY106" s="325" t="str">
        <f t="shared" si="85"/>
        <v>X</v>
      </c>
      <c r="BZ106" s="325" t="str">
        <f t="shared" si="85"/>
        <v xml:space="preserve">A través de la herramienta de mesade ayuda se registra la gestión de usuarios institucionales. </v>
      </c>
      <c r="CA106" s="327" t="s">
        <v>1340</v>
      </c>
      <c r="CB106" s="327" t="str">
        <f t="shared" si="81"/>
        <v>Ajuste redacción "Descripción del Riesgo" acorde con lo indicado en el Informe OCI-018-2025.</v>
      </c>
      <c r="CC106" s="198"/>
      <c r="CD106" s="301"/>
      <c r="CE106" s="175"/>
      <c r="CF106" s="175" t="str">
        <f t="shared" si="78"/>
        <v>OSI - GIS - GDMA - SPI</v>
      </c>
      <c r="CG106" s="305" t="s">
        <v>100</v>
      </c>
      <c r="CH106" s="176"/>
      <c r="CI106" s="239"/>
      <c r="CJ106" s="175"/>
      <c r="CK106" s="177"/>
      <c r="CL106" s="177"/>
      <c r="CM106" s="200"/>
      <c r="CN106" s="175"/>
      <c r="CO106" s="175"/>
      <c r="CP106" s="176"/>
      <c r="CQ106" s="176"/>
      <c r="CR106" s="176"/>
      <c r="CS106" s="176"/>
      <c r="CT106" s="177"/>
      <c r="CU106" s="177"/>
      <c r="CV106" s="177"/>
      <c r="CW106" s="198"/>
      <c r="CX106" s="198"/>
      <c r="CY106" s="198"/>
      <c r="CZ106" s="198"/>
      <c r="DA106" s="198"/>
      <c r="DB106" s="198"/>
      <c r="DC106" s="198"/>
      <c r="DD106" s="198"/>
      <c r="DE106" s="198"/>
      <c r="DF106" s="198"/>
    </row>
    <row r="107" spans="2:110" s="187" customFormat="1" ht="94.5" x14ac:dyDescent="0.25">
      <c r="B107" s="173" t="s">
        <v>68</v>
      </c>
      <c r="C107" s="195" t="s">
        <v>204</v>
      </c>
      <c r="D107" s="195" t="s">
        <v>204</v>
      </c>
      <c r="E107" s="196" t="s">
        <v>102</v>
      </c>
      <c r="F107" s="196" t="s">
        <v>168</v>
      </c>
      <c r="G107" s="196" t="s">
        <v>204</v>
      </c>
      <c r="H107" s="195">
        <v>0</v>
      </c>
      <c r="I107" s="195">
        <v>0</v>
      </c>
      <c r="J107" s="195">
        <v>0</v>
      </c>
      <c r="K107" s="195">
        <v>0</v>
      </c>
      <c r="L107" s="195">
        <v>0</v>
      </c>
      <c r="M107" s="195">
        <v>0</v>
      </c>
      <c r="N107" s="195">
        <v>0</v>
      </c>
      <c r="O107" s="196" t="s">
        <v>497</v>
      </c>
      <c r="P107" s="170"/>
      <c r="Q107" s="171" t="s">
        <v>77</v>
      </c>
      <c r="R107" s="171" t="s">
        <v>78</v>
      </c>
      <c r="S107" s="327" t="s">
        <v>1508</v>
      </c>
      <c r="T107" s="170" t="s">
        <v>106</v>
      </c>
      <c r="U107" s="196" t="s">
        <v>143</v>
      </c>
      <c r="V107" s="170" t="s">
        <v>144</v>
      </c>
      <c r="W107" s="180" t="s">
        <v>208</v>
      </c>
      <c r="X107" s="181">
        <f t="shared" si="67"/>
        <v>0.6</v>
      </c>
      <c r="Y107" s="182" t="s">
        <v>84</v>
      </c>
      <c r="Z107" s="181">
        <f t="shared" si="68"/>
        <v>0.8</v>
      </c>
      <c r="AA107" s="173" t="s">
        <v>85</v>
      </c>
      <c r="AB107" s="172" t="s">
        <v>108</v>
      </c>
      <c r="AC107" s="170" t="s">
        <v>109</v>
      </c>
      <c r="AD107" s="173" t="s">
        <v>88</v>
      </c>
      <c r="AE107" s="173" t="s">
        <v>89</v>
      </c>
      <c r="AF107" s="196" t="s">
        <v>110</v>
      </c>
      <c r="AG107" s="173" t="s">
        <v>91</v>
      </c>
      <c r="AH107" s="173" t="s">
        <v>111</v>
      </c>
      <c r="AI107" s="183">
        <f t="shared" si="69"/>
        <v>0.15</v>
      </c>
      <c r="AJ107" s="173" t="s">
        <v>93</v>
      </c>
      <c r="AK107" s="183">
        <f t="shared" si="70"/>
        <v>0.1</v>
      </c>
      <c r="AL107" s="173" t="s">
        <v>94</v>
      </c>
      <c r="AM107" s="195" t="s">
        <v>112</v>
      </c>
      <c r="AN107" s="173" t="s">
        <v>96</v>
      </c>
      <c r="AO107" s="195" t="s">
        <v>113</v>
      </c>
      <c r="AP107" s="184">
        <f t="shared" si="71"/>
        <v>0.25</v>
      </c>
      <c r="AQ107" s="243" t="str">
        <f t="shared" si="72"/>
        <v>MEDIA</v>
      </c>
      <c r="AR107" s="243">
        <f t="shared" si="73"/>
        <v>0.44999999999999996</v>
      </c>
      <c r="AS107" s="243" t="str">
        <f t="shared" si="74"/>
        <v>MAYOR</v>
      </c>
      <c r="AT107" s="243">
        <f t="shared" si="75"/>
        <v>0.8</v>
      </c>
      <c r="AU107" s="223" t="s">
        <v>85</v>
      </c>
      <c r="AV107" s="218" t="s">
        <v>98</v>
      </c>
      <c r="AW107" s="174" t="s">
        <v>108</v>
      </c>
      <c r="AX107" s="175" t="s">
        <v>114</v>
      </c>
      <c r="AY107" s="200"/>
      <c r="AZ107" s="175">
        <f t="shared" si="86"/>
        <v>45657</v>
      </c>
      <c r="BA107"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7" s="175" t="str">
        <f t="shared" si="88"/>
        <v>OSI - GIS - GDMA - SPI</v>
      </c>
      <c r="BC107" s="227" t="s">
        <v>100</v>
      </c>
      <c r="BD107" s="176" t="str">
        <f t="shared" si="89"/>
        <v xml:space="preserve"> </v>
      </c>
      <c r="BE107" s="176" t="str">
        <f t="shared" si="90"/>
        <v>X</v>
      </c>
      <c r="BF107" s="176" t="str">
        <f t="shared" si="91"/>
        <v>Se mantiene un control sobre los usuarios y accesos a nivel de servicios corporativos transversales, a plataformas institucionales o interinstitucionales, aplicaciones institucionales.</v>
      </c>
      <c r="BG107" s="177" t="s">
        <v>1340</v>
      </c>
      <c r="BH107" s="176" t="str">
        <f t="shared" si="92"/>
        <v xml:space="preserve"> </v>
      </c>
      <c r="BI107" s="200"/>
      <c r="BJ107" s="190">
        <v>45777</v>
      </c>
      <c r="BK107" s="192" t="str">
        <f t="shared" si="79"/>
        <v>Configuración del perfil de usuario: funcionario nuevo o retirado  y contratista de la entidad.</v>
      </c>
      <c r="BL107" s="192" t="str">
        <f t="shared" si="76"/>
        <v>OSI - GIS - GDMA - SPI</v>
      </c>
      <c r="BM107" s="197" t="s">
        <v>100</v>
      </c>
      <c r="BN107" s="191"/>
      <c r="BO107" s="193" t="s">
        <v>1338</v>
      </c>
      <c r="BP107" s="192" t="str">
        <f t="shared" si="80"/>
        <v xml:space="preserve">Gestión de casos en mesas de ayuda para la creación o inactivación de usuarios </v>
      </c>
      <c r="BQ107" s="194" t="s">
        <v>1340</v>
      </c>
      <c r="BR107" s="194" t="str">
        <f>BR27</f>
        <v>En servicio en ejecución durante el 2025.</v>
      </c>
      <c r="BS107" s="200"/>
      <c r="BT107" s="323">
        <f t="shared" si="82"/>
        <v>45838</v>
      </c>
      <c r="BU107" s="323" t="str">
        <f t="shared" si="83"/>
        <v>Gestión de Usuarios institucionales, creación de cuenta y asignación de almacenamiento en One Drive.</v>
      </c>
      <c r="BV107" s="324" t="str">
        <f t="shared" si="77"/>
        <v>OSI - GIS - GDMA - SPI</v>
      </c>
      <c r="BW107" s="537" t="s">
        <v>100</v>
      </c>
      <c r="BX107" s="325" t="str">
        <f t="shared" si="84"/>
        <v xml:space="preserve"> </v>
      </c>
      <c r="BY107" s="325" t="str">
        <f t="shared" si="85"/>
        <v>X</v>
      </c>
      <c r="BZ107" s="325" t="str">
        <f t="shared" si="85"/>
        <v xml:space="preserve">A través de la herramienta de mesade ayuda se registra la gestión de usuarios institucionales. </v>
      </c>
      <c r="CA107" s="327" t="s">
        <v>1340</v>
      </c>
      <c r="CB107" s="327" t="str">
        <f t="shared" si="81"/>
        <v>Ajuste redacción "Descripción del Riesgo" acorde con lo indicado en el Informe OCI-018-2025.</v>
      </c>
      <c r="CC107" s="200"/>
      <c r="CD107" s="301"/>
      <c r="CE107" s="175"/>
      <c r="CF107" s="175" t="str">
        <f t="shared" si="78"/>
        <v>OSI - GIS - GDMA - SPI</v>
      </c>
      <c r="CG107" s="305" t="s">
        <v>100</v>
      </c>
      <c r="CH107" s="176"/>
      <c r="CI107" s="239"/>
      <c r="CJ107" s="175"/>
      <c r="CK107" s="177"/>
      <c r="CL107" s="177"/>
      <c r="CM107" s="200"/>
      <c r="CN107" s="175"/>
      <c r="CO107" s="175"/>
      <c r="CP107" s="176"/>
      <c r="CQ107" s="176"/>
      <c r="CR107" s="176"/>
      <c r="CS107" s="176"/>
      <c r="CT107" s="177"/>
      <c r="CU107" s="177"/>
      <c r="CV107" s="177"/>
      <c r="CW107" s="198"/>
      <c r="CX107" s="198"/>
      <c r="CY107" s="198"/>
      <c r="CZ107" s="198"/>
      <c r="DA107" s="198"/>
      <c r="DB107" s="198"/>
      <c r="DC107" s="198"/>
      <c r="DD107" s="198"/>
      <c r="DE107" s="198"/>
      <c r="DF107" s="198"/>
    </row>
    <row r="108" spans="2:110" s="187" customFormat="1" ht="94.5" x14ac:dyDescent="0.25">
      <c r="B108" s="173" t="s">
        <v>68</v>
      </c>
      <c r="C108" s="195" t="s">
        <v>101</v>
      </c>
      <c r="D108" s="195" t="s">
        <v>101</v>
      </c>
      <c r="E108" s="196" t="s">
        <v>102</v>
      </c>
      <c r="F108" s="196" t="s">
        <v>117</v>
      </c>
      <c r="G108" s="196" t="s">
        <v>101</v>
      </c>
      <c r="H108" s="195">
        <v>0</v>
      </c>
      <c r="I108" s="195">
        <v>0</v>
      </c>
      <c r="J108" s="195">
        <v>0</v>
      </c>
      <c r="K108" s="195">
        <v>0</v>
      </c>
      <c r="L108" s="195">
        <v>0</v>
      </c>
      <c r="M108" s="195">
        <v>0</v>
      </c>
      <c r="N108" s="195">
        <v>0</v>
      </c>
      <c r="O108" s="196" t="s">
        <v>497</v>
      </c>
      <c r="P108" s="170"/>
      <c r="Q108" s="171" t="s">
        <v>77</v>
      </c>
      <c r="R108" s="171" t="s">
        <v>78</v>
      </c>
      <c r="S108" s="327" t="s">
        <v>1508</v>
      </c>
      <c r="T108" s="170" t="s">
        <v>106</v>
      </c>
      <c r="U108" s="196" t="s">
        <v>81</v>
      </c>
      <c r="V108" s="170" t="s">
        <v>144</v>
      </c>
      <c r="W108" s="180" t="s">
        <v>83</v>
      </c>
      <c r="X108" s="181">
        <f t="shared" si="67"/>
        <v>0.4</v>
      </c>
      <c r="Y108" s="182" t="s">
        <v>84</v>
      </c>
      <c r="Z108" s="181">
        <f t="shared" si="68"/>
        <v>0.8</v>
      </c>
      <c r="AA108" s="173" t="s">
        <v>85</v>
      </c>
      <c r="AB108" s="172" t="s">
        <v>108</v>
      </c>
      <c r="AC108" s="170" t="s">
        <v>109</v>
      </c>
      <c r="AD108" s="173" t="s">
        <v>88</v>
      </c>
      <c r="AE108" s="173" t="s">
        <v>89</v>
      </c>
      <c r="AF108" s="196" t="s">
        <v>110</v>
      </c>
      <c r="AG108" s="173" t="s">
        <v>91</v>
      </c>
      <c r="AH108" s="173" t="s">
        <v>111</v>
      </c>
      <c r="AI108" s="183">
        <f t="shared" si="69"/>
        <v>0.15</v>
      </c>
      <c r="AJ108" s="173" t="s">
        <v>93</v>
      </c>
      <c r="AK108" s="183">
        <f t="shared" si="70"/>
        <v>0.1</v>
      </c>
      <c r="AL108" s="173" t="s">
        <v>94</v>
      </c>
      <c r="AM108" s="195" t="s">
        <v>112</v>
      </c>
      <c r="AN108" s="173" t="s">
        <v>96</v>
      </c>
      <c r="AO108" s="195" t="s">
        <v>113</v>
      </c>
      <c r="AP108" s="184">
        <f t="shared" si="71"/>
        <v>0.25</v>
      </c>
      <c r="AQ108" s="243" t="str">
        <f t="shared" si="72"/>
        <v>BAJA</v>
      </c>
      <c r="AR108" s="243">
        <f t="shared" si="73"/>
        <v>0.30000000000000004</v>
      </c>
      <c r="AS108" s="243" t="str">
        <f t="shared" si="74"/>
        <v>MAYOR</v>
      </c>
      <c r="AT108" s="243">
        <f t="shared" si="75"/>
        <v>0.8</v>
      </c>
      <c r="AU108" s="223" t="s">
        <v>85</v>
      </c>
      <c r="AV108" s="218" t="s">
        <v>98</v>
      </c>
      <c r="AW108" s="174" t="s">
        <v>108</v>
      </c>
      <c r="AX108" s="175" t="s">
        <v>114</v>
      </c>
      <c r="AY108" s="216"/>
      <c r="AZ108" s="175">
        <f t="shared" si="86"/>
        <v>45657</v>
      </c>
      <c r="BA108"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8" s="175" t="str">
        <f t="shared" si="88"/>
        <v>OSI - GIS - GDMA - SPI</v>
      </c>
      <c r="BC108" s="227" t="s">
        <v>100</v>
      </c>
      <c r="BD108" s="176" t="str">
        <f t="shared" si="89"/>
        <v xml:space="preserve"> </v>
      </c>
      <c r="BE108" s="176" t="str">
        <f t="shared" si="90"/>
        <v>X</v>
      </c>
      <c r="BF108" s="176" t="str">
        <f t="shared" si="91"/>
        <v>Se mantiene un control sobre los usuarios y accesos a nivel de servicios corporativos transversales, a plataformas institucionales o interinstitucionales, aplicaciones institucionales.</v>
      </c>
      <c r="BG108" s="177" t="s">
        <v>1340</v>
      </c>
      <c r="BH108" s="176" t="str">
        <f t="shared" si="92"/>
        <v xml:space="preserve"> </v>
      </c>
      <c r="BI108" s="216"/>
      <c r="BJ108" s="190">
        <v>45777</v>
      </c>
      <c r="BK108" s="192" t="str">
        <f t="shared" si="79"/>
        <v>Configuración del perfil de usuario: funcionario nuevo o retirado  y contratista de la entidad.</v>
      </c>
      <c r="BL108" s="192" t="str">
        <f t="shared" si="76"/>
        <v>OSI - GIS - GDMA - SPI</v>
      </c>
      <c r="BM108" s="197" t="s">
        <v>100</v>
      </c>
      <c r="BN108" s="191"/>
      <c r="BO108" s="193" t="s">
        <v>1338</v>
      </c>
      <c r="BP108" s="192" t="str">
        <f t="shared" si="80"/>
        <v xml:space="preserve">Gestión de casos en mesas de ayuda para la creación o inactivación de usuarios </v>
      </c>
      <c r="BQ108" s="194" t="s">
        <v>1340</v>
      </c>
      <c r="BR108" s="192" t="str">
        <f t="shared" ref="BR108:BR113" si="93">BR107</f>
        <v>En servicio en ejecución durante el 2025.</v>
      </c>
      <c r="BS108" s="216"/>
      <c r="BT108" s="323">
        <f t="shared" si="82"/>
        <v>45838</v>
      </c>
      <c r="BU108" s="323" t="str">
        <f t="shared" si="83"/>
        <v>Gestión de Usuarios institucionales, creación de cuenta y asignación de almacenamiento en One Drive.</v>
      </c>
      <c r="BV108" s="324" t="str">
        <f t="shared" si="77"/>
        <v>OSI - GIS - GDMA - SPI</v>
      </c>
      <c r="BW108" s="537" t="s">
        <v>100</v>
      </c>
      <c r="BX108" s="325" t="str">
        <f t="shared" si="84"/>
        <v xml:space="preserve"> </v>
      </c>
      <c r="BY108" s="325" t="str">
        <f t="shared" si="85"/>
        <v>X</v>
      </c>
      <c r="BZ108" s="325" t="str">
        <f t="shared" si="85"/>
        <v xml:space="preserve">A través de la herramienta de mesade ayuda se registra la gestión de usuarios institucionales. </v>
      </c>
      <c r="CA108" s="327" t="s">
        <v>1340</v>
      </c>
      <c r="CB108" s="327" t="str">
        <f t="shared" si="81"/>
        <v>Ajuste redacción "Descripción del Riesgo" acorde con lo indicado en el Informe OCI-018-2025.</v>
      </c>
      <c r="CC108" s="216"/>
      <c r="CD108" s="301"/>
      <c r="CE108" s="175"/>
      <c r="CF108" s="175" t="str">
        <f t="shared" si="78"/>
        <v>OSI - GIS - GDMA - SPI</v>
      </c>
      <c r="CG108" s="305" t="s">
        <v>100</v>
      </c>
      <c r="CH108" s="176"/>
      <c r="CI108" s="239"/>
      <c r="CJ108" s="175"/>
      <c r="CK108" s="177"/>
      <c r="CL108" s="175"/>
      <c r="CM108" s="200"/>
      <c r="CN108" s="175"/>
      <c r="CO108" s="175"/>
      <c r="CP108" s="176"/>
      <c r="CQ108" s="176"/>
      <c r="CR108" s="176"/>
      <c r="CS108" s="176"/>
      <c r="CT108" s="177"/>
      <c r="CU108" s="177"/>
      <c r="CV108" s="177"/>
      <c r="CW108" s="198"/>
      <c r="CX108" s="198"/>
      <c r="CY108" s="198"/>
      <c r="CZ108" s="198"/>
      <c r="DA108" s="198"/>
      <c r="DB108" s="198"/>
      <c r="DC108" s="198"/>
      <c r="DD108" s="198"/>
      <c r="DE108" s="198"/>
      <c r="DF108" s="198"/>
    </row>
    <row r="109" spans="2:110" s="187" customFormat="1" ht="94.5" x14ac:dyDescent="0.25">
      <c r="B109" s="173" t="s">
        <v>68</v>
      </c>
      <c r="C109" s="195" t="s">
        <v>101</v>
      </c>
      <c r="D109" s="195" t="s">
        <v>101</v>
      </c>
      <c r="E109" s="196" t="s">
        <v>102</v>
      </c>
      <c r="F109" s="196" t="s">
        <v>168</v>
      </c>
      <c r="G109" s="196" t="s">
        <v>101</v>
      </c>
      <c r="H109" s="195">
        <v>0</v>
      </c>
      <c r="I109" s="195">
        <v>0</v>
      </c>
      <c r="J109" s="195">
        <v>0</v>
      </c>
      <c r="K109" s="195">
        <v>0</v>
      </c>
      <c r="L109" s="195">
        <v>0</v>
      </c>
      <c r="M109" s="195">
        <v>0</v>
      </c>
      <c r="N109" s="195">
        <v>0</v>
      </c>
      <c r="O109" s="196" t="s">
        <v>497</v>
      </c>
      <c r="P109" s="170"/>
      <c r="Q109" s="171" t="s">
        <v>77</v>
      </c>
      <c r="R109" s="171" t="s">
        <v>78</v>
      </c>
      <c r="S109" s="327" t="s">
        <v>1508</v>
      </c>
      <c r="T109" s="170" t="s">
        <v>106</v>
      </c>
      <c r="U109" s="196" t="s">
        <v>81</v>
      </c>
      <c r="V109" s="170" t="s">
        <v>144</v>
      </c>
      <c r="W109" s="180" t="s">
        <v>83</v>
      </c>
      <c r="X109" s="181">
        <f t="shared" si="67"/>
        <v>0.4</v>
      </c>
      <c r="Y109" s="182" t="s">
        <v>84</v>
      </c>
      <c r="Z109" s="181">
        <f t="shared" si="68"/>
        <v>0.8</v>
      </c>
      <c r="AA109" s="173" t="s">
        <v>85</v>
      </c>
      <c r="AB109" s="172" t="s">
        <v>108</v>
      </c>
      <c r="AC109" s="170" t="s">
        <v>109</v>
      </c>
      <c r="AD109" s="173" t="s">
        <v>88</v>
      </c>
      <c r="AE109" s="173" t="s">
        <v>89</v>
      </c>
      <c r="AF109" s="196" t="s">
        <v>110</v>
      </c>
      <c r="AG109" s="173" t="s">
        <v>91</v>
      </c>
      <c r="AH109" s="173" t="s">
        <v>111</v>
      </c>
      <c r="AI109" s="183">
        <f t="shared" si="69"/>
        <v>0.15</v>
      </c>
      <c r="AJ109" s="173" t="s">
        <v>93</v>
      </c>
      <c r="AK109" s="183">
        <f t="shared" si="70"/>
        <v>0.1</v>
      </c>
      <c r="AL109" s="173" t="s">
        <v>94</v>
      </c>
      <c r="AM109" s="195" t="s">
        <v>112</v>
      </c>
      <c r="AN109" s="173" t="s">
        <v>96</v>
      </c>
      <c r="AO109" s="195" t="s">
        <v>113</v>
      </c>
      <c r="AP109" s="184">
        <f t="shared" si="71"/>
        <v>0.25</v>
      </c>
      <c r="AQ109" s="243" t="str">
        <f t="shared" si="72"/>
        <v>BAJA</v>
      </c>
      <c r="AR109" s="243">
        <f t="shared" si="73"/>
        <v>0.30000000000000004</v>
      </c>
      <c r="AS109" s="243" t="str">
        <f t="shared" si="74"/>
        <v>MAYOR</v>
      </c>
      <c r="AT109" s="243">
        <f t="shared" si="75"/>
        <v>0.8</v>
      </c>
      <c r="AU109" s="223" t="s">
        <v>85</v>
      </c>
      <c r="AV109" s="218" t="s">
        <v>98</v>
      </c>
      <c r="AW109" s="174" t="s">
        <v>108</v>
      </c>
      <c r="AX109" s="175" t="s">
        <v>114</v>
      </c>
      <c r="AY109" s="168"/>
      <c r="AZ109" s="175">
        <f t="shared" si="86"/>
        <v>45657</v>
      </c>
      <c r="BA109"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09" s="175" t="str">
        <f t="shared" si="88"/>
        <v>OSI - GIS - GDMA - SPI</v>
      </c>
      <c r="BC109" s="227" t="s">
        <v>100</v>
      </c>
      <c r="BD109" s="176" t="str">
        <f t="shared" si="89"/>
        <v xml:space="preserve"> </v>
      </c>
      <c r="BE109" s="176" t="str">
        <f t="shared" si="90"/>
        <v>X</v>
      </c>
      <c r="BF109" s="176" t="str">
        <f t="shared" si="91"/>
        <v>Se mantiene un control sobre los usuarios y accesos a nivel de servicios corporativos transversales, a plataformas institucionales o interinstitucionales, aplicaciones institucionales.</v>
      </c>
      <c r="BG109" s="177" t="s">
        <v>1340</v>
      </c>
      <c r="BH109" s="176" t="str">
        <f t="shared" si="92"/>
        <v xml:space="preserve"> </v>
      </c>
      <c r="BI109" s="168"/>
      <c r="BJ109" s="190">
        <v>45777</v>
      </c>
      <c r="BK109" s="192" t="str">
        <f t="shared" si="79"/>
        <v>Configuración del perfil de usuario: funcionario nuevo o retirado  y contratista de la entidad.</v>
      </c>
      <c r="BL109" s="192" t="str">
        <f t="shared" si="76"/>
        <v>OSI - GIS - GDMA - SPI</v>
      </c>
      <c r="BM109" s="197" t="s">
        <v>100</v>
      </c>
      <c r="BN109" s="191"/>
      <c r="BO109" s="193" t="s">
        <v>1338</v>
      </c>
      <c r="BP109" s="192" t="str">
        <f t="shared" si="80"/>
        <v xml:space="preserve">Gestión de casos en mesas de ayuda para la creación o inactivación de usuarios </v>
      </c>
      <c r="BQ109" s="194" t="s">
        <v>1340</v>
      </c>
      <c r="BR109" s="192" t="str">
        <f t="shared" si="93"/>
        <v>En servicio en ejecución durante el 2025.</v>
      </c>
      <c r="BS109" s="168"/>
      <c r="BT109" s="323">
        <f t="shared" si="82"/>
        <v>45838</v>
      </c>
      <c r="BU109" s="323" t="str">
        <f t="shared" si="83"/>
        <v>Gestión de Usuarios institucionales, creación de cuenta y asignación de almacenamiento en One Drive.</v>
      </c>
      <c r="BV109" s="324" t="str">
        <f t="shared" si="77"/>
        <v>OSI - GIS - GDMA - SPI</v>
      </c>
      <c r="BW109" s="537" t="s">
        <v>100</v>
      </c>
      <c r="BX109" s="325" t="str">
        <f t="shared" si="84"/>
        <v xml:space="preserve"> </v>
      </c>
      <c r="BY109" s="325" t="str">
        <f t="shared" si="85"/>
        <v>X</v>
      </c>
      <c r="BZ109" s="325" t="str">
        <f t="shared" si="85"/>
        <v xml:space="preserve">A través de la herramienta de mesade ayuda se registra la gestión de usuarios institucionales. </v>
      </c>
      <c r="CA109" s="327" t="s">
        <v>1340</v>
      </c>
      <c r="CB109" s="327" t="str">
        <f t="shared" si="81"/>
        <v>Ajuste redacción "Descripción del Riesgo" acorde con lo indicado en el Informe OCI-018-2025.</v>
      </c>
      <c r="CC109" s="168"/>
      <c r="CD109" s="301"/>
      <c r="CE109" s="175"/>
      <c r="CF109" s="175" t="str">
        <f t="shared" si="78"/>
        <v>OSI - GIS - GDMA - SPI</v>
      </c>
      <c r="CG109" s="305" t="s">
        <v>100</v>
      </c>
      <c r="CH109" s="176"/>
      <c r="CI109" s="239"/>
      <c r="CJ109" s="175"/>
      <c r="CK109" s="177"/>
      <c r="CL109" s="175"/>
      <c r="CM109" s="200"/>
      <c r="CN109" s="175"/>
      <c r="CO109" s="175"/>
      <c r="CP109" s="176"/>
      <c r="CQ109" s="176"/>
      <c r="CR109" s="176"/>
      <c r="CS109" s="176"/>
      <c r="CT109" s="177"/>
      <c r="CU109" s="177"/>
      <c r="CV109" s="177"/>
      <c r="CW109" s="198"/>
      <c r="CX109" s="198"/>
      <c r="CY109" s="198"/>
      <c r="CZ109" s="198"/>
      <c r="DA109" s="198"/>
      <c r="DB109" s="198"/>
      <c r="DC109" s="198"/>
      <c r="DD109" s="198"/>
      <c r="DE109" s="198"/>
      <c r="DF109" s="198"/>
    </row>
    <row r="110" spans="2:110" s="187" customFormat="1" ht="94.5" x14ac:dyDescent="0.25">
      <c r="B110" s="173" t="s">
        <v>68</v>
      </c>
      <c r="C110" s="195" t="s">
        <v>101</v>
      </c>
      <c r="D110" s="195" t="s">
        <v>101</v>
      </c>
      <c r="E110" s="196" t="s">
        <v>102</v>
      </c>
      <c r="F110" s="196" t="s">
        <v>71</v>
      </c>
      <c r="G110" s="196" t="s">
        <v>101</v>
      </c>
      <c r="H110" s="195">
        <v>0</v>
      </c>
      <c r="I110" s="195">
        <v>0</v>
      </c>
      <c r="J110" s="195">
        <v>0</v>
      </c>
      <c r="K110" s="195">
        <v>0</v>
      </c>
      <c r="L110" s="195">
        <v>0</v>
      </c>
      <c r="M110" s="195">
        <v>0</v>
      </c>
      <c r="N110" s="195">
        <v>0</v>
      </c>
      <c r="O110" s="196" t="s">
        <v>497</v>
      </c>
      <c r="P110" s="170"/>
      <c r="Q110" s="171" t="s">
        <v>77</v>
      </c>
      <c r="R110" s="171" t="s">
        <v>78</v>
      </c>
      <c r="S110" s="327" t="s">
        <v>1508</v>
      </c>
      <c r="T110" s="170" t="s">
        <v>106</v>
      </c>
      <c r="U110" s="196" t="s">
        <v>81</v>
      </c>
      <c r="V110" s="170" t="s">
        <v>144</v>
      </c>
      <c r="W110" s="180" t="s">
        <v>83</v>
      </c>
      <c r="X110" s="181">
        <f t="shared" si="67"/>
        <v>0.4</v>
      </c>
      <c r="Y110" s="182" t="s">
        <v>84</v>
      </c>
      <c r="Z110" s="181">
        <f t="shared" si="68"/>
        <v>0.8</v>
      </c>
      <c r="AA110" s="173" t="s">
        <v>85</v>
      </c>
      <c r="AB110" s="172" t="s">
        <v>108</v>
      </c>
      <c r="AC110" s="170" t="s">
        <v>109</v>
      </c>
      <c r="AD110" s="173" t="s">
        <v>88</v>
      </c>
      <c r="AE110" s="173" t="s">
        <v>89</v>
      </c>
      <c r="AF110" s="196" t="s">
        <v>110</v>
      </c>
      <c r="AG110" s="173" t="s">
        <v>91</v>
      </c>
      <c r="AH110" s="173" t="s">
        <v>111</v>
      </c>
      <c r="AI110" s="183">
        <f t="shared" si="69"/>
        <v>0.15</v>
      </c>
      <c r="AJ110" s="173" t="s">
        <v>93</v>
      </c>
      <c r="AK110" s="183">
        <f t="shared" si="70"/>
        <v>0.1</v>
      </c>
      <c r="AL110" s="173" t="s">
        <v>94</v>
      </c>
      <c r="AM110" s="195" t="s">
        <v>112</v>
      </c>
      <c r="AN110" s="173" t="s">
        <v>96</v>
      </c>
      <c r="AO110" s="195" t="s">
        <v>113</v>
      </c>
      <c r="AP110" s="184">
        <f t="shared" si="71"/>
        <v>0.25</v>
      </c>
      <c r="AQ110" s="243" t="str">
        <f t="shared" si="72"/>
        <v>BAJA</v>
      </c>
      <c r="AR110" s="243">
        <f t="shared" si="73"/>
        <v>0.30000000000000004</v>
      </c>
      <c r="AS110" s="243" t="str">
        <f t="shared" si="74"/>
        <v>MAYOR</v>
      </c>
      <c r="AT110" s="243">
        <f t="shared" si="75"/>
        <v>0.8</v>
      </c>
      <c r="AU110" s="223" t="s">
        <v>85</v>
      </c>
      <c r="AV110" s="218" t="s">
        <v>98</v>
      </c>
      <c r="AW110" s="174" t="s">
        <v>108</v>
      </c>
      <c r="AX110" s="175" t="s">
        <v>114</v>
      </c>
      <c r="AY110" s="216"/>
      <c r="AZ110" s="175">
        <f t="shared" si="86"/>
        <v>45657</v>
      </c>
      <c r="BA110"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10" s="175" t="str">
        <f t="shared" si="88"/>
        <v>OSI - GIS - GDMA - SPI</v>
      </c>
      <c r="BC110" s="227" t="s">
        <v>100</v>
      </c>
      <c r="BD110" s="176" t="str">
        <f t="shared" si="89"/>
        <v xml:space="preserve"> </v>
      </c>
      <c r="BE110" s="176" t="str">
        <f t="shared" si="90"/>
        <v>X</v>
      </c>
      <c r="BF110" s="176" t="str">
        <f t="shared" si="91"/>
        <v>Se mantiene un control sobre los usuarios y accesos a nivel de servicios corporativos transversales, a plataformas institucionales o interinstitucionales, aplicaciones institucionales.</v>
      </c>
      <c r="BG110" s="177" t="s">
        <v>1340</v>
      </c>
      <c r="BH110" s="176" t="str">
        <f t="shared" si="92"/>
        <v xml:space="preserve"> </v>
      </c>
      <c r="BI110" s="216"/>
      <c r="BJ110" s="190">
        <v>45777</v>
      </c>
      <c r="BK110" s="192" t="str">
        <f t="shared" si="79"/>
        <v>Configuración del perfil de usuario: funcionario nuevo o retirado  y contratista de la entidad.</v>
      </c>
      <c r="BL110" s="192" t="str">
        <f t="shared" si="76"/>
        <v>OSI - GIS - GDMA - SPI</v>
      </c>
      <c r="BM110" s="197" t="s">
        <v>100</v>
      </c>
      <c r="BN110" s="191"/>
      <c r="BO110" s="193" t="s">
        <v>1338</v>
      </c>
      <c r="BP110" s="192" t="str">
        <f t="shared" si="80"/>
        <v xml:space="preserve">Gestión de casos en mesas de ayuda para la creación o inactivación de usuarios </v>
      </c>
      <c r="BQ110" s="194" t="s">
        <v>1340</v>
      </c>
      <c r="BR110" s="192" t="str">
        <f t="shared" si="93"/>
        <v>En servicio en ejecución durante el 2025.</v>
      </c>
      <c r="BS110" s="216"/>
      <c r="BT110" s="323">
        <f t="shared" si="82"/>
        <v>45838</v>
      </c>
      <c r="BU110" s="323" t="str">
        <f t="shared" si="83"/>
        <v>Gestión de Usuarios institucionales, creación de cuenta y asignación de almacenamiento en One Drive.</v>
      </c>
      <c r="BV110" s="324" t="str">
        <f t="shared" si="77"/>
        <v>OSI - GIS - GDMA - SPI</v>
      </c>
      <c r="BW110" s="537" t="s">
        <v>100</v>
      </c>
      <c r="BX110" s="325" t="str">
        <f t="shared" si="84"/>
        <v xml:space="preserve"> </v>
      </c>
      <c r="BY110" s="325" t="str">
        <f t="shared" si="85"/>
        <v>X</v>
      </c>
      <c r="BZ110" s="325" t="str">
        <f t="shared" si="85"/>
        <v xml:space="preserve">A través de la herramienta de mesade ayuda se registra la gestión de usuarios institucionales. </v>
      </c>
      <c r="CA110" s="327" t="s">
        <v>1340</v>
      </c>
      <c r="CB110" s="327" t="str">
        <f t="shared" si="81"/>
        <v>Ajuste redacción "Descripción del Riesgo" acorde con lo indicado en el Informe OCI-018-2025.</v>
      </c>
      <c r="CC110" s="216"/>
      <c r="CD110" s="301"/>
      <c r="CE110" s="175"/>
      <c r="CF110" s="175" t="str">
        <f t="shared" si="78"/>
        <v>OSI - GIS - GDMA - SPI</v>
      </c>
      <c r="CG110" s="305" t="s">
        <v>100</v>
      </c>
      <c r="CH110" s="176"/>
      <c r="CI110" s="239"/>
      <c r="CJ110" s="175"/>
      <c r="CK110" s="177"/>
      <c r="CL110" s="175"/>
      <c r="CM110" s="200"/>
      <c r="CN110" s="175"/>
      <c r="CO110" s="175"/>
      <c r="CP110" s="176"/>
      <c r="CQ110" s="176"/>
      <c r="CR110" s="176"/>
      <c r="CS110" s="176"/>
      <c r="CT110" s="177"/>
      <c r="CU110" s="177"/>
      <c r="CV110" s="177"/>
      <c r="CW110" s="198"/>
      <c r="CX110" s="198"/>
      <c r="CY110" s="198"/>
      <c r="CZ110" s="198"/>
      <c r="DA110" s="198"/>
      <c r="DB110" s="198"/>
      <c r="DC110" s="198"/>
      <c r="DD110" s="198"/>
      <c r="DE110" s="198"/>
      <c r="DF110" s="198"/>
    </row>
    <row r="111" spans="2:110" s="187" customFormat="1" ht="94.5" x14ac:dyDescent="0.25">
      <c r="B111" s="173" t="s">
        <v>68</v>
      </c>
      <c r="C111" s="195" t="s">
        <v>288</v>
      </c>
      <c r="D111" s="195" t="s">
        <v>288</v>
      </c>
      <c r="E111" s="196" t="s">
        <v>102</v>
      </c>
      <c r="F111" s="196" t="s">
        <v>117</v>
      </c>
      <c r="G111" s="196" t="s">
        <v>288</v>
      </c>
      <c r="H111" s="195" t="s">
        <v>518</v>
      </c>
      <c r="I111" s="195" t="s">
        <v>518</v>
      </c>
      <c r="J111" s="195" t="s">
        <v>240</v>
      </c>
      <c r="K111" s="195" t="s">
        <v>518</v>
      </c>
      <c r="L111" s="195" t="s">
        <v>248</v>
      </c>
      <c r="M111" s="195" t="s">
        <v>249</v>
      </c>
      <c r="N111" s="195" t="s">
        <v>250</v>
      </c>
      <c r="O111" s="196" t="s">
        <v>76</v>
      </c>
      <c r="P111" s="170"/>
      <c r="Q111" s="171" t="s">
        <v>77</v>
      </c>
      <c r="R111" s="171" t="s">
        <v>78</v>
      </c>
      <c r="S111" s="327" t="s">
        <v>1508</v>
      </c>
      <c r="T111" s="170" t="s">
        <v>106</v>
      </c>
      <c r="U111" s="196" t="s">
        <v>81</v>
      </c>
      <c r="V111" s="170" t="s">
        <v>287</v>
      </c>
      <c r="W111" s="180" t="s">
        <v>83</v>
      </c>
      <c r="X111" s="181">
        <f t="shared" si="67"/>
        <v>0.4</v>
      </c>
      <c r="Y111" s="182" t="s">
        <v>312</v>
      </c>
      <c r="Z111" s="181">
        <f t="shared" si="68"/>
        <v>0.6</v>
      </c>
      <c r="AA111" s="173" t="s">
        <v>312</v>
      </c>
      <c r="AB111" s="172" t="s">
        <v>108</v>
      </c>
      <c r="AC111" s="170" t="s">
        <v>109</v>
      </c>
      <c r="AD111" s="173" t="s">
        <v>88</v>
      </c>
      <c r="AE111" s="173" t="s">
        <v>89</v>
      </c>
      <c r="AF111" s="196" t="s">
        <v>110</v>
      </c>
      <c r="AG111" s="173" t="s">
        <v>91</v>
      </c>
      <c r="AH111" s="173" t="s">
        <v>111</v>
      </c>
      <c r="AI111" s="183">
        <f t="shared" si="69"/>
        <v>0.15</v>
      </c>
      <c r="AJ111" s="173" t="s">
        <v>93</v>
      </c>
      <c r="AK111" s="183">
        <f t="shared" si="70"/>
        <v>0.1</v>
      </c>
      <c r="AL111" s="173" t="s">
        <v>94</v>
      </c>
      <c r="AM111" s="195" t="s">
        <v>112</v>
      </c>
      <c r="AN111" s="173" t="s">
        <v>96</v>
      </c>
      <c r="AO111" s="195" t="s">
        <v>113</v>
      </c>
      <c r="AP111" s="184">
        <f t="shared" si="71"/>
        <v>0.25</v>
      </c>
      <c r="AQ111" s="243" t="str">
        <f t="shared" si="72"/>
        <v>BAJA</v>
      </c>
      <c r="AR111" s="243">
        <f t="shared" si="73"/>
        <v>0.30000000000000004</v>
      </c>
      <c r="AS111" s="243" t="str">
        <f t="shared" si="74"/>
        <v>MODERADO</v>
      </c>
      <c r="AT111" s="243">
        <f t="shared" si="75"/>
        <v>0.6</v>
      </c>
      <c r="AU111" s="223" t="s">
        <v>312</v>
      </c>
      <c r="AV111" s="235" t="s">
        <v>130</v>
      </c>
      <c r="AW111" s="174" t="s">
        <v>108</v>
      </c>
      <c r="AX111" s="175" t="s">
        <v>114</v>
      </c>
      <c r="AY111" s="211"/>
      <c r="AZ111" s="175">
        <f t="shared" si="86"/>
        <v>45657</v>
      </c>
      <c r="BA111"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11" s="175" t="str">
        <f t="shared" si="88"/>
        <v>OSI - GIS - GDMA - SPI</v>
      </c>
      <c r="BC111" s="227" t="s">
        <v>100</v>
      </c>
      <c r="BD111" s="176" t="str">
        <f t="shared" si="89"/>
        <v xml:space="preserve"> </v>
      </c>
      <c r="BE111" s="176" t="str">
        <f t="shared" si="90"/>
        <v>X</v>
      </c>
      <c r="BF111" s="176" t="str">
        <f t="shared" si="91"/>
        <v>Se mantiene un control sobre los usuarios y accesos a nivel de servicios corporativos transversales, a plataformas institucionales o interinstitucionales, aplicaciones institucionales.</v>
      </c>
      <c r="BG111" s="177" t="s">
        <v>1340</v>
      </c>
      <c r="BH111" s="176" t="str">
        <f t="shared" si="92"/>
        <v xml:space="preserve"> </v>
      </c>
      <c r="BI111" s="211"/>
      <c r="BJ111" s="190">
        <v>45777</v>
      </c>
      <c r="BK111" s="192" t="str">
        <f t="shared" si="79"/>
        <v>Configuración del perfil de usuario: funcionario nuevo o retirado  y contratista de la entidad.</v>
      </c>
      <c r="BL111" s="192" t="str">
        <f t="shared" si="76"/>
        <v>OSI - GIS - GDMA - SPI</v>
      </c>
      <c r="BM111" s="197" t="s">
        <v>100</v>
      </c>
      <c r="BN111" s="191"/>
      <c r="BO111" s="193" t="s">
        <v>1338</v>
      </c>
      <c r="BP111" s="192" t="str">
        <f t="shared" si="80"/>
        <v xml:space="preserve">Gestión de casos en mesas de ayuda para la creación o inactivación de usuarios </v>
      </c>
      <c r="BQ111" s="194" t="s">
        <v>1340</v>
      </c>
      <c r="BR111" s="192" t="str">
        <f t="shared" si="93"/>
        <v>En servicio en ejecución durante el 2025.</v>
      </c>
      <c r="BS111" s="211"/>
      <c r="BT111" s="323">
        <f t="shared" si="82"/>
        <v>45838</v>
      </c>
      <c r="BU111" s="323" t="str">
        <f t="shared" si="83"/>
        <v>Gestión de Usuarios institucionales, creación de cuenta y asignación de almacenamiento en One Drive.</v>
      </c>
      <c r="BV111" s="324" t="str">
        <f t="shared" si="77"/>
        <v>OSI - GIS - GDMA - SPI</v>
      </c>
      <c r="BW111" s="537" t="s">
        <v>100</v>
      </c>
      <c r="BX111" s="325" t="str">
        <f t="shared" si="84"/>
        <v xml:space="preserve"> </v>
      </c>
      <c r="BY111" s="325" t="str">
        <f t="shared" si="85"/>
        <v>X</v>
      </c>
      <c r="BZ111" s="325" t="str">
        <f t="shared" si="85"/>
        <v xml:space="preserve">A través de la herramienta de mesade ayuda se registra la gestión de usuarios institucionales. </v>
      </c>
      <c r="CA111" s="327" t="s">
        <v>1340</v>
      </c>
      <c r="CB111" s="327" t="str">
        <f t="shared" si="81"/>
        <v>Ajuste redacción "Descripción del Riesgo" acorde con lo indicado en el Informe OCI-018-2025.</v>
      </c>
      <c r="CC111" s="211"/>
      <c r="CD111" s="301"/>
      <c r="CE111" s="175"/>
      <c r="CF111" s="175" t="str">
        <f t="shared" si="78"/>
        <v>OSI - GIS - GDMA - SPI</v>
      </c>
      <c r="CG111" s="305" t="s">
        <v>100</v>
      </c>
      <c r="CH111" s="176"/>
      <c r="CI111" s="239"/>
      <c r="CJ111" s="175"/>
      <c r="CK111" s="177"/>
      <c r="CL111" s="175"/>
      <c r="CM111" s="200"/>
      <c r="CN111" s="175"/>
      <c r="CO111" s="175"/>
      <c r="CP111" s="176"/>
      <c r="CQ111" s="176"/>
      <c r="CR111" s="176"/>
      <c r="CS111" s="176"/>
      <c r="CT111" s="177"/>
      <c r="CU111" s="177"/>
      <c r="CV111" s="177"/>
      <c r="CW111" s="198"/>
      <c r="CX111" s="198"/>
      <c r="CY111" s="198"/>
      <c r="CZ111" s="198"/>
      <c r="DA111" s="198"/>
      <c r="DB111" s="198"/>
      <c r="DC111" s="198"/>
      <c r="DD111" s="198"/>
      <c r="DE111" s="198"/>
      <c r="DF111" s="198"/>
    </row>
    <row r="112" spans="2:110" s="187" customFormat="1" ht="94.5" x14ac:dyDescent="0.25">
      <c r="B112" s="173" t="s">
        <v>68</v>
      </c>
      <c r="C112" s="195" t="s">
        <v>288</v>
      </c>
      <c r="D112" s="195" t="s">
        <v>288</v>
      </c>
      <c r="E112" s="196" t="s">
        <v>102</v>
      </c>
      <c r="F112" s="196" t="s">
        <v>117</v>
      </c>
      <c r="G112" s="196" t="s">
        <v>288</v>
      </c>
      <c r="H112" s="195">
        <v>0</v>
      </c>
      <c r="I112" s="195">
        <v>0</v>
      </c>
      <c r="J112" s="195">
        <v>0</v>
      </c>
      <c r="K112" s="195">
        <v>0</v>
      </c>
      <c r="L112" s="195">
        <v>0</v>
      </c>
      <c r="M112" s="195">
        <v>0</v>
      </c>
      <c r="N112" s="195">
        <v>0</v>
      </c>
      <c r="O112" s="196" t="s">
        <v>176</v>
      </c>
      <c r="P112" s="170"/>
      <c r="Q112" s="171" t="s">
        <v>77</v>
      </c>
      <c r="R112" s="171" t="s">
        <v>78</v>
      </c>
      <c r="S112" s="327" t="s">
        <v>1508</v>
      </c>
      <c r="T112" s="170" t="s">
        <v>106</v>
      </c>
      <c r="U112" s="196" t="s">
        <v>143</v>
      </c>
      <c r="V112" s="170" t="s">
        <v>144</v>
      </c>
      <c r="W112" s="180" t="s">
        <v>83</v>
      </c>
      <c r="X112" s="181">
        <f t="shared" si="67"/>
        <v>0.4</v>
      </c>
      <c r="Y112" s="182" t="s">
        <v>312</v>
      </c>
      <c r="Z112" s="181">
        <f t="shared" si="68"/>
        <v>0.6</v>
      </c>
      <c r="AA112" s="173" t="s">
        <v>312</v>
      </c>
      <c r="AB112" s="172" t="s">
        <v>108</v>
      </c>
      <c r="AC112" s="170" t="s">
        <v>109</v>
      </c>
      <c r="AD112" s="173" t="s">
        <v>88</v>
      </c>
      <c r="AE112" s="173" t="s">
        <v>89</v>
      </c>
      <c r="AF112" s="196" t="s">
        <v>110</v>
      </c>
      <c r="AG112" s="173" t="s">
        <v>91</v>
      </c>
      <c r="AH112" s="173" t="s">
        <v>111</v>
      </c>
      <c r="AI112" s="183">
        <f t="shared" si="69"/>
        <v>0.15</v>
      </c>
      <c r="AJ112" s="173" t="s">
        <v>93</v>
      </c>
      <c r="AK112" s="183">
        <f t="shared" si="70"/>
        <v>0.1</v>
      </c>
      <c r="AL112" s="173" t="s">
        <v>94</v>
      </c>
      <c r="AM112" s="195" t="s">
        <v>112</v>
      </c>
      <c r="AN112" s="173" t="s">
        <v>96</v>
      </c>
      <c r="AO112" s="195" t="s">
        <v>113</v>
      </c>
      <c r="AP112" s="184">
        <f t="shared" si="71"/>
        <v>0.25</v>
      </c>
      <c r="AQ112" s="243" t="str">
        <f t="shared" si="72"/>
        <v>BAJA</v>
      </c>
      <c r="AR112" s="243">
        <f t="shared" si="73"/>
        <v>0.30000000000000004</v>
      </c>
      <c r="AS112" s="243" t="str">
        <f t="shared" si="74"/>
        <v>MODERADO</v>
      </c>
      <c r="AT112" s="243">
        <f t="shared" si="75"/>
        <v>0.6</v>
      </c>
      <c r="AU112" s="223" t="s">
        <v>312</v>
      </c>
      <c r="AV112" s="218" t="s">
        <v>98</v>
      </c>
      <c r="AW112" s="174" t="s">
        <v>108</v>
      </c>
      <c r="AX112" s="175" t="s">
        <v>114</v>
      </c>
      <c r="AY112" s="200"/>
      <c r="AZ112" s="175">
        <f t="shared" si="86"/>
        <v>45657</v>
      </c>
      <c r="BA112"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12" s="175" t="str">
        <f t="shared" si="88"/>
        <v>OSI - GIS - GDMA - SPI</v>
      </c>
      <c r="BC112" s="227" t="s">
        <v>100</v>
      </c>
      <c r="BD112" s="176" t="str">
        <f t="shared" si="89"/>
        <v xml:space="preserve"> </v>
      </c>
      <c r="BE112" s="176" t="str">
        <f t="shared" si="90"/>
        <v>X</v>
      </c>
      <c r="BF112" s="176" t="str">
        <f t="shared" si="91"/>
        <v>Se mantiene un control sobre los usuarios y accesos a nivel de servicios corporativos transversales, a plataformas institucionales o interinstitucionales, aplicaciones institucionales.</v>
      </c>
      <c r="BG112" s="177" t="s">
        <v>1340</v>
      </c>
      <c r="BH112" s="176" t="str">
        <f t="shared" si="92"/>
        <v xml:space="preserve"> </v>
      </c>
      <c r="BI112" s="200"/>
      <c r="BJ112" s="190">
        <v>45777</v>
      </c>
      <c r="BK112" s="192" t="str">
        <f t="shared" si="79"/>
        <v>Configuración del perfil de usuario: funcionario nuevo o retirado  y contratista de la entidad.</v>
      </c>
      <c r="BL112" s="192" t="str">
        <f t="shared" si="76"/>
        <v>OSI - GIS - GDMA - SPI</v>
      </c>
      <c r="BM112" s="197" t="s">
        <v>100</v>
      </c>
      <c r="BN112" s="191"/>
      <c r="BO112" s="193" t="s">
        <v>1338</v>
      </c>
      <c r="BP112" s="192" t="str">
        <f t="shared" si="80"/>
        <v xml:space="preserve">Gestión de casos en mesas de ayuda para la creación o inactivación de usuarios </v>
      </c>
      <c r="BQ112" s="194" t="s">
        <v>1340</v>
      </c>
      <c r="BR112" s="192" t="str">
        <f t="shared" si="93"/>
        <v>En servicio en ejecución durante el 2025.</v>
      </c>
      <c r="BS112" s="200"/>
      <c r="BT112" s="323">
        <f t="shared" si="82"/>
        <v>45838</v>
      </c>
      <c r="BU112" s="323" t="str">
        <f t="shared" si="83"/>
        <v>Gestión de Usuarios institucionales, creación de cuenta y asignación de almacenamiento en One Drive.</v>
      </c>
      <c r="BV112" s="324" t="str">
        <f t="shared" si="77"/>
        <v>OSI - GIS - GDMA - SPI</v>
      </c>
      <c r="BW112" s="537" t="s">
        <v>100</v>
      </c>
      <c r="BX112" s="325" t="str">
        <f t="shared" si="84"/>
        <v xml:space="preserve"> </v>
      </c>
      <c r="BY112" s="325" t="str">
        <f t="shared" si="85"/>
        <v>X</v>
      </c>
      <c r="BZ112" s="325" t="str">
        <f t="shared" si="85"/>
        <v xml:space="preserve">A través de la herramienta de mesade ayuda se registra la gestión de usuarios institucionales. </v>
      </c>
      <c r="CA112" s="327" t="s">
        <v>1340</v>
      </c>
      <c r="CB112" s="327" t="str">
        <f t="shared" si="81"/>
        <v>Ajuste redacción "Descripción del Riesgo" acorde con lo indicado en el Informe OCI-018-2025.</v>
      </c>
      <c r="CC112" s="200"/>
      <c r="CD112" s="301"/>
      <c r="CE112" s="175"/>
      <c r="CF112" s="175" t="str">
        <f t="shared" si="78"/>
        <v>OSI - GIS - GDMA - SPI</v>
      </c>
      <c r="CG112" s="305" t="s">
        <v>100</v>
      </c>
      <c r="CH112" s="176"/>
      <c r="CI112" s="239"/>
      <c r="CJ112" s="175"/>
      <c r="CK112" s="177"/>
      <c r="CL112" s="175"/>
      <c r="CM112" s="200"/>
      <c r="CN112" s="175"/>
      <c r="CO112" s="175"/>
      <c r="CP112" s="176"/>
      <c r="CQ112" s="176"/>
      <c r="CR112" s="176"/>
      <c r="CS112" s="176"/>
      <c r="CT112" s="177"/>
      <c r="CU112" s="177"/>
      <c r="CV112" s="177"/>
      <c r="CW112" s="198"/>
      <c r="CX112" s="198"/>
      <c r="CY112" s="198"/>
      <c r="CZ112" s="198"/>
      <c r="DA112" s="198"/>
      <c r="DB112" s="198"/>
      <c r="DC112" s="198"/>
      <c r="DD112" s="198"/>
      <c r="DE112" s="198"/>
      <c r="DF112" s="198"/>
    </row>
    <row r="113" spans="1:110" s="187" customFormat="1" ht="94.5" x14ac:dyDescent="0.15">
      <c r="B113" s="173" t="s">
        <v>68</v>
      </c>
      <c r="C113" s="195" t="s">
        <v>288</v>
      </c>
      <c r="D113" s="195" t="s">
        <v>288</v>
      </c>
      <c r="E113" s="196" t="s">
        <v>102</v>
      </c>
      <c r="F113" s="196" t="s">
        <v>117</v>
      </c>
      <c r="G113" s="196" t="s">
        <v>288</v>
      </c>
      <c r="H113" s="195" t="s">
        <v>698</v>
      </c>
      <c r="I113" s="195" t="s">
        <v>698</v>
      </c>
      <c r="J113" s="195" t="s">
        <v>698</v>
      </c>
      <c r="K113" s="195">
        <v>0</v>
      </c>
      <c r="L113" s="195" t="s">
        <v>698</v>
      </c>
      <c r="M113" s="195" t="s">
        <v>698</v>
      </c>
      <c r="N113" s="195" t="s">
        <v>698</v>
      </c>
      <c r="O113" s="196" t="s">
        <v>189</v>
      </c>
      <c r="P113" s="170"/>
      <c r="Q113" s="171" t="s">
        <v>77</v>
      </c>
      <c r="R113" s="171" t="s">
        <v>78</v>
      </c>
      <c r="S113" s="327" t="s">
        <v>1508</v>
      </c>
      <c r="T113" s="170" t="s">
        <v>106</v>
      </c>
      <c r="U113" s="196" t="s">
        <v>143</v>
      </c>
      <c r="V113" s="170" t="s">
        <v>144</v>
      </c>
      <c r="W113" s="180" t="s">
        <v>83</v>
      </c>
      <c r="X113" s="181">
        <f t="shared" si="67"/>
        <v>0.4</v>
      </c>
      <c r="Y113" s="182" t="s">
        <v>312</v>
      </c>
      <c r="Z113" s="181">
        <f t="shared" si="68"/>
        <v>0.6</v>
      </c>
      <c r="AA113" s="173" t="s">
        <v>312</v>
      </c>
      <c r="AB113" s="172" t="s">
        <v>108</v>
      </c>
      <c r="AC113" s="170" t="s">
        <v>109</v>
      </c>
      <c r="AD113" s="173" t="s">
        <v>88</v>
      </c>
      <c r="AE113" s="173" t="s">
        <v>89</v>
      </c>
      <c r="AF113" s="196" t="s">
        <v>110</v>
      </c>
      <c r="AG113" s="173" t="s">
        <v>91</v>
      </c>
      <c r="AH113" s="173" t="s">
        <v>111</v>
      </c>
      <c r="AI113" s="183">
        <f t="shared" si="69"/>
        <v>0.15</v>
      </c>
      <c r="AJ113" s="173" t="s">
        <v>93</v>
      </c>
      <c r="AK113" s="183">
        <f t="shared" si="70"/>
        <v>0.1</v>
      </c>
      <c r="AL113" s="173" t="s">
        <v>94</v>
      </c>
      <c r="AM113" s="195" t="s">
        <v>112</v>
      </c>
      <c r="AN113" s="173" t="s">
        <v>96</v>
      </c>
      <c r="AO113" s="195" t="s">
        <v>113</v>
      </c>
      <c r="AP113" s="184">
        <f t="shared" si="71"/>
        <v>0.25</v>
      </c>
      <c r="AQ113" s="243" t="str">
        <f t="shared" si="72"/>
        <v>BAJA</v>
      </c>
      <c r="AR113" s="243">
        <f t="shared" si="73"/>
        <v>0.30000000000000004</v>
      </c>
      <c r="AS113" s="243" t="str">
        <f t="shared" si="74"/>
        <v>MODERADO</v>
      </c>
      <c r="AT113" s="243">
        <f t="shared" si="75"/>
        <v>0.6</v>
      </c>
      <c r="AU113" s="223" t="s">
        <v>312</v>
      </c>
      <c r="AV113" s="218" t="s">
        <v>98</v>
      </c>
      <c r="AW113" s="174" t="s">
        <v>108</v>
      </c>
      <c r="AX113" s="175" t="s">
        <v>114</v>
      </c>
      <c r="AY113" s="201"/>
      <c r="AZ113" s="175">
        <f t="shared" si="86"/>
        <v>45657</v>
      </c>
      <c r="BA113" s="175" t="str">
        <f t="shared" si="87"/>
        <v xml:space="preserve">En IIIC-2024 se realizó monitoreo de usuarios institucionales a servicios de corporativos en nube O365, plataforma interinstitucional SIIF Nación, Plataforma VUCE - con CD - Token, administración servicios tecnológicos, entre otros. </v>
      </c>
      <c r="BB113" s="175" t="str">
        <f t="shared" si="88"/>
        <v>OSI - GIS - GDMA - SPI</v>
      </c>
      <c r="BC113" s="227" t="s">
        <v>100</v>
      </c>
      <c r="BD113" s="176" t="str">
        <f t="shared" si="89"/>
        <v xml:space="preserve"> </v>
      </c>
      <c r="BE113" s="176" t="str">
        <f t="shared" si="90"/>
        <v>X</v>
      </c>
      <c r="BF113" s="176" t="str">
        <f t="shared" si="91"/>
        <v>Se mantiene un control sobre los usuarios y accesos a nivel de servicios corporativos transversales, a plataformas institucionales o interinstitucionales, aplicaciones institucionales.</v>
      </c>
      <c r="BG113" s="177" t="s">
        <v>1340</v>
      </c>
      <c r="BH113" s="176" t="str">
        <f t="shared" si="92"/>
        <v xml:space="preserve"> </v>
      </c>
      <c r="BI113" s="201"/>
      <c r="BJ113" s="190">
        <v>45777</v>
      </c>
      <c r="BK113" s="192" t="str">
        <f t="shared" si="79"/>
        <v>Configuración del perfil de usuario: funcionario nuevo o retirado  y contratista de la entidad.</v>
      </c>
      <c r="BL113" s="192" t="str">
        <f t="shared" si="76"/>
        <v>OSI - GIS - GDMA - SPI</v>
      </c>
      <c r="BM113" s="197" t="s">
        <v>100</v>
      </c>
      <c r="BN113" s="191"/>
      <c r="BO113" s="193" t="s">
        <v>1338</v>
      </c>
      <c r="BP113" s="192" t="str">
        <f t="shared" si="80"/>
        <v xml:space="preserve">Gestión de casos en mesas de ayuda para la creación o inactivación de usuarios </v>
      </c>
      <c r="BQ113" s="194" t="s">
        <v>1340</v>
      </c>
      <c r="BR113" s="192" t="str">
        <f t="shared" si="93"/>
        <v>En servicio en ejecución durante el 2025.</v>
      </c>
      <c r="BS113" s="201"/>
      <c r="BT113" s="323">
        <f t="shared" si="82"/>
        <v>45838</v>
      </c>
      <c r="BU113" s="323" t="str">
        <f t="shared" si="83"/>
        <v>Gestión de Usuarios institucionales, creación de cuenta y asignación de almacenamiento en One Drive.</v>
      </c>
      <c r="BV113" s="324" t="str">
        <f t="shared" si="77"/>
        <v>OSI - GIS - GDMA - SPI</v>
      </c>
      <c r="BW113" s="537" t="s">
        <v>100</v>
      </c>
      <c r="BX113" s="325" t="str">
        <f t="shared" si="84"/>
        <v xml:space="preserve"> </v>
      </c>
      <c r="BY113" s="325" t="str">
        <f t="shared" si="85"/>
        <v>X</v>
      </c>
      <c r="BZ113" s="325" t="str">
        <f t="shared" si="85"/>
        <v xml:space="preserve">A través de la herramienta de mesade ayuda se registra la gestión de usuarios institucionales. </v>
      </c>
      <c r="CA113" s="327" t="s">
        <v>1340</v>
      </c>
      <c r="CB113" s="327" t="str">
        <f t="shared" si="81"/>
        <v>Ajuste redacción "Descripción del Riesgo" acorde con lo indicado en el Informe OCI-018-2025.</v>
      </c>
      <c r="CC113" s="201"/>
      <c r="CD113" s="301"/>
      <c r="CE113" s="175"/>
      <c r="CF113" s="175" t="str">
        <f t="shared" si="78"/>
        <v>OSI - GIS - GDMA - SPI</v>
      </c>
      <c r="CG113" s="305" t="s">
        <v>100</v>
      </c>
      <c r="CH113" s="176"/>
      <c r="CI113" s="239"/>
      <c r="CJ113" s="175"/>
      <c r="CK113" s="177"/>
      <c r="CL113" s="175"/>
      <c r="CM113" s="200"/>
      <c r="CN113" s="175"/>
      <c r="CO113" s="175"/>
      <c r="CP113" s="176"/>
      <c r="CQ113" s="176"/>
      <c r="CR113" s="176"/>
      <c r="CS113" s="176"/>
      <c r="CT113" s="177"/>
      <c r="CU113" s="177"/>
      <c r="CV113" s="177"/>
      <c r="CW113" s="198"/>
      <c r="CX113" s="198"/>
      <c r="CY113" s="198"/>
      <c r="CZ113" s="198"/>
      <c r="DA113" s="198"/>
      <c r="DB113" s="198"/>
      <c r="DC113" s="198"/>
      <c r="DD113" s="198"/>
      <c r="DE113" s="198"/>
      <c r="DF113" s="198"/>
    </row>
    <row r="114" spans="1:110" s="187" customFormat="1" ht="105" x14ac:dyDescent="0.25">
      <c r="B114" s="173" t="s">
        <v>68</v>
      </c>
      <c r="C114" s="195" t="s">
        <v>335</v>
      </c>
      <c r="D114" s="195" t="s">
        <v>335</v>
      </c>
      <c r="E114" s="196" t="s">
        <v>102</v>
      </c>
      <c r="F114" s="196" t="s">
        <v>117</v>
      </c>
      <c r="G114" s="196" t="s">
        <v>335</v>
      </c>
      <c r="H114" s="195" t="s">
        <v>240</v>
      </c>
      <c r="I114" s="195" t="s">
        <v>240</v>
      </c>
      <c r="J114" s="195" t="s">
        <v>240</v>
      </c>
      <c r="K114" s="195" t="s">
        <v>240</v>
      </c>
      <c r="L114" s="195" t="s">
        <v>118</v>
      </c>
      <c r="M114" s="195" t="s">
        <v>119</v>
      </c>
      <c r="N114" s="195" t="s">
        <v>120</v>
      </c>
      <c r="O114" s="196" t="s">
        <v>76</v>
      </c>
      <c r="P114" s="170"/>
      <c r="Q114" s="171" t="s">
        <v>77</v>
      </c>
      <c r="R114" s="171" t="s">
        <v>78</v>
      </c>
      <c r="S114" s="329" t="s">
        <v>1509</v>
      </c>
      <c r="T114" s="170" t="s">
        <v>280</v>
      </c>
      <c r="U114" s="196" t="s">
        <v>143</v>
      </c>
      <c r="V114" s="170" t="s">
        <v>122</v>
      </c>
      <c r="W114" s="180" t="s">
        <v>83</v>
      </c>
      <c r="X114" s="181">
        <f t="shared" si="67"/>
        <v>0.4</v>
      </c>
      <c r="Y114" s="182" t="s">
        <v>84</v>
      </c>
      <c r="Z114" s="181">
        <f t="shared" si="68"/>
        <v>0.8</v>
      </c>
      <c r="AA114" s="173" t="s">
        <v>85</v>
      </c>
      <c r="AB114" s="172" t="s">
        <v>336</v>
      </c>
      <c r="AC114" s="170" t="s">
        <v>337</v>
      </c>
      <c r="AD114" s="173" t="s">
        <v>88</v>
      </c>
      <c r="AE114" s="173" t="s">
        <v>89</v>
      </c>
      <c r="AF114" s="196" t="s">
        <v>127</v>
      </c>
      <c r="AG114" s="173" t="s">
        <v>91</v>
      </c>
      <c r="AH114" s="173" t="s">
        <v>135</v>
      </c>
      <c r="AI114" s="183">
        <f t="shared" si="69"/>
        <v>0.25</v>
      </c>
      <c r="AJ114" s="173" t="s">
        <v>179</v>
      </c>
      <c r="AK114" s="183">
        <f t="shared" si="70"/>
        <v>0.25</v>
      </c>
      <c r="AL114" s="173" t="s">
        <v>94</v>
      </c>
      <c r="AM114" s="195" t="s">
        <v>128</v>
      </c>
      <c r="AN114" s="173" t="s">
        <v>96</v>
      </c>
      <c r="AO114" s="195" t="s">
        <v>129</v>
      </c>
      <c r="AP114" s="184">
        <f t="shared" si="71"/>
        <v>0.5</v>
      </c>
      <c r="AQ114" s="243" t="str">
        <f t="shared" si="72"/>
        <v>MUY BAJA</v>
      </c>
      <c r="AR114" s="243">
        <f t="shared" si="73"/>
        <v>0.2</v>
      </c>
      <c r="AS114" s="243" t="str">
        <f t="shared" si="74"/>
        <v>MAYOR</v>
      </c>
      <c r="AT114" s="243">
        <f t="shared" si="75"/>
        <v>0.8</v>
      </c>
      <c r="AU114" s="223" t="s">
        <v>85</v>
      </c>
      <c r="AV114" s="235" t="s">
        <v>130</v>
      </c>
      <c r="AW114" s="174" t="s">
        <v>336</v>
      </c>
      <c r="AX114" s="175" t="s">
        <v>338</v>
      </c>
      <c r="AY114" s="200"/>
      <c r="AZ114" s="175">
        <v>45657</v>
      </c>
      <c r="BA114" s="175" t="s">
        <v>1357</v>
      </c>
      <c r="BB114" s="176" t="s">
        <v>1353</v>
      </c>
      <c r="BC114" s="227" t="s">
        <v>100</v>
      </c>
      <c r="BD114" s="176" t="s">
        <v>268</v>
      </c>
      <c r="BE114" s="176" t="s">
        <v>1338</v>
      </c>
      <c r="BF114" s="177" t="s">
        <v>1358</v>
      </c>
      <c r="BG114" s="177" t="s">
        <v>1340</v>
      </c>
      <c r="BH114" s="177" t="s">
        <v>1356</v>
      </c>
      <c r="BI114" s="200"/>
      <c r="BJ114" s="190">
        <v>45777</v>
      </c>
      <c r="BK114" s="192" t="s">
        <v>1387</v>
      </c>
      <c r="BL114" s="192" t="str">
        <f t="shared" si="76"/>
        <v>OSI - GIS - GDMA - SPI</v>
      </c>
      <c r="BM114" s="197" t="s">
        <v>100</v>
      </c>
      <c r="BN114" s="191"/>
      <c r="BO114" s="193" t="s">
        <v>1338</v>
      </c>
      <c r="BP114" s="194" t="s">
        <v>1390</v>
      </c>
      <c r="BQ114" s="194" t="s">
        <v>1340</v>
      </c>
      <c r="BR114" s="192" t="s">
        <v>1411</v>
      </c>
      <c r="BS114" s="200"/>
      <c r="BT114" s="328">
        <v>45838</v>
      </c>
      <c r="BU114" s="329" t="s">
        <v>1466</v>
      </c>
      <c r="BV114" s="329" t="str">
        <f t="shared" si="77"/>
        <v>OSI - GIS - GDMA - SPI</v>
      </c>
      <c r="BW114" s="538" t="s">
        <v>100</v>
      </c>
      <c r="BX114" s="330" t="s">
        <v>268</v>
      </c>
      <c r="BY114" s="331" t="s">
        <v>1338</v>
      </c>
      <c r="BZ114" s="332" t="s">
        <v>1467</v>
      </c>
      <c r="CA114" s="332" t="s">
        <v>1340</v>
      </c>
      <c r="CB114" s="329" t="str">
        <f>CB8</f>
        <v>Ajuste redacción "Descripción del Riesgo" acorde con lo indicado en el Informe OCI-018-2025.</v>
      </c>
      <c r="CC114" s="200"/>
      <c r="CD114" s="301"/>
      <c r="CE114" s="175"/>
      <c r="CF114" s="175" t="str">
        <f t="shared" si="78"/>
        <v>OSI - GIS - GDMA - SPI</v>
      </c>
      <c r="CG114" s="305" t="s">
        <v>100</v>
      </c>
      <c r="CH114" s="176"/>
      <c r="CI114" s="239"/>
      <c r="CJ114" s="177"/>
      <c r="CK114" s="177"/>
      <c r="CL114" s="175"/>
      <c r="CM114" s="200"/>
      <c r="CN114" s="175"/>
      <c r="CO114" s="175"/>
      <c r="CP114" s="176"/>
      <c r="CQ114" s="176"/>
      <c r="CR114" s="176"/>
      <c r="CS114" s="176"/>
      <c r="CT114" s="177"/>
      <c r="CU114" s="177"/>
      <c r="CV114" s="177"/>
      <c r="CW114" s="198"/>
      <c r="CX114" s="198"/>
      <c r="CY114" s="198"/>
      <c r="CZ114" s="198"/>
      <c r="DA114" s="198"/>
      <c r="DB114" s="198"/>
      <c r="DC114" s="198"/>
      <c r="DD114" s="198"/>
      <c r="DE114" s="198"/>
      <c r="DF114" s="198"/>
    </row>
    <row r="115" spans="1:110" s="187" customFormat="1" ht="105" x14ac:dyDescent="0.25">
      <c r="B115" s="173" t="s">
        <v>68</v>
      </c>
      <c r="C115" s="195" t="s">
        <v>335</v>
      </c>
      <c r="D115" s="195" t="s">
        <v>335</v>
      </c>
      <c r="E115" s="196" t="s">
        <v>102</v>
      </c>
      <c r="F115" s="196" t="s">
        <v>71</v>
      </c>
      <c r="G115" s="196" t="s">
        <v>335</v>
      </c>
      <c r="H115" s="195" t="s">
        <v>240</v>
      </c>
      <c r="I115" s="195" t="s">
        <v>240</v>
      </c>
      <c r="J115" s="195" t="s">
        <v>240</v>
      </c>
      <c r="K115" s="195" t="s">
        <v>240</v>
      </c>
      <c r="L115" s="195" t="s">
        <v>118</v>
      </c>
      <c r="M115" s="195" t="s">
        <v>119</v>
      </c>
      <c r="N115" s="195" t="s">
        <v>120</v>
      </c>
      <c r="O115" s="196" t="s">
        <v>76</v>
      </c>
      <c r="P115" s="170"/>
      <c r="Q115" s="171" t="s">
        <v>77</v>
      </c>
      <c r="R115" s="171" t="s">
        <v>78</v>
      </c>
      <c r="S115" s="329" t="s">
        <v>1509</v>
      </c>
      <c r="T115" s="170" t="s">
        <v>280</v>
      </c>
      <c r="U115" s="196" t="s">
        <v>143</v>
      </c>
      <c r="V115" s="170" t="s">
        <v>122</v>
      </c>
      <c r="W115" s="180" t="s">
        <v>83</v>
      </c>
      <c r="X115" s="181">
        <f t="shared" si="67"/>
        <v>0.4</v>
      </c>
      <c r="Y115" s="182" t="s">
        <v>84</v>
      </c>
      <c r="Z115" s="181">
        <f t="shared" si="68"/>
        <v>0.8</v>
      </c>
      <c r="AA115" s="173" t="s">
        <v>85</v>
      </c>
      <c r="AB115" s="172" t="s">
        <v>336</v>
      </c>
      <c r="AC115" s="170" t="s">
        <v>337</v>
      </c>
      <c r="AD115" s="173" t="s">
        <v>88</v>
      </c>
      <c r="AE115" s="173" t="s">
        <v>89</v>
      </c>
      <c r="AF115" s="196" t="s">
        <v>127</v>
      </c>
      <c r="AG115" s="173" t="s">
        <v>91</v>
      </c>
      <c r="AH115" s="173" t="s">
        <v>135</v>
      </c>
      <c r="AI115" s="183">
        <f t="shared" si="69"/>
        <v>0.25</v>
      </c>
      <c r="AJ115" s="173" t="s">
        <v>179</v>
      </c>
      <c r="AK115" s="183">
        <f t="shared" si="70"/>
        <v>0.25</v>
      </c>
      <c r="AL115" s="173" t="s">
        <v>94</v>
      </c>
      <c r="AM115" s="195" t="s">
        <v>128</v>
      </c>
      <c r="AN115" s="173" t="s">
        <v>96</v>
      </c>
      <c r="AO115" s="195" t="s">
        <v>129</v>
      </c>
      <c r="AP115" s="184">
        <f t="shared" si="71"/>
        <v>0.5</v>
      </c>
      <c r="AQ115" s="243" t="str">
        <f t="shared" si="72"/>
        <v>MUY BAJA</v>
      </c>
      <c r="AR115" s="243">
        <f t="shared" si="73"/>
        <v>0.2</v>
      </c>
      <c r="AS115" s="243" t="str">
        <f t="shared" si="74"/>
        <v>MAYOR</v>
      </c>
      <c r="AT115" s="243">
        <f t="shared" si="75"/>
        <v>0.8</v>
      </c>
      <c r="AU115" s="223" t="s">
        <v>85</v>
      </c>
      <c r="AV115" s="235" t="s">
        <v>130</v>
      </c>
      <c r="AW115" s="174" t="s">
        <v>336</v>
      </c>
      <c r="AX115" s="175" t="s">
        <v>338</v>
      </c>
      <c r="AY115" s="200"/>
      <c r="AZ115" s="175">
        <f t="shared" ref="AZ115:BB116" si="94">AZ114</f>
        <v>45657</v>
      </c>
      <c r="BA115" s="175" t="str">
        <f t="shared" si="94"/>
        <v xml:space="preserve">En IIIC-2024 - como parte de la Auditoria de Gestión realizada por la OCI se adelantó la revisión de la cadena de suministro para TIC. </v>
      </c>
      <c r="BB115" s="175" t="str">
        <f t="shared" si="94"/>
        <v>OSI - GIS - GDMA - SPI</v>
      </c>
      <c r="BC115" s="227" t="s">
        <v>100</v>
      </c>
      <c r="BD115" s="176" t="str">
        <f t="shared" ref="BD115:BF116" si="95">BD114</f>
        <v xml:space="preserve"> </v>
      </c>
      <c r="BE115" s="176" t="str">
        <f t="shared" si="95"/>
        <v>X</v>
      </c>
      <c r="BF115" s="176" t="str">
        <f t="shared" si="95"/>
        <v>El proceso de auditoría de gestión de la OCI en su informe final observó fortalecer los mecanismos para asegurar la oportunidad en la prestación de servicios y adquisición de bienes para la gestión de TI.</v>
      </c>
      <c r="BG115" s="177" t="s">
        <v>1340</v>
      </c>
      <c r="BH115" s="176" t="str">
        <f>BH114</f>
        <v>Las acciones de articulación y mantenimiento se desarrollaran en 2025.</v>
      </c>
      <c r="BI115" s="200"/>
      <c r="BJ115" s="190">
        <v>45777</v>
      </c>
      <c r="BK115" s="192" t="str">
        <f>BK114</f>
        <v>Revisión de los ANS de los servicios transversales(conectividad, impresión, soporte y mantenimiento y mesa ayuda),</v>
      </c>
      <c r="BL115" s="192" t="str">
        <f t="shared" si="76"/>
        <v>OSI - GIS - GDMA - SPI</v>
      </c>
      <c r="BM115" s="197" t="s">
        <v>100</v>
      </c>
      <c r="BN115" s="191"/>
      <c r="BO115" s="193" t="s">
        <v>1338</v>
      </c>
      <c r="BP115" s="194" t="str">
        <f>BP114</f>
        <v xml:space="preserve">La supervisión realiza seguimiento al cumplimiento de ANS </v>
      </c>
      <c r="BQ115" s="194" t="s">
        <v>1340</v>
      </c>
      <c r="BR115" s="192" t="str">
        <f>BR114</f>
        <v>Servicio en ejecución durante el 2025.</v>
      </c>
      <c r="BS115" s="200"/>
      <c r="BT115" s="328">
        <f>BT114</f>
        <v>45838</v>
      </c>
      <c r="BU115" s="328" t="str">
        <f>BU114</f>
        <v>Se revisan los ANS de servicios tecnológicos transversales a la getsión tecnológica.</v>
      </c>
      <c r="BV115" s="329" t="str">
        <f t="shared" si="77"/>
        <v>OSI - GIS - GDMA - SPI</v>
      </c>
      <c r="BW115" s="539" t="s">
        <v>100</v>
      </c>
      <c r="BX115" s="330" t="str">
        <f>BX114</f>
        <v xml:space="preserve"> </v>
      </c>
      <c r="BY115" s="330" t="str">
        <f t="shared" ref="BY115:BZ115" si="96">BY114</f>
        <v>X</v>
      </c>
      <c r="BZ115" s="330" t="str">
        <f t="shared" si="96"/>
        <v>La gestión de supervisión revisa mesualmente el cumplimiento delos ANS de los servicios tecnológicos transversales</v>
      </c>
      <c r="CA115" s="332" t="s">
        <v>1340</v>
      </c>
      <c r="CB115" s="329" t="str">
        <f>CB114</f>
        <v>Ajuste redacción "Descripción del Riesgo" acorde con lo indicado en el Informe OCI-018-2025.</v>
      </c>
      <c r="CC115" s="200"/>
      <c r="CD115" s="301"/>
      <c r="CE115" s="175"/>
      <c r="CF115" s="175" t="str">
        <f t="shared" si="78"/>
        <v>OSI - GIS - GDMA - SPI</v>
      </c>
      <c r="CG115" s="305" t="s">
        <v>100</v>
      </c>
      <c r="CH115" s="176"/>
      <c r="CI115" s="239"/>
      <c r="CJ115" s="177"/>
      <c r="CK115" s="177"/>
      <c r="CL115" s="175"/>
      <c r="CM115" s="200"/>
      <c r="CN115" s="175"/>
      <c r="CO115" s="175"/>
      <c r="CP115" s="176"/>
      <c r="CQ115" s="176"/>
      <c r="CR115" s="176"/>
      <c r="CS115" s="176"/>
      <c r="CT115" s="177"/>
      <c r="CU115" s="177"/>
      <c r="CV115" s="177"/>
      <c r="CW115" s="198"/>
      <c r="CX115" s="198"/>
      <c r="CY115" s="198"/>
      <c r="CZ115" s="198"/>
      <c r="DA115" s="198"/>
      <c r="DB115" s="198"/>
      <c r="DC115" s="198"/>
      <c r="DD115" s="198"/>
      <c r="DE115" s="198"/>
      <c r="DF115" s="198"/>
    </row>
    <row r="116" spans="1:110" s="187" customFormat="1" ht="105" x14ac:dyDescent="0.25">
      <c r="B116" s="173" t="s">
        <v>68</v>
      </c>
      <c r="C116" s="195" t="s">
        <v>392</v>
      </c>
      <c r="D116" s="195" t="s">
        <v>392</v>
      </c>
      <c r="E116" s="196" t="s">
        <v>151</v>
      </c>
      <c r="F116" s="196" t="s">
        <v>71</v>
      </c>
      <c r="G116" s="196" t="s">
        <v>392</v>
      </c>
      <c r="H116" s="195" t="s">
        <v>240</v>
      </c>
      <c r="I116" s="195" t="s">
        <v>240</v>
      </c>
      <c r="J116" s="195" t="s">
        <v>240</v>
      </c>
      <c r="K116" s="195" t="s">
        <v>240</v>
      </c>
      <c r="L116" s="195" t="s">
        <v>393</v>
      </c>
      <c r="M116" s="195" t="s">
        <v>394</v>
      </c>
      <c r="N116" s="195" t="s">
        <v>395</v>
      </c>
      <c r="O116" s="196" t="s">
        <v>363</v>
      </c>
      <c r="P116" s="170"/>
      <c r="Q116" s="171" t="s">
        <v>77</v>
      </c>
      <c r="R116" s="171" t="s">
        <v>78</v>
      </c>
      <c r="S116" s="329" t="s">
        <v>1517</v>
      </c>
      <c r="T116" s="170" t="s">
        <v>162</v>
      </c>
      <c r="U116" s="196" t="s">
        <v>143</v>
      </c>
      <c r="V116" s="170" t="s">
        <v>255</v>
      </c>
      <c r="W116" s="180" t="s">
        <v>83</v>
      </c>
      <c r="X116" s="181">
        <f t="shared" si="67"/>
        <v>0.4</v>
      </c>
      <c r="Y116" s="182" t="s">
        <v>84</v>
      </c>
      <c r="Z116" s="181">
        <f t="shared" si="68"/>
        <v>0.8</v>
      </c>
      <c r="AA116" s="173" t="s">
        <v>85</v>
      </c>
      <c r="AB116" s="172" t="s">
        <v>336</v>
      </c>
      <c r="AC116" s="170" t="s">
        <v>337</v>
      </c>
      <c r="AD116" s="173" t="s">
        <v>88</v>
      </c>
      <c r="AE116" s="173" t="s">
        <v>89</v>
      </c>
      <c r="AF116" s="196" t="s">
        <v>127</v>
      </c>
      <c r="AG116" s="173" t="s">
        <v>91</v>
      </c>
      <c r="AH116" s="173" t="s">
        <v>135</v>
      </c>
      <c r="AI116" s="183">
        <f t="shared" si="69"/>
        <v>0.25</v>
      </c>
      <c r="AJ116" s="173" t="s">
        <v>179</v>
      </c>
      <c r="AK116" s="183">
        <f t="shared" si="70"/>
        <v>0.25</v>
      </c>
      <c r="AL116" s="173" t="s">
        <v>94</v>
      </c>
      <c r="AM116" s="195" t="s">
        <v>128</v>
      </c>
      <c r="AN116" s="173" t="s">
        <v>96</v>
      </c>
      <c r="AO116" s="195" t="s">
        <v>129</v>
      </c>
      <c r="AP116" s="184">
        <f t="shared" si="71"/>
        <v>0.5</v>
      </c>
      <c r="AQ116" s="243" t="str">
        <f t="shared" si="72"/>
        <v>MUY BAJA</v>
      </c>
      <c r="AR116" s="243">
        <f t="shared" si="73"/>
        <v>0.2</v>
      </c>
      <c r="AS116" s="243" t="str">
        <f t="shared" si="74"/>
        <v>MAYOR</v>
      </c>
      <c r="AT116" s="243">
        <f t="shared" si="75"/>
        <v>0.8</v>
      </c>
      <c r="AU116" s="223" t="s">
        <v>85</v>
      </c>
      <c r="AV116" s="235" t="s">
        <v>130</v>
      </c>
      <c r="AW116" s="174" t="s">
        <v>336</v>
      </c>
      <c r="AX116" s="175" t="s">
        <v>396</v>
      </c>
      <c r="AY116" s="200"/>
      <c r="AZ116" s="175">
        <f t="shared" si="94"/>
        <v>45657</v>
      </c>
      <c r="BA116" s="175" t="str">
        <f t="shared" si="94"/>
        <v xml:space="preserve">En IIIC-2024 - como parte de la Auditoria de Gestión realizada por la OCI se adelantó la revisión de la cadena de suministro para TIC. </v>
      </c>
      <c r="BB116" s="175" t="str">
        <f t="shared" si="94"/>
        <v>OSI - GIS - GDMA - SPI</v>
      </c>
      <c r="BC116" s="227" t="s">
        <v>100</v>
      </c>
      <c r="BD116" s="176" t="str">
        <f t="shared" si="95"/>
        <v xml:space="preserve"> </v>
      </c>
      <c r="BE116" s="176" t="str">
        <f t="shared" si="95"/>
        <v>X</v>
      </c>
      <c r="BF116" s="176" t="str">
        <f t="shared" si="95"/>
        <v>El proceso de auditoría de gestión de la OCI en su informe final observó fortalecer los mecanismos para asegurar la oportunidad en la prestación de servicios y adquisición de bienes para la gestión de TI.</v>
      </c>
      <c r="BG116" s="177" t="s">
        <v>1340</v>
      </c>
      <c r="BH116" s="176" t="str">
        <f>BH115</f>
        <v>Las acciones de articulación y mantenimiento se desarrollaran en 2025.</v>
      </c>
      <c r="BI116" s="200"/>
      <c r="BJ116" s="190">
        <v>45777</v>
      </c>
      <c r="BK116" s="192" t="str">
        <f>BK114</f>
        <v>Revisión de los ANS de los servicios transversales(conectividad, impresión, soporte y mantenimiento y mesa ayuda),</v>
      </c>
      <c r="BL116" s="192" t="str">
        <f t="shared" si="76"/>
        <v>OSI - GIS - GDMA - SPI</v>
      </c>
      <c r="BM116" s="197" t="s">
        <v>100</v>
      </c>
      <c r="BN116" s="191"/>
      <c r="BO116" s="193" t="s">
        <v>1338</v>
      </c>
      <c r="BP116" s="194" t="str">
        <f>BP114</f>
        <v xml:space="preserve">La supervisión realiza seguimiento al cumplimiento de ANS </v>
      </c>
      <c r="BQ116" s="194" t="s">
        <v>1340</v>
      </c>
      <c r="BR116" s="192" t="str">
        <f>BR114</f>
        <v>Servicio en ejecución durante el 2025.</v>
      </c>
      <c r="BS116" s="200"/>
      <c r="BT116" s="328">
        <f>BT115</f>
        <v>45838</v>
      </c>
      <c r="BU116" s="328" t="str">
        <f>BU115</f>
        <v>Se revisan los ANS de servicios tecnológicos transversales a la getsión tecnológica.</v>
      </c>
      <c r="BV116" s="329" t="str">
        <f t="shared" si="77"/>
        <v>OSI - GIS - GDMA - SPI</v>
      </c>
      <c r="BW116" s="539" t="s">
        <v>100</v>
      </c>
      <c r="BX116" s="330" t="str">
        <f>BX115</f>
        <v xml:space="preserve"> </v>
      </c>
      <c r="BY116" s="330" t="str">
        <f t="shared" ref="BY116" si="97">BY115</f>
        <v>X</v>
      </c>
      <c r="BZ116" s="330" t="str">
        <f t="shared" ref="BZ116" si="98">BZ115</f>
        <v>La gestión de supervisión revisa mesualmente el cumplimiento delos ANS de los servicios tecnológicos transversales</v>
      </c>
      <c r="CA116" s="332" t="s">
        <v>1340</v>
      </c>
      <c r="CB116" s="329" t="str">
        <f>CB115</f>
        <v>Ajuste redacción "Descripción del Riesgo" acorde con lo indicado en el Informe OCI-018-2025.</v>
      </c>
      <c r="CC116" s="200"/>
      <c r="CD116" s="301"/>
      <c r="CE116" s="175"/>
      <c r="CF116" s="175" t="str">
        <f t="shared" si="78"/>
        <v>OSI - GIS - GDMA - SPI</v>
      </c>
      <c r="CG116" s="305" t="s">
        <v>100</v>
      </c>
      <c r="CH116" s="176"/>
      <c r="CI116" s="239"/>
      <c r="CJ116" s="177"/>
      <c r="CK116" s="177"/>
      <c r="CL116" s="175"/>
      <c r="CM116" s="200"/>
      <c r="CN116" s="175"/>
      <c r="CO116" s="175"/>
      <c r="CP116" s="176"/>
      <c r="CQ116" s="176"/>
      <c r="CR116" s="176"/>
      <c r="CS116" s="176"/>
      <c r="CT116" s="177"/>
      <c r="CU116" s="177"/>
      <c r="CV116" s="177"/>
      <c r="CW116" s="198"/>
      <c r="CX116" s="198"/>
      <c r="CY116" s="198"/>
      <c r="CZ116" s="198"/>
      <c r="DA116" s="198"/>
      <c r="DB116" s="198"/>
      <c r="DC116" s="198"/>
      <c r="DD116" s="198"/>
      <c r="DE116" s="198"/>
      <c r="DF116" s="198"/>
    </row>
    <row r="117" spans="1:110" s="229" customFormat="1" ht="105" x14ac:dyDescent="0.25">
      <c r="A117" s="367"/>
      <c r="B117" s="179" t="s">
        <v>68</v>
      </c>
      <c r="C117" s="247" t="s">
        <v>132</v>
      </c>
      <c r="D117" s="247" t="s">
        <v>132</v>
      </c>
      <c r="E117" s="248" t="s">
        <v>116</v>
      </c>
      <c r="F117" s="248" t="s">
        <v>117</v>
      </c>
      <c r="G117" s="248" t="s">
        <v>132</v>
      </c>
      <c r="H117" s="195" t="s">
        <v>72</v>
      </c>
      <c r="I117" s="195" t="s">
        <v>72</v>
      </c>
      <c r="J117" s="195" t="s">
        <v>72</v>
      </c>
      <c r="K117" s="195" t="s">
        <v>72</v>
      </c>
      <c r="L117" s="195" t="s">
        <v>118</v>
      </c>
      <c r="M117" s="195" t="s">
        <v>119</v>
      </c>
      <c r="N117" s="195" t="s">
        <v>120</v>
      </c>
      <c r="O117" s="248" t="s">
        <v>76</v>
      </c>
      <c r="P117" s="170"/>
      <c r="Q117" s="249" t="s">
        <v>77</v>
      </c>
      <c r="R117" s="171" t="s">
        <v>78</v>
      </c>
      <c r="S117" s="337" t="s">
        <v>1513</v>
      </c>
      <c r="T117" s="170" t="s">
        <v>133</v>
      </c>
      <c r="U117" s="196" t="s">
        <v>81</v>
      </c>
      <c r="V117" s="250" t="s">
        <v>82</v>
      </c>
      <c r="W117" s="180" t="s">
        <v>123</v>
      </c>
      <c r="X117" s="181">
        <f t="shared" si="67"/>
        <v>0.2</v>
      </c>
      <c r="Y117" s="182" t="s">
        <v>84</v>
      </c>
      <c r="Z117" s="181">
        <f t="shared" si="68"/>
        <v>0.8</v>
      </c>
      <c r="AA117" s="173" t="s">
        <v>85</v>
      </c>
      <c r="AB117" s="172" t="s">
        <v>134</v>
      </c>
      <c r="AC117" s="250" t="s">
        <v>1457</v>
      </c>
      <c r="AD117" s="173" t="s">
        <v>88</v>
      </c>
      <c r="AE117" s="173" t="s">
        <v>89</v>
      </c>
      <c r="AF117" s="196" t="s">
        <v>90</v>
      </c>
      <c r="AG117" s="173" t="s">
        <v>91</v>
      </c>
      <c r="AH117" s="173" t="s">
        <v>135</v>
      </c>
      <c r="AI117" s="183">
        <f t="shared" si="69"/>
        <v>0.25</v>
      </c>
      <c r="AJ117" s="173" t="s">
        <v>93</v>
      </c>
      <c r="AK117" s="183">
        <f t="shared" si="70"/>
        <v>0.1</v>
      </c>
      <c r="AL117" s="173" t="s">
        <v>94</v>
      </c>
      <c r="AM117" s="247" t="s">
        <v>136</v>
      </c>
      <c r="AN117" s="173" t="s">
        <v>96</v>
      </c>
      <c r="AO117" s="247" t="s">
        <v>137</v>
      </c>
      <c r="AP117" s="184">
        <f t="shared" si="71"/>
        <v>0.35</v>
      </c>
      <c r="AQ117" s="243" t="str">
        <f t="shared" si="72"/>
        <v>MUY BAJA</v>
      </c>
      <c r="AR117" s="243">
        <f t="shared" si="73"/>
        <v>0.13</v>
      </c>
      <c r="AS117" s="243" t="str">
        <f t="shared" si="74"/>
        <v>MAYOR</v>
      </c>
      <c r="AT117" s="243">
        <f t="shared" si="75"/>
        <v>0.8</v>
      </c>
      <c r="AU117" s="251" t="s">
        <v>85</v>
      </c>
      <c r="AV117" s="252" t="s">
        <v>130</v>
      </c>
      <c r="AW117" s="253" t="s">
        <v>134</v>
      </c>
      <c r="AX117" s="253" t="s">
        <v>1385</v>
      </c>
      <c r="AY117" s="200"/>
      <c r="AZ117" s="253">
        <f>AZ114</f>
        <v>45657</v>
      </c>
      <c r="BA117" s="253" t="s">
        <v>1361</v>
      </c>
      <c r="BB117" s="254" t="s">
        <v>1337</v>
      </c>
      <c r="BC117" s="255" t="s">
        <v>100</v>
      </c>
      <c r="BD117" s="254"/>
      <c r="BE117" s="254" t="s">
        <v>1338</v>
      </c>
      <c r="BF117" s="256" t="s">
        <v>1359</v>
      </c>
      <c r="BG117" s="256" t="s">
        <v>1360</v>
      </c>
      <c r="BH117" s="256"/>
      <c r="BI117" s="200"/>
      <c r="BJ117" s="190">
        <v>45777</v>
      </c>
      <c r="BK117" s="192" t="s">
        <v>1398</v>
      </c>
      <c r="BL117" s="192" t="str">
        <f t="shared" si="76"/>
        <v>OSI - GIS</v>
      </c>
      <c r="BM117" s="197" t="s">
        <v>100</v>
      </c>
      <c r="BN117" s="191"/>
      <c r="BO117" s="193" t="s">
        <v>1338</v>
      </c>
      <c r="BP117" s="194" t="s">
        <v>1400</v>
      </c>
      <c r="BQ117" s="257" t="s">
        <v>1340</v>
      </c>
      <c r="BR117" s="194" t="s">
        <v>1412</v>
      </c>
      <c r="BS117" s="200"/>
      <c r="BT117" s="333">
        <v>45838</v>
      </c>
      <c r="BU117" s="334" t="s">
        <v>1458</v>
      </c>
      <c r="BV117" s="334" t="str">
        <f t="shared" si="77"/>
        <v>OSI - GIS</v>
      </c>
      <c r="BW117" s="540" t="s">
        <v>100</v>
      </c>
      <c r="BX117" s="335"/>
      <c r="BY117" s="336" t="s">
        <v>1338</v>
      </c>
      <c r="BZ117" s="337" t="s">
        <v>1459</v>
      </c>
      <c r="CA117" s="338" t="s">
        <v>1340</v>
      </c>
      <c r="CB117" s="337" t="str">
        <f>CB8</f>
        <v>Ajuste redacción "Descripción del Riesgo" acorde con lo indicado en el Informe OCI-018-2025.</v>
      </c>
      <c r="CC117" s="200"/>
      <c r="CD117" s="301"/>
      <c r="CE117" s="175"/>
      <c r="CF117" s="175" t="str">
        <f t="shared" si="78"/>
        <v>OSI - GIS</v>
      </c>
      <c r="CG117" s="305" t="s">
        <v>100</v>
      </c>
      <c r="CH117" s="176"/>
      <c r="CI117" s="239"/>
      <c r="CJ117" s="177"/>
      <c r="CK117" s="306"/>
      <c r="CL117" s="177"/>
      <c r="CM117" s="200"/>
      <c r="CN117" s="175"/>
      <c r="CO117" s="175"/>
      <c r="CP117" s="176"/>
      <c r="CQ117" s="176"/>
      <c r="CR117" s="176"/>
      <c r="CS117" s="176"/>
      <c r="CT117" s="177"/>
      <c r="CU117" s="177"/>
      <c r="CV117" s="177"/>
      <c r="CW117" s="198"/>
      <c r="CX117" s="198"/>
      <c r="CY117" s="198"/>
      <c r="CZ117" s="198"/>
      <c r="DA117" s="198"/>
      <c r="DB117" s="198"/>
      <c r="DC117" s="198"/>
      <c r="DD117" s="198"/>
      <c r="DE117" s="198"/>
      <c r="DF117" s="198"/>
    </row>
    <row r="118" spans="1:110" s="187" customFormat="1" ht="115.5" x14ac:dyDescent="0.25">
      <c r="B118" s="173" t="s">
        <v>68</v>
      </c>
      <c r="C118" s="195" t="s">
        <v>172</v>
      </c>
      <c r="D118" s="195" t="s">
        <v>172</v>
      </c>
      <c r="E118" s="196" t="s">
        <v>70</v>
      </c>
      <c r="F118" s="196" t="s">
        <v>117</v>
      </c>
      <c r="G118" s="196" t="s">
        <v>172</v>
      </c>
      <c r="H118" s="195" t="s">
        <v>72</v>
      </c>
      <c r="I118" s="195" t="s">
        <v>72</v>
      </c>
      <c r="J118" s="195" t="s">
        <v>72</v>
      </c>
      <c r="K118" s="195" t="s">
        <v>72</v>
      </c>
      <c r="L118" s="195" t="s">
        <v>173</v>
      </c>
      <c r="M118" s="195" t="s">
        <v>174</v>
      </c>
      <c r="N118" s="195" t="s">
        <v>175</v>
      </c>
      <c r="O118" s="196" t="s">
        <v>176</v>
      </c>
      <c r="P118" s="170"/>
      <c r="Q118" s="171" t="s">
        <v>77</v>
      </c>
      <c r="R118" s="171" t="s">
        <v>78</v>
      </c>
      <c r="S118" s="319" t="s">
        <v>1500</v>
      </c>
      <c r="T118" s="170" t="s">
        <v>80</v>
      </c>
      <c r="U118" s="196" t="s">
        <v>81</v>
      </c>
      <c r="V118" s="170" t="s">
        <v>82</v>
      </c>
      <c r="W118" s="218" t="s">
        <v>83</v>
      </c>
      <c r="X118" s="219">
        <f t="shared" si="67"/>
        <v>0.4</v>
      </c>
      <c r="Y118" s="220" t="s">
        <v>84</v>
      </c>
      <c r="Z118" s="219">
        <f t="shared" si="68"/>
        <v>0.8</v>
      </c>
      <c r="AA118" s="223" t="s">
        <v>85</v>
      </c>
      <c r="AB118" s="172" t="s">
        <v>177</v>
      </c>
      <c r="AC118" s="170" t="s">
        <v>178</v>
      </c>
      <c r="AD118" s="223" t="s">
        <v>88</v>
      </c>
      <c r="AE118" s="223" t="s">
        <v>89</v>
      </c>
      <c r="AF118" s="246" t="s">
        <v>127</v>
      </c>
      <c r="AG118" s="223" t="s">
        <v>91</v>
      </c>
      <c r="AH118" s="223" t="s">
        <v>111</v>
      </c>
      <c r="AI118" s="219">
        <f t="shared" si="69"/>
        <v>0.15</v>
      </c>
      <c r="AJ118" s="223" t="s">
        <v>179</v>
      </c>
      <c r="AK118" s="219">
        <f t="shared" si="70"/>
        <v>0.25</v>
      </c>
      <c r="AL118" s="223" t="s">
        <v>94</v>
      </c>
      <c r="AM118" s="195" t="s">
        <v>147</v>
      </c>
      <c r="AN118" s="173" t="s">
        <v>96</v>
      </c>
      <c r="AO118" s="195" t="s">
        <v>148</v>
      </c>
      <c r="AP118" s="184">
        <f t="shared" si="71"/>
        <v>0.4</v>
      </c>
      <c r="AQ118" s="243" t="str">
        <f t="shared" si="72"/>
        <v>BAJA</v>
      </c>
      <c r="AR118" s="243">
        <f t="shared" si="73"/>
        <v>0.24</v>
      </c>
      <c r="AS118" s="243" t="str">
        <f t="shared" si="74"/>
        <v>MAYOR</v>
      </c>
      <c r="AT118" s="243">
        <f t="shared" si="75"/>
        <v>0.8</v>
      </c>
      <c r="AU118" s="223" t="s">
        <v>85</v>
      </c>
      <c r="AV118" s="218" t="s">
        <v>98</v>
      </c>
      <c r="AW118" s="174" t="s">
        <v>177</v>
      </c>
      <c r="AX118" s="175" t="s">
        <v>180</v>
      </c>
      <c r="AY118" s="200"/>
      <c r="AZ118" s="175">
        <f>AZ115</f>
        <v>45657</v>
      </c>
      <c r="BA118" s="175" t="s">
        <v>1362</v>
      </c>
      <c r="BB118" s="176" t="s">
        <v>1337</v>
      </c>
      <c r="BC118" s="227" t="s">
        <v>100</v>
      </c>
      <c r="BD118" s="176" t="s">
        <v>268</v>
      </c>
      <c r="BE118" s="176" t="s">
        <v>1338</v>
      </c>
      <c r="BF118" s="177" t="s">
        <v>1363</v>
      </c>
      <c r="BG118" s="177" t="s">
        <v>1340</v>
      </c>
      <c r="BH118" s="177" t="s">
        <v>268</v>
      </c>
      <c r="BI118" s="200"/>
      <c r="BJ118" s="190">
        <v>45777</v>
      </c>
      <c r="BK118" s="192" t="s">
        <v>1413</v>
      </c>
      <c r="BL118" s="192" t="str">
        <f t="shared" si="76"/>
        <v>OSI - GIS</v>
      </c>
      <c r="BM118" s="197" t="s">
        <v>100</v>
      </c>
      <c r="BN118" s="191"/>
      <c r="BO118" s="193" t="s">
        <v>1338</v>
      </c>
      <c r="BP118" s="194" t="s">
        <v>1415</v>
      </c>
      <c r="BQ118" s="194" t="s">
        <v>1340</v>
      </c>
      <c r="BR118" s="194" t="s">
        <v>1414</v>
      </c>
      <c r="BS118" s="200"/>
      <c r="BT118" s="318">
        <v>45838</v>
      </c>
      <c r="BU118" s="319" t="s">
        <v>1468</v>
      </c>
      <c r="BV118" s="319" t="str">
        <f t="shared" si="77"/>
        <v>OSI - GIS</v>
      </c>
      <c r="BW118" s="534" t="s">
        <v>100</v>
      </c>
      <c r="BX118" s="320" t="s">
        <v>268</v>
      </c>
      <c r="BY118" s="321" t="s">
        <v>1338</v>
      </c>
      <c r="BZ118" s="322" t="s">
        <v>1469</v>
      </c>
      <c r="CA118" s="322" t="s">
        <v>1340</v>
      </c>
      <c r="CB118" s="322" t="str">
        <f>CB8</f>
        <v>Ajuste redacción "Descripción del Riesgo" acorde con lo indicado en el Informe OCI-018-2025.</v>
      </c>
      <c r="CC118" s="200"/>
      <c r="CD118" s="301"/>
      <c r="CE118" s="175"/>
      <c r="CF118" s="175" t="str">
        <f t="shared" si="78"/>
        <v>OSI - GIS</v>
      </c>
      <c r="CG118" s="305" t="s">
        <v>100</v>
      </c>
      <c r="CH118" s="176"/>
      <c r="CI118" s="239"/>
      <c r="CJ118" s="177"/>
      <c r="CK118" s="177"/>
      <c r="CL118" s="177"/>
      <c r="CM118" s="200"/>
      <c r="CN118" s="175"/>
      <c r="CO118" s="175"/>
      <c r="CP118" s="176"/>
      <c r="CQ118" s="176"/>
      <c r="CR118" s="176"/>
      <c r="CS118" s="176"/>
      <c r="CT118" s="177"/>
      <c r="CU118" s="177"/>
      <c r="CV118" s="177"/>
      <c r="CW118" s="198"/>
      <c r="CX118" s="198"/>
      <c r="CY118" s="198"/>
      <c r="CZ118" s="198"/>
      <c r="DA118" s="198"/>
      <c r="DB118" s="198"/>
      <c r="DC118" s="198"/>
      <c r="DD118" s="198"/>
      <c r="DE118" s="198"/>
      <c r="DF118" s="198"/>
    </row>
    <row r="119" spans="1:110" s="187" customFormat="1" ht="115.5" x14ac:dyDescent="0.25">
      <c r="B119" s="173" t="s">
        <v>68</v>
      </c>
      <c r="C119" s="195" t="s">
        <v>172</v>
      </c>
      <c r="D119" s="195" t="s">
        <v>172</v>
      </c>
      <c r="E119" s="196" t="s">
        <v>70</v>
      </c>
      <c r="F119" s="196" t="s">
        <v>117</v>
      </c>
      <c r="G119" s="196" t="s">
        <v>172</v>
      </c>
      <c r="H119" s="195" t="s">
        <v>240</v>
      </c>
      <c r="I119" s="195" t="s">
        <v>242</v>
      </c>
      <c r="J119" s="195" t="s">
        <v>72</v>
      </c>
      <c r="K119" s="195" t="s">
        <v>240</v>
      </c>
      <c r="L119" s="195" t="s">
        <v>314</v>
      </c>
      <c r="M119" s="195" t="s">
        <v>315</v>
      </c>
      <c r="N119" s="195" t="s">
        <v>316</v>
      </c>
      <c r="O119" s="196" t="s">
        <v>76</v>
      </c>
      <c r="P119" s="170"/>
      <c r="Q119" s="171" t="s">
        <v>77</v>
      </c>
      <c r="R119" s="171" t="s">
        <v>78</v>
      </c>
      <c r="S119" s="319" t="s">
        <v>1500</v>
      </c>
      <c r="T119" s="170" t="s">
        <v>80</v>
      </c>
      <c r="U119" s="196" t="s">
        <v>81</v>
      </c>
      <c r="V119" s="170" t="s">
        <v>122</v>
      </c>
      <c r="W119" s="218" t="s">
        <v>208</v>
      </c>
      <c r="X119" s="219">
        <f t="shared" si="67"/>
        <v>0.6</v>
      </c>
      <c r="Y119" s="220" t="s">
        <v>84</v>
      </c>
      <c r="Z119" s="219">
        <f t="shared" si="68"/>
        <v>0.8</v>
      </c>
      <c r="AA119" s="223" t="s">
        <v>85</v>
      </c>
      <c r="AB119" s="172" t="s">
        <v>177</v>
      </c>
      <c r="AC119" s="170" t="s">
        <v>178</v>
      </c>
      <c r="AD119" s="223" t="s">
        <v>88</v>
      </c>
      <c r="AE119" s="223" t="s">
        <v>89</v>
      </c>
      <c r="AF119" s="246" t="s">
        <v>127</v>
      </c>
      <c r="AG119" s="223" t="s">
        <v>91</v>
      </c>
      <c r="AH119" s="223" t="s">
        <v>111</v>
      </c>
      <c r="AI119" s="219">
        <f t="shared" si="69"/>
        <v>0.15</v>
      </c>
      <c r="AJ119" s="223" t="s">
        <v>179</v>
      </c>
      <c r="AK119" s="219">
        <f t="shared" si="70"/>
        <v>0.25</v>
      </c>
      <c r="AL119" s="223" t="s">
        <v>94</v>
      </c>
      <c r="AM119" s="195" t="s">
        <v>147</v>
      </c>
      <c r="AN119" s="173" t="s">
        <v>96</v>
      </c>
      <c r="AO119" s="195" t="s">
        <v>148</v>
      </c>
      <c r="AP119" s="184">
        <f t="shared" si="71"/>
        <v>0.4</v>
      </c>
      <c r="AQ119" s="243" t="str">
        <f t="shared" si="72"/>
        <v>BAJA</v>
      </c>
      <c r="AR119" s="243">
        <f t="shared" si="73"/>
        <v>0.36</v>
      </c>
      <c r="AS119" s="243" t="str">
        <f t="shared" si="74"/>
        <v>MAYOR</v>
      </c>
      <c r="AT119" s="243">
        <f t="shared" si="75"/>
        <v>0.8</v>
      </c>
      <c r="AU119" s="223" t="s">
        <v>85</v>
      </c>
      <c r="AV119" s="235" t="s">
        <v>130</v>
      </c>
      <c r="AW119" s="174" t="s">
        <v>177</v>
      </c>
      <c r="AX119" s="175" t="s">
        <v>180</v>
      </c>
      <c r="AY119" s="200"/>
      <c r="AZ119" s="175">
        <f t="shared" ref="AZ119:AZ141" si="99">AZ118</f>
        <v>45657</v>
      </c>
      <c r="BA119" s="175" t="str">
        <f t="shared" ref="BA119:BA141" si="100">BA118</f>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19" s="175" t="str">
        <f t="shared" ref="BB119:BB141" si="101">BB118</f>
        <v>OSI - GIS</v>
      </c>
      <c r="BC119" s="227" t="s">
        <v>100</v>
      </c>
      <c r="BD119" s="176" t="str">
        <f t="shared" ref="BD119:BD141" si="102">BD118</f>
        <v xml:space="preserve"> </v>
      </c>
      <c r="BE119" s="176" t="str">
        <f t="shared" ref="BE119:BE141" si="103">BE118</f>
        <v>X</v>
      </c>
      <c r="BF119" s="176" t="str">
        <f t="shared" ref="BF119:BF141" si="104">BF118</f>
        <v>El monitoreo permanente permite establecer las acciones de aprovisionamiento de almacenamiento vitualizado, en servidores On premise y en los servicios en nube.</v>
      </c>
      <c r="BG119" s="177" t="s">
        <v>1340</v>
      </c>
      <c r="BH119" s="176" t="str">
        <f t="shared" ref="BH119:BH141" si="105">BH118</f>
        <v xml:space="preserve"> </v>
      </c>
      <c r="BI119" s="200"/>
      <c r="BJ119" s="190">
        <v>45777</v>
      </c>
      <c r="BK119" s="192" t="str">
        <f t="shared" ref="BK119:BK141" si="106">BK118</f>
        <v>Se monitorea las capacidades de almacenamiento en las plataformas de virtualización y de servicioa de almacenamiento  en las nubes de la entidad.</v>
      </c>
      <c r="BL119" s="192" t="str">
        <f t="shared" si="76"/>
        <v>OSI - GIS</v>
      </c>
      <c r="BM119" s="197" t="s">
        <v>100</v>
      </c>
      <c r="BN119" s="191"/>
      <c r="BO119" s="193" t="s">
        <v>1338</v>
      </c>
      <c r="BP119" s="192" t="str">
        <f t="shared" ref="BP119:BP141" si="107">BP118</f>
        <v xml:space="preserve">Seguimiento al servicio de administracióbn de la infraestructura tecnológica en On premise y Cloude y los servicios de almacenamiento en nube. </v>
      </c>
      <c r="BQ119" s="194" t="s">
        <v>1340</v>
      </c>
      <c r="BR119" s="192" t="str">
        <f t="shared" ref="BR119:BR141" si="108">BR118</f>
        <v>Servicios en ejecución durante la vigencia 2025.</v>
      </c>
      <c r="BS119" s="200"/>
      <c r="BT119" s="318">
        <f>BT118</f>
        <v>45838</v>
      </c>
      <c r="BU119" s="319" t="str">
        <f>BU118</f>
        <v>Monitoreo permanente a las capacidades de almacenamiento On Premise y Cloud.
Para la Plataforma Corporativa se gestiona la asignación del almacenamiento individual asignado a los usuarios institucionales.</v>
      </c>
      <c r="BV119" s="319" t="str">
        <f t="shared" si="77"/>
        <v>OSI - GIS</v>
      </c>
      <c r="BW119" s="535" t="s">
        <v>100</v>
      </c>
      <c r="BX119" s="320" t="str">
        <f>BX118</f>
        <v xml:space="preserve"> </v>
      </c>
      <c r="BY119" s="320" t="str">
        <f t="shared" ref="BY119:BZ119" si="109">BY118</f>
        <v>X</v>
      </c>
      <c r="BZ119" s="320" t="str">
        <f t="shared" si="109"/>
        <v>Monitoreo mensual de las capacidades de almacenamiento On Premise y Cloud-
Gestión de Usuarios y la asignación de almacenamiento como parte de la siganción de la cuenta institucional.</v>
      </c>
      <c r="CA119" s="322" t="s">
        <v>1340</v>
      </c>
      <c r="CB119" s="319" t="str">
        <f>CB118</f>
        <v>Ajuste redacción "Descripción del Riesgo" acorde con lo indicado en el Informe OCI-018-2025.</v>
      </c>
      <c r="CC119" s="200"/>
      <c r="CD119" s="301"/>
      <c r="CE119" s="175"/>
      <c r="CF119" s="175" t="str">
        <f t="shared" si="78"/>
        <v>OSI - GIS</v>
      </c>
      <c r="CG119" s="305" t="s">
        <v>100</v>
      </c>
      <c r="CH119" s="176"/>
      <c r="CI119" s="239"/>
      <c r="CJ119" s="175"/>
      <c r="CK119" s="177"/>
      <c r="CL119" s="175"/>
      <c r="CM119" s="200"/>
      <c r="CN119" s="175"/>
      <c r="CO119" s="175"/>
      <c r="CP119" s="176"/>
      <c r="CQ119" s="176"/>
      <c r="CR119" s="176"/>
      <c r="CS119" s="176"/>
      <c r="CT119" s="177"/>
      <c r="CU119" s="177"/>
      <c r="CV119" s="177"/>
      <c r="CW119" s="198"/>
      <c r="CX119" s="198"/>
      <c r="CY119" s="198"/>
      <c r="CZ119" s="198"/>
      <c r="DA119" s="198"/>
      <c r="DB119" s="198"/>
      <c r="DC119" s="198"/>
      <c r="DD119" s="198"/>
      <c r="DE119" s="198"/>
      <c r="DF119" s="198"/>
    </row>
    <row r="120" spans="1:110" s="187" customFormat="1" ht="115.5" x14ac:dyDescent="0.25">
      <c r="B120" s="173" t="s">
        <v>68</v>
      </c>
      <c r="C120" s="195" t="s">
        <v>172</v>
      </c>
      <c r="D120" s="195" t="s">
        <v>172</v>
      </c>
      <c r="E120" s="196" t="s">
        <v>70</v>
      </c>
      <c r="F120" s="196" t="s">
        <v>71</v>
      </c>
      <c r="G120" s="196" t="s">
        <v>172</v>
      </c>
      <c r="H120" s="195" t="s">
        <v>240</v>
      </c>
      <c r="I120" s="195" t="s">
        <v>240</v>
      </c>
      <c r="J120" s="195" t="s">
        <v>240</v>
      </c>
      <c r="K120" s="195" t="s">
        <v>240</v>
      </c>
      <c r="L120" s="195" t="s">
        <v>317</v>
      </c>
      <c r="M120" s="195" t="s">
        <v>318</v>
      </c>
      <c r="N120" s="195" t="s">
        <v>319</v>
      </c>
      <c r="O120" s="196" t="s">
        <v>76</v>
      </c>
      <c r="P120" s="170"/>
      <c r="Q120" s="171" t="s">
        <v>77</v>
      </c>
      <c r="R120" s="171" t="s">
        <v>78</v>
      </c>
      <c r="S120" s="319" t="s">
        <v>1500</v>
      </c>
      <c r="T120" s="170" t="s">
        <v>80</v>
      </c>
      <c r="U120" s="196" t="s">
        <v>81</v>
      </c>
      <c r="V120" s="170" t="s">
        <v>122</v>
      </c>
      <c r="W120" s="218" t="s">
        <v>208</v>
      </c>
      <c r="X120" s="219">
        <f t="shared" si="67"/>
        <v>0.6</v>
      </c>
      <c r="Y120" s="220" t="s">
        <v>84</v>
      </c>
      <c r="Z120" s="219">
        <f t="shared" si="68"/>
        <v>0.8</v>
      </c>
      <c r="AA120" s="223" t="s">
        <v>85</v>
      </c>
      <c r="AB120" s="172" t="s">
        <v>177</v>
      </c>
      <c r="AC120" s="170" t="s">
        <v>178</v>
      </c>
      <c r="AD120" s="223" t="s">
        <v>88</v>
      </c>
      <c r="AE120" s="223" t="s">
        <v>89</v>
      </c>
      <c r="AF120" s="246" t="s">
        <v>127</v>
      </c>
      <c r="AG120" s="223" t="s">
        <v>91</v>
      </c>
      <c r="AH120" s="223" t="s">
        <v>111</v>
      </c>
      <c r="AI120" s="219">
        <f t="shared" si="69"/>
        <v>0.15</v>
      </c>
      <c r="AJ120" s="223" t="s">
        <v>179</v>
      </c>
      <c r="AK120" s="219">
        <f t="shared" si="70"/>
        <v>0.25</v>
      </c>
      <c r="AL120" s="223" t="s">
        <v>94</v>
      </c>
      <c r="AM120" s="195" t="s">
        <v>147</v>
      </c>
      <c r="AN120" s="173" t="s">
        <v>96</v>
      </c>
      <c r="AO120" s="195" t="s">
        <v>148</v>
      </c>
      <c r="AP120" s="184">
        <f t="shared" si="71"/>
        <v>0.4</v>
      </c>
      <c r="AQ120" s="243" t="str">
        <f t="shared" si="72"/>
        <v>BAJA</v>
      </c>
      <c r="AR120" s="243">
        <f t="shared" si="73"/>
        <v>0.36</v>
      </c>
      <c r="AS120" s="243" t="str">
        <f t="shared" si="74"/>
        <v>MAYOR</v>
      </c>
      <c r="AT120" s="243">
        <f t="shared" si="75"/>
        <v>0.8</v>
      </c>
      <c r="AU120" s="223" t="s">
        <v>85</v>
      </c>
      <c r="AV120" s="235" t="s">
        <v>130</v>
      </c>
      <c r="AW120" s="174" t="s">
        <v>177</v>
      </c>
      <c r="AX120" s="175" t="s">
        <v>180</v>
      </c>
      <c r="AY120" s="200"/>
      <c r="AZ120" s="175">
        <f t="shared" si="99"/>
        <v>45657</v>
      </c>
      <c r="BA120"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0" s="175" t="str">
        <f t="shared" si="101"/>
        <v>OSI - GIS</v>
      </c>
      <c r="BC120" s="227" t="s">
        <v>100</v>
      </c>
      <c r="BD120" s="176" t="str">
        <f t="shared" si="102"/>
        <v xml:space="preserve"> </v>
      </c>
      <c r="BE120" s="176" t="str">
        <f t="shared" si="103"/>
        <v>X</v>
      </c>
      <c r="BF120" s="176" t="str">
        <f t="shared" si="104"/>
        <v>El monitoreo permanente permite establecer las acciones de aprovisionamiento de almacenamiento vitualizado, en servidores On premise y en los servicios en nube.</v>
      </c>
      <c r="BG120" s="177" t="s">
        <v>1340</v>
      </c>
      <c r="BH120" s="176" t="str">
        <f t="shared" si="105"/>
        <v xml:space="preserve"> </v>
      </c>
      <c r="BI120" s="200"/>
      <c r="BJ120" s="190">
        <v>45777</v>
      </c>
      <c r="BK120" s="192" t="str">
        <f t="shared" si="106"/>
        <v>Se monitorea las capacidades de almacenamiento en las plataformas de virtualización y de servicioa de almacenamiento  en las nubes de la entidad.</v>
      </c>
      <c r="BL120" s="192" t="str">
        <f t="shared" si="76"/>
        <v>OSI - GIS</v>
      </c>
      <c r="BM120" s="197" t="s">
        <v>100</v>
      </c>
      <c r="BN120" s="191"/>
      <c r="BO120" s="193" t="s">
        <v>1338</v>
      </c>
      <c r="BP120" s="192" t="str">
        <f t="shared" si="107"/>
        <v xml:space="preserve">Seguimiento al servicio de administracióbn de la infraestructura tecnológica en On premise y Cloude y los servicios de almacenamiento en nube. </v>
      </c>
      <c r="BQ120" s="194" t="s">
        <v>1340</v>
      </c>
      <c r="BR120" s="192" t="str">
        <f t="shared" si="108"/>
        <v>Servicios en ejecución durante la vigencia 2025.</v>
      </c>
      <c r="BS120" s="200"/>
      <c r="BT120" s="318">
        <f t="shared" ref="BT120:BT141" si="110">BT119</f>
        <v>45838</v>
      </c>
      <c r="BU120" s="319" t="str">
        <f t="shared" ref="BU120:BU141" si="111">BU119</f>
        <v>Monitoreo permanente a las capacidades de almacenamiento On Premise y Cloud.
Para la Plataforma Corporativa se gestiona la asignación del almacenamiento individual asignado a los usuarios institucionales.</v>
      </c>
      <c r="BV120" s="319" t="str">
        <f t="shared" si="77"/>
        <v>OSI - GIS</v>
      </c>
      <c r="BW120" s="535" t="s">
        <v>100</v>
      </c>
      <c r="BX120" s="320" t="str">
        <f t="shared" ref="BX120:BX141" si="112">BX119</f>
        <v xml:space="preserve"> </v>
      </c>
      <c r="BY120" s="320" t="str">
        <f t="shared" ref="BY120:BY141" si="113">BY119</f>
        <v>X</v>
      </c>
      <c r="BZ120" s="320" t="str">
        <f t="shared" ref="BZ120:BZ141" si="114">BZ119</f>
        <v>Monitoreo mensual de las capacidades de almacenamiento On Premise y Cloud-
Gestión de Usuarios y la asignación de almacenamiento como parte de la siganción de la cuenta institucional.</v>
      </c>
      <c r="CA120" s="322" t="s">
        <v>1340</v>
      </c>
      <c r="CB120" s="319" t="str">
        <f t="shared" ref="CB120:CB141" si="115">CB119</f>
        <v>Ajuste redacción "Descripción del Riesgo" acorde con lo indicado en el Informe OCI-018-2025.</v>
      </c>
      <c r="CC120" s="200"/>
      <c r="CD120" s="301"/>
      <c r="CE120" s="175"/>
      <c r="CF120" s="175" t="str">
        <f t="shared" si="78"/>
        <v>OSI - GIS</v>
      </c>
      <c r="CG120" s="305" t="s">
        <v>100</v>
      </c>
      <c r="CH120" s="176"/>
      <c r="CI120" s="239"/>
      <c r="CJ120" s="175"/>
      <c r="CK120" s="177"/>
      <c r="CL120" s="175"/>
      <c r="CM120" s="200"/>
      <c r="CN120" s="175"/>
      <c r="CO120" s="175"/>
      <c r="CP120" s="176"/>
      <c r="CQ120" s="176"/>
      <c r="CR120" s="176"/>
      <c r="CS120" s="176"/>
      <c r="CT120" s="177"/>
      <c r="CU120" s="177"/>
      <c r="CV120" s="177"/>
      <c r="CW120" s="198"/>
      <c r="CX120" s="198"/>
      <c r="CY120" s="198"/>
      <c r="CZ120" s="198"/>
      <c r="DA120" s="198"/>
      <c r="DB120" s="198"/>
      <c r="DC120" s="198"/>
      <c r="DD120" s="198"/>
      <c r="DE120" s="198"/>
      <c r="DF120" s="198"/>
    </row>
    <row r="121" spans="1:110" s="187" customFormat="1" ht="115.5" x14ac:dyDescent="0.25">
      <c r="B121" s="173" t="s">
        <v>68</v>
      </c>
      <c r="C121" s="195" t="s">
        <v>172</v>
      </c>
      <c r="D121" s="195" t="s">
        <v>172</v>
      </c>
      <c r="E121" s="196" t="s">
        <v>70</v>
      </c>
      <c r="F121" s="196" t="s">
        <v>117</v>
      </c>
      <c r="G121" s="196" t="s">
        <v>172</v>
      </c>
      <c r="H121" s="195" t="s">
        <v>240</v>
      </c>
      <c r="I121" s="195" t="s">
        <v>240</v>
      </c>
      <c r="J121" s="195" t="s">
        <v>240</v>
      </c>
      <c r="K121" s="195" t="s">
        <v>240</v>
      </c>
      <c r="L121" s="195" t="s">
        <v>441</v>
      </c>
      <c r="M121" s="195" t="s">
        <v>442</v>
      </c>
      <c r="N121" s="195" t="s">
        <v>443</v>
      </c>
      <c r="O121" s="196" t="s">
        <v>176</v>
      </c>
      <c r="P121" s="170"/>
      <c r="Q121" s="171" t="s">
        <v>77</v>
      </c>
      <c r="R121" s="171" t="s">
        <v>78</v>
      </c>
      <c r="S121" s="319" t="s">
        <v>1500</v>
      </c>
      <c r="T121" s="170" t="s">
        <v>80</v>
      </c>
      <c r="U121" s="196" t="s">
        <v>81</v>
      </c>
      <c r="V121" s="170" t="s">
        <v>122</v>
      </c>
      <c r="W121" s="218" t="s">
        <v>208</v>
      </c>
      <c r="X121" s="219">
        <f t="shared" si="67"/>
        <v>0.6</v>
      </c>
      <c r="Y121" s="220" t="s">
        <v>84</v>
      </c>
      <c r="Z121" s="219">
        <f t="shared" si="68"/>
        <v>0.8</v>
      </c>
      <c r="AA121" s="223" t="s">
        <v>85</v>
      </c>
      <c r="AB121" s="172" t="s">
        <v>177</v>
      </c>
      <c r="AC121" s="170" t="s">
        <v>178</v>
      </c>
      <c r="AD121" s="223" t="s">
        <v>88</v>
      </c>
      <c r="AE121" s="223" t="s">
        <v>89</v>
      </c>
      <c r="AF121" s="246" t="s">
        <v>127</v>
      </c>
      <c r="AG121" s="223" t="s">
        <v>91</v>
      </c>
      <c r="AH121" s="223" t="s">
        <v>111</v>
      </c>
      <c r="AI121" s="219">
        <f t="shared" si="69"/>
        <v>0.15</v>
      </c>
      <c r="AJ121" s="223" t="s">
        <v>179</v>
      </c>
      <c r="AK121" s="219">
        <f t="shared" si="70"/>
        <v>0.25</v>
      </c>
      <c r="AL121" s="223" t="s">
        <v>94</v>
      </c>
      <c r="AM121" s="195" t="s">
        <v>147</v>
      </c>
      <c r="AN121" s="173" t="s">
        <v>96</v>
      </c>
      <c r="AO121" s="195" t="s">
        <v>148</v>
      </c>
      <c r="AP121" s="184">
        <f t="shared" si="71"/>
        <v>0.4</v>
      </c>
      <c r="AQ121" s="243" t="str">
        <f t="shared" si="72"/>
        <v>BAJA</v>
      </c>
      <c r="AR121" s="243">
        <f t="shared" si="73"/>
        <v>0.36</v>
      </c>
      <c r="AS121" s="243" t="str">
        <f t="shared" si="74"/>
        <v>MAYOR</v>
      </c>
      <c r="AT121" s="243">
        <f t="shared" si="75"/>
        <v>0.8</v>
      </c>
      <c r="AU121" s="223" t="s">
        <v>85</v>
      </c>
      <c r="AV121" s="235" t="s">
        <v>130</v>
      </c>
      <c r="AW121" s="174" t="s">
        <v>177</v>
      </c>
      <c r="AX121" s="175" t="s">
        <v>180</v>
      </c>
      <c r="AY121" s="200"/>
      <c r="AZ121" s="175">
        <f t="shared" si="99"/>
        <v>45657</v>
      </c>
      <c r="BA121"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1" s="175" t="str">
        <f t="shared" si="101"/>
        <v>OSI - GIS</v>
      </c>
      <c r="BC121" s="227" t="s">
        <v>100</v>
      </c>
      <c r="BD121" s="176" t="str">
        <f t="shared" si="102"/>
        <v xml:space="preserve"> </v>
      </c>
      <c r="BE121" s="176" t="str">
        <f t="shared" si="103"/>
        <v>X</v>
      </c>
      <c r="BF121" s="176" t="str">
        <f t="shared" si="104"/>
        <v>El monitoreo permanente permite establecer las acciones de aprovisionamiento de almacenamiento vitualizado, en servidores On premise y en los servicios en nube.</v>
      </c>
      <c r="BG121" s="177" t="s">
        <v>1340</v>
      </c>
      <c r="BH121" s="176" t="str">
        <f t="shared" si="105"/>
        <v xml:space="preserve"> </v>
      </c>
      <c r="BI121" s="200"/>
      <c r="BJ121" s="190">
        <v>45777</v>
      </c>
      <c r="BK121" s="192" t="str">
        <f t="shared" si="106"/>
        <v>Se monitorea las capacidades de almacenamiento en las plataformas de virtualización y de servicioa de almacenamiento  en las nubes de la entidad.</v>
      </c>
      <c r="BL121" s="192" t="str">
        <f t="shared" si="76"/>
        <v>OSI - GIS</v>
      </c>
      <c r="BM121" s="197" t="s">
        <v>100</v>
      </c>
      <c r="BN121" s="191"/>
      <c r="BO121" s="193" t="s">
        <v>1338</v>
      </c>
      <c r="BP121" s="192" t="str">
        <f t="shared" si="107"/>
        <v xml:space="preserve">Seguimiento al servicio de administracióbn de la infraestructura tecnológica en On premise y Cloude y los servicios de almacenamiento en nube. </v>
      </c>
      <c r="BQ121" s="194" t="s">
        <v>1340</v>
      </c>
      <c r="BR121" s="192" t="str">
        <f t="shared" si="108"/>
        <v>Servicios en ejecución durante la vigencia 2025.</v>
      </c>
      <c r="BS121" s="200"/>
      <c r="BT121" s="318">
        <f t="shared" si="110"/>
        <v>45838</v>
      </c>
      <c r="BU121" s="319" t="str">
        <f t="shared" si="111"/>
        <v>Monitoreo permanente a las capacidades de almacenamiento On Premise y Cloud.
Para la Plataforma Corporativa se gestiona la asignación del almacenamiento individual asignado a los usuarios institucionales.</v>
      </c>
      <c r="BV121" s="319" t="str">
        <f t="shared" si="77"/>
        <v>OSI - GIS</v>
      </c>
      <c r="BW121" s="535" t="s">
        <v>100</v>
      </c>
      <c r="BX121" s="320" t="str">
        <f t="shared" si="112"/>
        <v xml:space="preserve"> </v>
      </c>
      <c r="BY121" s="320" t="str">
        <f t="shared" si="113"/>
        <v>X</v>
      </c>
      <c r="BZ121" s="320" t="str">
        <f t="shared" si="114"/>
        <v>Monitoreo mensual de las capacidades de almacenamiento On Premise y Cloud-
Gestión de Usuarios y la asignación de almacenamiento como parte de la siganción de la cuenta institucional.</v>
      </c>
      <c r="CA121" s="322" t="s">
        <v>1340</v>
      </c>
      <c r="CB121" s="319" t="str">
        <f t="shared" si="115"/>
        <v>Ajuste redacción "Descripción del Riesgo" acorde con lo indicado en el Informe OCI-018-2025.</v>
      </c>
      <c r="CC121" s="200"/>
      <c r="CD121" s="301"/>
      <c r="CE121" s="175"/>
      <c r="CF121" s="175" t="str">
        <f t="shared" si="78"/>
        <v>OSI - GIS</v>
      </c>
      <c r="CG121" s="305" t="s">
        <v>100</v>
      </c>
      <c r="CH121" s="176"/>
      <c r="CI121" s="239"/>
      <c r="CJ121" s="175"/>
      <c r="CK121" s="177"/>
      <c r="CL121" s="175"/>
      <c r="CM121" s="200"/>
      <c r="CN121" s="175"/>
      <c r="CO121" s="175"/>
      <c r="CP121" s="176"/>
      <c r="CQ121" s="176"/>
      <c r="CR121" s="176"/>
      <c r="CS121" s="176"/>
      <c r="CT121" s="177"/>
      <c r="CU121" s="177"/>
      <c r="CV121" s="177"/>
      <c r="CW121" s="198"/>
      <c r="CX121" s="198"/>
      <c r="CY121" s="198"/>
      <c r="CZ121" s="198"/>
      <c r="DA121" s="198"/>
      <c r="DB121" s="198"/>
      <c r="DC121" s="198"/>
      <c r="DD121" s="198"/>
      <c r="DE121" s="198"/>
      <c r="DF121" s="198"/>
    </row>
    <row r="122" spans="1:110" s="187" customFormat="1" ht="126" x14ac:dyDescent="0.25">
      <c r="B122" s="173" t="s">
        <v>68</v>
      </c>
      <c r="C122" s="195" t="s">
        <v>172</v>
      </c>
      <c r="D122" s="195" t="s">
        <v>172</v>
      </c>
      <c r="E122" s="196" t="s">
        <v>70</v>
      </c>
      <c r="F122" s="196" t="s">
        <v>71</v>
      </c>
      <c r="G122" s="196" t="s">
        <v>172</v>
      </c>
      <c r="H122" s="195" t="s">
        <v>240</v>
      </c>
      <c r="I122" s="195" t="s">
        <v>240</v>
      </c>
      <c r="J122" s="195" t="s">
        <v>240</v>
      </c>
      <c r="K122" s="195" t="s">
        <v>240</v>
      </c>
      <c r="L122" s="195" t="s">
        <v>444</v>
      </c>
      <c r="M122" s="195" t="s">
        <v>445</v>
      </c>
      <c r="N122" s="195" t="s">
        <v>446</v>
      </c>
      <c r="O122" s="196" t="s">
        <v>176</v>
      </c>
      <c r="P122" s="170"/>
      <c r="Q122" s="171" t="s">
        <v>77</v>
      </c>
      <c r="R122" s="171" t="s">
        <v>78</v>
      </c>
      <c r="S122" s="319" t="s">
        <v>1500</v>
      </c>
      <c r="T122" s="170" t="s">
        <v>80</v>
      </c>
      <c r="U122" s="196" t="s">
        <v>81</v>
      </c>
      <c r="V122" s="170" t="s">
        <v>122</v>
      </c>
      <c r="W122" s="218" t="s">
        <v>208</v>
      </c>
      <c r="X122" s="219">
        <f t="shared" si="67"/>
        <v>0.6</v>
      </c>
      <c r="Y122" s="220" t="s">
        <v>84</v>
      </c>
      <c r="Z122" s="219">
        <f t="shared" si="68"/>
        <v>0.8</v>
      </c>
      <c r="AA122" s="223" t="s">
        <v>85</v>
      </c>
      <c r="AB122" s="172" t="s">
        <v>177</v>
      </c>
      <c r="AC122" s="170" t="s">
        <v>178</v>
      </c>
      <c r="AD122" s="223" t="s">
        <v>88</v>
      </c>
      <c r="AE122" s="223" t="s">
        <v>89</v>
      </c>
      <c r="AF122" s="246" t="s">
        <v>127</v>
      </c>
      <c r="AG122" s="223" t="s">
        <v>91</v>
      </c>
      <c r="AH122" s="223" t="s">
        <v>111</v>
      </c>
      <c r="AI122" s="219">
        <f t="shared" si="69"/>
        <v>0.15</v>
      </c>
      <c r="AJ122" s="223" t="s">
        <v>179</v>
      </c>
      <c r="AK122" s="219">
        <f t="shared" si="70"/>
        <v>0.25</v>
      </c>
      <c r="AL122" s="223" t="s">
        <v>94</v>
      </c>
      <c r="AM122" s="195" t="s">
        <v>147</v>
      </c>
      <c r="AN122" s="173" t="s">
        <v>96</v>
      </c>
      <c r="AO122" s="195" t="s">
        <v>148</v>
      </c>
      <c r="AP122" s="184">
        <f t="shared" si="71"/>
        <v>0.4</v>
      </c>
      <c r="AQ122" s="243" t="str">
        <f t="shared" si="72"/>
        <v>BAJA</v>
      </c>
      <c r="AR122" s="243">
        <f t="shared" si="73"/>
        <v>0.36</v>
      </c>
      <c r="AS122" s="243" t="str">
        <f t="shared" si="74"/>
        <v>MAYOR</v>
      </c>
      <c r="AT122" s="243">
        <f t="shared" si="75"/>
        <v>0.8</v>
      </c>
      <c r="AU122" s="223" t="s">
        <v>85</v>
      </c>
      <c r="AV122" s="235" t="s">
        <v>130</v>
      </c>
      <c r="AW122" s="174" t="s">
        <v>177</v>
      </c>
      <c r="AX122" s="175" t="s">
        <v>180</v>
      </c>
      <c r="AY122" s="200"/>
      <c r="AZ122" s="175">
        <f t="shared" si="99"/>
        <v>45657</v>
      </c>
      <c r="BA122"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2" s="175" t="str">
        <f t="shared" si="101"/>
        <v>OSI - GIS</v>
      </c>
      <c r="BC122" s="227" t="s">
        <v>100</v>
      </c>
      <c r="BD122" s="176" t="str">
        <f t="shared" si="102"/>
        <v xml:space="preserve"> </v>
      </c>
      <c r="BE122" s="176" t="str">
        <f t="shared" si="103"/>
        <v>X</v>
      </c>
      <c r="BF122" s="176" t="str">
        <f t="shared" si="104"/>
        <v>El monitoreo permanente permite establecer las acciones de aprovisionamiento de almacenamiento vitualizado, en servidores On premise y en los servicios en nube.</v>
      </c>
      <c r="BG122" s="177" t="s">
        <v>1340</v>
      </c>
      <c r="BH122" s="176" t="str">
        <f t="shared" si="105"/>
        <v xml:space="preserve"> </v>
      </c>
      <c r="BI122" s="200"/>
      <c r="BJ122" s="190">
        <v>45777</v>
      </c>
      <c r="BK122" s="192" t="str">
        <f t="shared" si="106"/>
        <v>Se monitorea las capacidades de almacenamiento en las plataformas de virtualización y de servicioa de almacenamiento  en las nubes de la entidad.</v>
      </c>
      <c r="BL122" s="192" t="str">
        <f t="shared" si="76"/>
        <v>OSI - GIS</v>
      </c>
      <c r="BM122" s="197" t="s">
        <v>100</v>
      </c>
      <c r="BN122" s="191"/>
      <c r="BO122" s="193" t="s">
        <v>1338</v>
      </c>
      <c r="BP122" s="192" t="str">
        <f t="shared" si="107"/>
        <v xml:space="preserve">Seguimiento al servicio de administracióbn de la infraestructura tecnológica en On premise y Cloude y los servicios de almacenamiento en nube. </v>
      </c>
      <c r="BQ122" s="194" t="s">
        <v>1340</v>
      </c>
      <c r="BR122" s="192" t="str">
        <f t="shared" si="108"/>
        <v>Servicios en ejecución durante la vigencia 2025.</v>
      </c>
      <c r="BS122" s="200"/>
      <c r="BT122" s="318">
        <f t="shared" si="110"/>
        <v>45838</v>
      </c>
      <c r="BU122" s="319" t="str">
        <f t="shared" si="111"/>
        <v>Monitoreo permanente a las capacidades de almacenamiento On Premise y Cloud.
Para la Plataforma Corporativa se gestiona la asignación del almacenamiento individual asignado a los usuarios institucionales.</v>
      </c>
      <c r="BV122" s="319" t="str">
        <f t="shared" si="77"/>
        <v>OSI - GIS</v>
      </c>
      <c r="BW122" s="535" t="s">
        <v>100</v>
      </c>
      <c r="BX122" s="320" t="str">
        <f t="shared" si="112"/>
        <v xml:space="preserve"> </v>
      </c>
      <c r="BY122" s="320" t="str">
        <f t="shared" si="113"/>
        <v>X</v>
      </c>
      <c r="BZ122" s="320" t="str">
        <f t="shared" si="114"/>
        <v>Monitoreo mensual de las capacidades de almacenamiento On Premise y Cloud-
Gestión de Usuarios y la asignación de almacenamiento como parte de la siganción de la cuenta institucional.</v>
      </c>
      <c r="CA122" s="322" t="s">
        <v>1340</v>
      </c>
      <c r="CB122" s="319" t="str">
        <f t="shared" si="115"/>
        <v>Ajuste redacción "Descripción del Riesgo" acorde con lo indicado en el Informe OCI-018-2025.</v>
      </c>
      <c r="CC122" s="200"/>
      <c r="CD122" s="301"/>
      <c r="CE122" s="175"/>
      <c r="CF122" s="175" t="str">
        <f t="shared" si="78"/>
        <v>OSI - GIS</v>
      </c>
      <c r="CG122" s="305" t="s">
        <v>100</v>
      </c>
      <c r="CH122" s="176"/>
      <c r="CI122" s="239"/>
      <c r="CJ122" s="175"/>
      <c r="CK122" s="177"/>
      <c r="CL122" s="175"/>
      <c r="CM122" s="200"/>
      <c r="CN122" s="175"/>
      <c r="CO122" s="175"/>
      <c r="CP122" s="176"/>
      <c r="CQ122" s="176"/>
      <c r="CR122" s="176"/>
      <c r="CS122" s="176"/>
      <c r="CT122" s="177"/>
      <c r="CU122" s="177"/>
      <c r="CV122" s="177"/>
      <c r="CW122" s="198"/>
      <c r="CX122" s="198"/>
      <c r="CY122" s="198"/>
      <c r="CZ122" s="198"/>
      <c r="DA122" s="198"/>
      <c r="DB122" s="198"/>
      <c r="DC122" s="198"/>
      <c r="DD122" s="198"/>
      <c r="DE122" s="198"/>
      <c r="DF122" s="198"/>
    </row>
    <row r="123" spans="1:110" s="187" customFormat="1" ht="115.5" x14ac:dyDescent="0.25">
      <c r="B123" s="173" t="s">
        <v>68</v>
      </c>
      <c r="C123" s="195" t="s">
        <v>172</v>
      </c>
      <c r="D123" s="195" t="s">
        <v>172</v>
      </c>
      <c r="E123" s="196" t="s">
        <v>70</v>
      </c>
      <c r="F123" s="196" t="s">
        <v>71</v>
      </c>
      <c r="G123" s="196" t="s">
        <v>172</v>
      </c>
      <c r="H123" s="195" t="s">
        <v>240</v>
      </c>
      <c r="I123" s="195" t="s">
        <v>72</v>
      </c>
      <c r="J123" s="195" t="s">
        <v>72</v>
      </c>
      <c r="K123" s="195" t="s">
        <v>240</v>
      </c>
      <c r="L123" s="195" t="s">
        <v>465</v>
      </c>
      <c r="M123" s="195" t="s">
        <v>466</v>
      </c>
      <c r="N123" s="195" t="s">
        <v>467</v>
      </c>
      <c r="O123" s="196" t="s">
        <v>189</v>
      </c>
      <c r="P123" s="170"/>
      <c r="Q123" s="171" t="s">
        <v>77</v>
      </c>
      <c r="R123" s="171" t="s">
        <v>78</v>
      </c>
      <c r="S123" s="319" t="s">
        <v>1500</v>
      </c>
      <c r="T123" s="170" t="s">
        <v>80</v>
      </c>
      <c r="U123" s="196" t="s">
        <v>81</v>
      </c>
      <c r="V123" s="170" t="s">
        <v>122</v>
      </c>
      <c r="W123" s="218" t="s">
        <v>208</v>
      </c>
      <c r="X123" s="219">
        <f t="shared" si="67"/>
        <v>0.6</v>
      </c>
      <c r="Y123" s="220" t="s">
        <v>84</v>
      </c>
      <c r="Z123" s="219">
        <f t="shared" si="68"/>
        <v>0.8</v>
      </c>
      <c r="AA123" s="223" t="s">
        <v>85</v>
      </c>
      <c r="AB123" s="172" t="s">
        <v>177</v>
      </c>
      <c r="AC123" s="170" t="s">
        <v>178</v>
      </c>
      <c r="AD123" s="223" t="s">
        <v>88</v>
      </c>
      <c r="AE123" s="223" t="s">
        <v>89</v>
      </c>
      <c r="AF123" s="246" t="s">
        <v>127</v>
      </c>
      <c r="AG123" s="223" t="s">
        <v>91</v>
      </c>
      <c r="AH123" s="223" t="s">
        <v>111</v>
      </c>
      <c r="AI123" s="219">
        <f t="shared" si="69"/>
        <v>0.15</v>
      </c>
      <c r="AJ123" s="223" t="s">
        <v>179</v>
      </c>
      <c r="AK123" s="219">
        <f t="shared" si="70"/>
        <v>0.25</v>
      </c>
      <c r="AL123" s="223" t="s">
        <v>94</v>
      </c>
      <c r="AM123" s="195" t="s">
        <v>147</v>
      </c>
      <c r="AN123" s="173" t="s">
        <v>96</v>
      </c>
      <c r="AO123" s="195" t="s">
        <v>148</v>
      </c>
      <c r="AP123" s="184">
        <f t="shared" si="71"/>
        <v>0.4</v>
      </c>
      <c r="AQ123" s="243" t="str">
        <f t="shared" si="72"/>
        <v>BAJA</v>
      </c>
      <c r="AR123" s="243">
        <f t="shared" si="73"/>
        <v>0.36</v>
      </c>
      <c r="AS123" s="243" t="str">
        <f t="shared" si="74"/>
        <v>MAYOR</v>
      </c>
      <c r="AT123" s="243">
        <f t="shared" si="75"/>
        <v>0.8</v>
      </c>
      <c r="AU123" s="223" t="s">
        <v>85</v>
      </c>
      <c r="AV123" s="235" t="s">
        <v>130</v>
      </c>
      <c r="AW123" s="174" t="s">
        <v>177</v>
      </c>
      <c r="AX123" s="175" t="s">
        <v>180</v>
      </c>
      <c r="AY123" s="200"/>
      <c r="AZ123" s="175">
        <f t="shared" si="99"/>
        <v>45657</v>
      </c>
      <c r="BA123"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3" s="175" t="str">
        <f t="shared" si="101"/>
        <v>OSI - GIS</v>
      </c>
      <c r="BC123" s="227" t="s">
        <v>100</v>
      </c>
      <c r="BD123" s="176" t="str">
        <f t="shared" si="102"/>
        <v xml:space="preserve"> </v>
      </c>
      <c r="BE123" s="176" t="str">
        <f t="shared" si="103"/>
        <v>X</v>
      </c>
      <c r="BF123" s="176" t="str">
        <f t="shared" si="104"/>
        <v>El monitoreo permanente permite establecer las acciones de aprovisionamiento de almacenamiento vitualizado, en servidores On premise y en los servicios en nube.</v>
      </c>
      <c r="BG123" s="177" t="s">
        <v>1340</v>
      </c>
      <c r="BH123" s="176" t="str">
        <f t="shared" si="105"/>
        <v xml:space="preserve"> </v>
      </c>
      <c r="BI123" s="200"/>
      <c r="BJ123" s="190">
        <v>45777</v>
      </c>
      <c r="BK123" s="192" t="str">
        <f t="shared" si="106"/>
        <v>Se monitorea las capacidades de almacenamiento en las plataformas de virtualización y de servicioa de almacenamiento  en las nubes de la entidad.</v>
      </c>
      <c r="BL123" s="192" t="str">
        <f t="shared" si="76"/>
        <v>OSI - GIS</v>
      </c>
      <c r="BM123" s="197" t="s">
        <v>100</v>
      </c>
      <c r="BN123" s="191"/>
      <c r="BO123" s="193" t="s">
        <v>1338</v>
      </c>
      <c r="BP123" s="192" t="str">
        <f t="shared" si="107"/>
        <v xml:space="preserve">Seguimiento al servicio de administracióbn de la infraestructura tecnológica en On premise y Cloude y los servicios de almacenamiento en nube. </v>
      </c>
      <c r="BQ123" s="194" t="s">
        <v>1340</v>
      </c>
      <c r="BR123" s="192" t="str">
        <f t="shared" si="108"/>
        <v>Servicios en ejecución durante la vigencia 2025.</v>
      </c>
      <c r="BS123" s="200"/>
      <c r="BT123" s="318">
        <f t="shared" si="110"/>
        <v>45838</v>
      </c>
      <c r="BU123" s="319" t="str">
        <f t="shared" si="111"/>
        <v>Monitoreo permanente a las capacidades de almacenamiento On Premise y Cloud.
Para la Plataforma Corporativa se gestiona la asignación del almacenamiento individual asignado a los usuarios institucionales.</v>
      </c>
      <c r="BV123" s="319" t="str">
        <f t="shared" si="77"/>
        <v>OSI - GIS</v>
      </c>
      <c r="BW123" s="535" t="s">
        <v>100</v>
      </c>
      <c r="BX123" s="320" t="str">
        <f t="shared" si="112"/>
        <v xml:space="preserve"> </v>
      </c>
      <c r="BY123" s="320" t="str">
        <f t="shared" si="113"/>
        <v>X</v>
      </c>
      <c r="BZ123" s="320" t="str">
        <f t="shared" si="114"/>
        <v>Monitoreo mensual de las capacidades de almacenamiento On Premise y Cloud-
Gestión de Usuarios y la asignación de almacenamiento como parte de la siganción de la cuenta institucional.</v>
      </c>
      <c r="CA123" s="322" t="s">
        <v>1340</v>
      </c>
      <c r="CB123" s="319" t="str">
        <f t="shared" si="115"/>
        <v>Ajuste redacción "Descripción del Riesgo" acorde con lo indicado en el Informe OCI-018-2025.</v>
      </c>
      <c r="CC123" s="200"/>
      <c r="CD123" s="301"/>
      <c r="CE123" s="175"/>
      <c r="CF123" s="175" t="str">
        <f t="shared" si="78"/>
        <v>OSI - GIS</v>
      </c>
      <c r="CG123" s="305" t="s">
        <v>100</v>
      </c>
      <c r="CH123" s="176"/>
      <c r="CI123" s="239"/>
      <c r="CJ123" s="175"/>
      <c r="CK123" s="177"/>
      <c r="CL123" s="175"/>
      <c r="CM123" s="200"/>
      <c r="CN123" s="175"/>
      <c r="CO123" s="175"/>
      <c r="CP123" s="176"/>
      <c r="CQ123" s="176"/>
      <c r="CR123" s="176"/>
      <c r="CS123" s="176"/>
      <c r="CT123" s="177"/>
      <c r="CU123" s="177"/>
      <c r="CV123" s="177"/>
      <c r="CW123" s="198"/>
      <c r="CX123" s="198"/>
      <c r="CY123" s="198"/>
      <c r="CZ123" s="198"/>
      <c r="DA123" s="198"/>
      <c r="DB123" s="198"/>
      <c r="DC123" s="198"/>
      <c r="DD123" s="198"/>
      <c r="DE123" s="198"/>
      <c r="DF123" s="198"/>
    </row>
    <row r="124" spans="1:110" s="187" customFormat="1" ht="115.5" x14ac:dyDescent="0.25">
      <c r="B124" s="173" t="s">
        <v>68</v>
      </c>
      <c r="C124" s="195" t="s">
        <v>172</v>
      </c>
      <c r="D124" s="195" t="s">
        <v>172</v>
      </c>
      <c r="E124" s="196" t="s">
        <v>70</v>
      </c>
      <c r="F124" s="196" t="s">
        <v>117</v>
      </c>
      <c r="G124" s="196" t="s">
        <v>172</v>
      </c>
      <c r="H124" s="195" t="s">
        <v>240</v>
      </c>
      <c r="I124" s="195" t="s">
        <v>240</v>
      </c>
      <c r="J124" s="195" t="s">
        <v>240</v>
      </c>
      <c r="K124" s="195" t="s">
        <v>240</v>
      </c>
      <c r="L124" s="195" t="s">
        <v>498</v>
      </c>
      <c r="M124" s="195" t="s">
        <v>499</v>
      </c>
      <c r="N124" s="195" t="s">
        <v>500</v>
      </c>
      <c r="O124" s="196" t="s">
        <v>497</v>
      </c>
      <c r="P124" s="170"/>
      <c r="Q124" s="171" t="s">
        <v>77</v>
      </c>
      <c r="R124" s="171" t="s">
        <v>78</v>
      </c>
      <c r="S124" s="319" t="s">
        <v>1500</v>
      </c>
      <c r="T124" s="170" t="s">
        <v>80</v>
      </c>
      <c r="U124" s="196" t="s">
        <v>81</v>
      </c>
      <c r="V124" s="170" t="s">
        <v>122</v>
      </c>
      <c r="W124" s="218" t="s">
        <v>208</v>
      </c>
      <c r="X124" s="219">
        <f t="shared" si="67"/>
        <v>0.6</v>
      </c>
      <c r="Y124" s="220" t="s">
        <v>84</v>
      </c>
      <c r="Z124" s="219">
        <f t="shared" si="68"/>
        <v>0.8</v>
      </c>
      <c r="AA124" s="223" t="s">
        <v>85</v>
      </c>
      <c r="AB124" s="172" t="s">
        <v>177</v>
      </c>
      <c r="AC124" s="170" t="s">
        <v>178</v>
      </c>
      <c r="AD124" s="223" t="s">
        <v>88</v>
      </c>
      <c r="AE124" s="223" t="s">
        <v>89</v>
      </c>
      <c r="AF124" s="246" t="s">
        <v>127</v>
      </c>
      <c r="AG124" s="223" t="s">
        <v>91</v>
      </c>
      <c r="AH124" s="223" t="s">
        <v>111</v>
      </c>
      <c r="AI124" s="219">
        <f t="shared" si="69"/>
        <v>0.15</v>
      </c>
      <c r="AJ124" s="223" t="s">
        <v>179</v>
      </c>
      <c r="AK124" s="219">
        <f t="shared" si="70"/>
        <v>0.25</v>
      </c>
      <c r="AL124" s="223" t="s">
        <v>94</v>
      </c>
      <c r="AM124" s="195" t="s">
        <v>147</v>
      </c>
      <c r="AN124" s="173" t="s">
        <v>96</v>
      </c>
      <c r="AO124" s="195" t="s">
        <v>148</v>
      </c>
      <c r="AP124" s="184">
        <f t="shared" si="71"/>
        <v>0.4</v>
      </c>
      <c r="AQ124" s="243" t="str">
        <f t="shared" si="72"/>
        <v>BAJA</v>
      </c>
      <c r="AR124" s="243">
        <f t="shared" si="73"/>
        <v>0.36</v>
      </c>
      <c r="AS124" s="243" t="str">
        <f t="shared" si="74"/>
        <v>MAYOR</v>
      </c>
      <c r="AT124" s="243">
        <f t="shared" si="75"/>
        <v>0.8</v>
      </c>
      <c r="AU124" s="223" t="s">
        <v>85</v>
      </c>
      <c r="AV124" s="235" t="s">
        <v>130</v>
      </c>
      <c r="AW124" s="174" t="s">
        <v>177</v>
      </c>
      <c r="AX124" s="175" t="s">
        <v>180</v>
      </c>
      <c r="AY124" s="200"/>
      <c r="AZ124" s="175">
        <f t="shared" si="99"/>
        <v>45657</v>
      </c>
      <c r="BA124"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4" s="175" t="str">
        <f t="shared" si="101"/>
        <v>OSI - GIS</v>
      </c>
      <c r="BC124" s="227" t="s">
        <v>100</v>
      </c>
      <c r="BD124" s="176" t="str">
        <f t="shared" si="102"/>
        <v xml:space="preserve"> </v>
      </c>
      <c r="BE124" s="176" t="str">
        <f t="shared" si="103"/>
        <v>X</v>
      </c>
      <c r="BF124" s="176" t="str">
        <f t="shared" si="104"/>
        <v>El monitoreo permanente permite establecer las acciones de aprovisionamiento de almacenamiento vitualizado, en servidores On premise y en los servicios en nube.</v>
      </c>
      <c r="BG124" s="177" t="s">
        <v>1340</v>
      </c>
      <c r="BH124" s="176" t="str">
        <f t="shared" si="105"/>
        <v xml:space="preserve"> </v>
      </c>
      <c r="BI124" s="200"/>
      <c r="BJ124" s="190">
        <v>45777</v>
      </c>
      <c r="BK124" s="192" t="str">
        <f t="shared" si="106"/>
        <v>Se monitorea las capacidades de almacenamiento en las plataformas de virtualización y de servicioa de almacenamiento  en las nubes de la entidad.</v>
      </c>
      <c r="BL124" s="192" t="str">
        <f t="shared" si="76"/>
        <v>OSI - GIS</v>
      </c>
      <c r="BM124" s="197" t="s">
        <v>100</v>
      </c>
      <c r="BN124" s="191"/>
      <c r="BO124" s="193" t="s">
        <v>1338</v>
      </c>
      <c r="BP124" s="192" t="str">
        <f t="shared" si="107"/>
        <v xml:space="preserve">Seguimiento al servicio de administracióbn de la infraestructura tecnológica en On premise y Cloude y los servicios de almacenamiento en nube. </v>
      </c>
      <c r="BQ124" s="194" t="s">
        <v>1340</v>
      </c>
      <c r="BR124" s="192" t="str">
        <f t="shared" si="108"/>
        <v>Servicios en ejecución durante la vigencia 2025.</v>
      </c>
      <c r="BS124" s="200"/>
      <c r="BT124" s="318">
        <f t="shared" si="110"/>
        <v>45838</v>
      </c>
      <c r="BU124" s="319" t="str">
        <f t="shared" si="111"/>
        <v>Monitoreo permanente a las capacidades de almacenamiento On Premise y Cloud.
Para la Plataforma Corporativa se gestiona la asignación del almacenamiento individual asignado a los usuarios institucionales.</v>
      </c>
      <c r="BV124" s="319" t="str">
        <f t="shared" si="77"/>
        <v>OSI - GIS</v>
      </c>
      <c r="BW124" s="535" t="s">
        <v>100</v>
      </c>
      <c r="BX124" s="320" t="str">
        <f t="shared" si="112"/>
        <v xml:space="preserve"> </v>
      </c>
      <c r="BY124" s="320" t="str">
        <f t="shared" si="113"/>
        <v>X</v>
      </c>
      <c r="BZ124" s="320" t="str">
        <f t="shared" si="114"/>
        <v>Monitoreo mensual de las capacidades de almacenamiento On Premise y Cloud-
Gestión de Usuarios y la asignación de almacenamiento como parte de la siganción de la cuenta institucional.</v>
      </c>
      <c r="CA124" s="322" t="s">
        <v>1340</v>
      </c>
      <c r="CB124" s="319" t="str">
        <f t="shared" si="115"/>
        <v>Ajuste redacción "Descripción del Riesgo" acorde con lo indicado en el Informe OCI-018-2025.</v>
      </c>
      <c r="CC124" s="200"/>
      <c r="CD124" s="301"/>
      <c r="CE124" s="175"/>
      <c r="CF124" s="175" t="str">
        <f t="shared" si="78"/>
        <v>OSI - GIS</v>
      </c>
      <c r="CG124" s="305" t="s">
        <v>100</v>
      </c>
      <c r="CH124" s="176"/>
      <c r="CI124" s="239"/>
      <c r="CJ124" s="175"/>
      <c r="CK124" s="177"/>
      <c r="CL124" s="175"/>
      <c r="CM124" s="200"/>
      <c r="CN124" s="175"/>
      <c r="CO124" s="175"/>
      <c r="CP124" s="176"/>
      <c r="CQ124" s="176"/>
      <c r="CR124" s="176"/>
      <c r="CS124" s="176"/>
      <c r="CT124" s="177"/>
      <c r="CU124" s="177"/>
      <c r="CV124" s="177"/>
      <c r="CW124" s="198"/>
      <c r="CX124" s="198"/>
      <c r="CY124" s="198"/>
      <c r="CZ124" s="198"/>
      <c r="DA124" s="198"/>
      <c r="DB124" s="198"/>
      <c r="DC124" s="198"/>
      <c r="DD124" s="198"/>
      <c r="DE124" s="198"/>
      <c r="DF124" s="198"/>
    </row>
    <row r="125" spans="1:110" s="187" customFormat="1" ht="115.5" x14ac:dyDescent="0.25">
      <c r="B125" s="173" t="s">
        <v>68</v>
      </c>
      <c r="C125" s="195" t="s">
        <v>172</v>
      </c>
      <c r="D125" s="195" t="s">
        <v>172</v>
      </c>
      <c r="E125" s="196" t="s">
        <v>70</v>
      </c>
      <c r="F125" s="196" t="s">
        <v>71</v>
      </c>
      <c r="G125" s="196" t="s">
        <v>172</v>
      </c>
      <c r="H125" s="195" t="s">
        <v>240</v>
      </c>
      <c r="I125" s="195" t="s">
        <v>518</v>
      </c>
      <c r="J125" s="195" t="s">
        <v>240</v>
      </c>
      <c r="K125" s="195" t="s">
        <v>242</v>
      </c>
      <c r="L125" s="195" t="s">
        <v>292</v>
      </c>
      <c r="M125" s="195" t="s">
        <v>534</v>
      </c>
      <c r="N125" s="195" t="s">
        <v>535</v>
      </c>
      <c r="O125" s="196" t="s">
        <v>295</v>
      </c>
      <c r="P125" s="170"/>
      <c r="Q125" s="171" t="s">
        <v>77</v>
      </c>
      <c r="R125" s="171" t="s">
        <v>78</v>
      </c>
      <c r="S125" s="319" t="s">
        <v>1500</v>
      </c>
      <c r="T125" s="170" t="s">
        <v>80</v>
      </c>
      <c r="U125" s="196" t="s">
        <v>81</v>
      </c>
      <c r="V125" s="170" t="s">
        <v>122</v>
      </c>
      <c r="W125" s="218" t="s">
        <v>83</v>
      </c>
      <c r="X125" s="219">
        <f t="shared" si="67"/>
        <v>0.4</v>
      </c>
      <c r="Y125" s="220" t="s">
        <v>84</v>
      </c>
      <c r="Z125" s="219">
        <f t="shared" si="68"/>
        <v>0.8</v>
      </c>
      <c r="AA125" s="223" t="s">
        <v>85</v>
      </c>
      <c r="AB125" s="172" t="s">
        <v>177</v>
      </c>
      <c r="AC125" s="170" t="s">
        <v>178</v>
      </c>
      <c r="AD125" s="223" t="s">
        <v>88</v>
      </c>
      <c r="AE125" s="223" t="s">
        <v>89</v>
      </c>
      <c r="AF125" s="246" t="s">
        <v>127</v>
      </c>
      <c r="AG125" s="223" t="s">
        <v>91</v>
      </c>
      <c r="AH125" s="223" t="s">
        <v>111</v>
      </c>
      <c r="AI125" s="219">
        <f t="shared" si="69"/>
        <v>0.15</v>
      </c>
      <c r="AJ125" s="223" t="s">
        <v>179</v>
      </c>
      <c r="AK125" s="219">
        <f t="shared" si="70"/>
        <v>0.25</v>
      </c>
      <c r="AL125" s="223" t="s">
        <v>94</v>
      </c>
      <c r="AM125" s="195" t="s">
        <v>147</v>
      </c>
      <c r="AN125" s="173" t="s">
        <v>96</v>
      </c>
      <c r="AO125" s="195" t="s">
        <v>148</v>
      </c>
      <c r="AP125" s="184">
        <f t="shared" si="71"/>
        <v>0.4</v>
      </c>
      <c r="AQ125" s="243" t="str">
        <f t="shared" si="72"/>
        <v>BAJA</v>
      </c>
      <c r="AR125" s="243">
        <f t="shared" si="73"/>
        <v>0.24</v>
      </c>
      <c r="AS125" s="243" t="str">
        <f t="shared" si="74"/>
        <v>MAYOR</v>
      </c>
      <c r="AT125" s="243">
        <f t="shared" si="75"/>
        <v>0.8</v>
      </c>
      <c r="AU125" s="223" t="s">
        <v>85</v>
      </c>
      <c r="AV125" s="235" t="s">
        <v>130</v>
      </c>
      <c r="AW125" s="174" t="s">
        <v>177</v>
      </c>
      <c r="AX125" s="175" t="s">
        <v>180</v>
      </c>
      <c r="AY125" s="200"/>
      <c r="AZ125" s="175">
        <f t="shared" si="99"/>
        <v>45657</v>
      </c>
      <c r="BA125"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5" s="175" t="str">
        <f t="shared" si="101"/>
        <v>OSI - GIS</v>
      </c>
      <c r="BC125" s="227" t="s">
        <v>100</v>
      </c>
      <c r="BD125" s="176" t="str">
        <f t="shared" si="102"/>
        <v xml:space="preserve"> </v>
      </c>
      <c r="BE125" s="176" t="str">
        <f t="shared" si="103"/>
        <v>X</v>
      </c>
      <c r="BF125" s="176" t="str">
        <f t="shared" si="104"/>
        <v>El monitoreo permanente permite establecer las acciones de aprovisionamiento de almacenamiento vitualizado, en servidores On premise y en los servicios en nube.</v>
      </c>
      <c r="BG125" s="177" t="s">
        <v>1340</v>
      </c>
      <c r="BH125" s="176" t="str">
        <f t="shared" si="105"/>
        <v xml:space="preserve"> </v>
      </c>
      <c r="BI125" s="200"/>
      <c r="BJ125" s="190">
        <v>45777</v>
      </c>
      <c r="BK125" s="192" t="str">
        <f t="shared" si="106"/>
        <v>Se monitorea las capacidades de almacenamiento en las plataformas de virtualización y de servicioa de almacenamiento  en las nubes de la entidad.</v>
      </c>
      <c r="BL125" s="192" t="str">
        <f t="shared" si="76"/>
        <v>OSI - GIS</v>
      </c>
      <c r="BM125" s="197" t="s">
        <v>100</v>
      </c>
      <c r="BN125" s="191"/>
      <c r="BO125" s="193" t="s">
        <v>1338</v>
      </c>
      <c r="BP125" s="192" t="str">
        <f t="shared" si="107"/>
        <v xml:space="preserve">Seguimiento al servicio de administracióbn de la infraestructura tecnológica en On premise y Cloude y los servicios de almacenamiento en nube. </v>
      </c>
      <c r="BQ125" s="194" t="s">
        <v>1340</v>
      </c>
      <c r="BR125" s="192" t="str">
        <f t="shared" si="108"/>
        <v>Servicios en ejecución durante la vigencia 2025.</v>
      </c>
      <c r="BS125" s="200"/>
      <c r="BT125" s="318">
        <f t="shared" si="110"/>
        <v>45838</v>
      </c>
      <c r="BU125" s="319" t="str">
        <f t="shared" si="111"/>
        <v>Monitoreo permanente a las capacidades de almacenamiento On Premise y Cloud.
Para la Plataforma Corporativa se gestiona la asignación del almacenamiento individual asignado a los usuarios institucionales.</v>
      </c>
      <c r="BV125" s="319" t="str">
        <f t="shared" si="77"/>
        <v>OSI - GIS</v>
      </c>
      <c r="BW125" s="535" t="s">
        <v>100</v>
      </c>
      <c r="BX125" s="320" t="str">
        <f t="shared" si="112"/>
        <v xml:space="preserve"> </v>
      </c>
      <c r="BY125" s="320" t="str">
        <f t="shared" si="113"/>
        <v>X</v>
      </c>
      <c r="BZ125" s="320" t="str">
        <f t="shared" si="114"/>
        <v>Monitoreo mensual de las capacidades de almacenamiento On Premise y Cloud-
Gestión de Usuarios y la asignación de almacenamiento como parte de la siganción de la cuenta institucional.</v>
      </c>
      <c r="CA125" s="322" t="s">
        <v>1340</v>
      </c>
      <c r="CB125" s="319" t="str">
        <f t="shared" si="115"/>
        <v>Ajuste redacción "Descripción del Riesgo" acorde con lo indicado en el Informe OCI-018-2025.</v>
      </c>
      <c r="CC125" s="200"/>
      <c r="CD125" s="301"/>
      <c r="CE125" s="175"/>
      <c r="CF125" s="175" t="str">
        <f t="shared" si="78"/>
        <v>OSI - GIS</v>
      </c>
      <c r="CG125" s="305" t="s">
        <v>100</v>
      </c>
      <c r="CH125" s="176"/>
      <c r="CI125" s="239"/>
      <c r="CJ125" s="175"/>
      <c r="CK125" s="177"/>
      <c r="CL125" s="175"/>
      <c r="CM125" s="200"/>
      <c r="CN125" s="175"/>
      <c r="CO125" s="175"/>
      <c r="CP125" s="176"/>
      <c r="CQ125" s="176"/>
      <c r="CR125" s="176"/>
      <c r="CS125" s="176"/>
      <c r="CT125" s="177"/>
      <c r="CU125" s="177"/>
      <c r="CV125" s="177"/>
      <c r="CW125" s="198"/>
      <c r="CX125" s="198"/>
      <c r="CY125" s="198"/>
      <c r="CZ125" s="198"/>
      <c r="DA125" s="198"/>
      <c r="DB125" s="198"/>
      <c r="DC125" s="198"/>
      <c r="DD125" s="198"/>
      <c r="DE125" s="198"/>
      <c r="DF125" s="198"/>
    </row>
    <row r="126" spans="1:110" s="187" customFormat="1" ht="115.5" x14ac:dyDescent="0.25">
      <c r="B126" s="173" t="s">
        <v>68</v>
      </c>
      <c r="C126" s="195" t="s">
        <v>172</v>
      </c>
      <c r="D126" s="195" t="s">
        <v>172</v>
      </c>
      <c r="E126" s="196" t="s">
        <v>70</v>
      </c>
      <c r="F126" s="196" t="s">
        <v>117</v>
      </c>
      <c r="G126" s="196" t="s">
        <v>172</v>
      </c>
      <c r="H126" s="195" t="s">
        <v>242</v>
      </c>
      <c r="I126" s="195" t="s">
        <v>242</v>
      </c>
      <c r="J126" s="195" t="s">
        <v>242</v>
      </c>
      <c r="K126" s="195" t="s">
        <v>242</v>
      </c>
      <c r="L126" s="195" t="s">
        <v>563</v>
      </c>
      <c r="M126" s="195" t="s">
        <v>564</v>
      </c>
      <c r="N126" s="195" t="s">
        <v>565</v>
      </c>
      <c r="O126" s="196" t="s">
        <v>363</v>
      </c>
      <c r="P126" s="170"/>
      <c r="Q126" s="171" t="s">
        <v>77</v>
      </c>
      <c r="R126" s="171" t="s">
        <v>78</v>
      </c>
      <c r="S126" s="319" t="s">
        <v>1500</v>
      </c>
      <c r="T126" s="170" t="s">
        <v>80</v>
      </c>
      <c r="U126" s="196" t="s">
        <v>81</v>
      </c>
      <c r="V126" s="170" t="s">
        <v>122</v>
      </c>
      <c r="W126" s="218" t="s">
        <v>208</v>
      </c>
      <c r="X126" s="219">
        <f t="shared" si="67"/>
        <v>0.6</v>
      </c>
      <c r="Y126" s="220" t="s">
        <v>84</v>
      </c>
      <c r="Z126" s="219">
        <f t="shared" si="68"/>
        <v>0.8</v>
      </c>
      <c r="AA126" s="223" t="s">
        <v>85</v>
      </c>
      <c r="AB126" s="172" t="s">
        <v>177</v>
      </c>
      <c r="AC126" s="170" t="s">
        <v>178</v>
      </c>
      <c r="AD126" s="223" t="s">
        <v>88</v>
      </c>
      <c r="AE126" s="223" t="s">
        <v>89</v>
      </c>
      <c r="AF126" s="246" t="s">
        <v>127</v>
      </c>
      <c r="AG126" s="223" t="s">
        <v>91</v>
      </c>
      <c r="AH126" s="223" t="s">
        <v>111</v>
      </c>
      <c r="AI126" s="219">
        <f t="shared" si="69"/>
        <v>0.15</v>
      </c>
      <c r="AJ126" s="223" t="s">
        <v>179</v>
      </c>
      <c r="AK126" s="219">
        <f t="shared" si="70"/>
        <v>0.25</v>
      </c>
      <c r="AL126" s="223" t="s">
        <v>94</v>
      </c>
      <c r="AM126" s="195" t="s">
        <v>147</v>
      </c>
      <c r="AN126" s="173" t="s">
        <v>96</v>
      </c>
      <c r="AO126" s="195" t="s">
        <v>148</v>
      </c>
      <c r="AP126" s="184">
        <f t="shared" si="71"/>
        <v>0.4</v>
      </c>
      <c r="AQ126" s="243" t="str">
        <f t="shared" si="72"/>
        <v>BAJA</v>
      </c>
      <c r="AR126" s="243">
        <f t="shared" si="73"/>
        <v>0.36</v>
      </c>
      <c r="AS126" s="243" t="str">
        <f t="shared" si="74"/>
        <v>MAYOR</v>
      </c>
      <c r="AT126" s="243">
        <f t="shared" si="75"/>
        <v>0.8</v>
      </c>
      <c r="AU126" s="223" t="s">
        <v>85</v>
      </c>
      <c r="AV126" s="235" t="s">
        <v>130</v>
      </c>
      <c r="AW126" s="174" t="s">
        <v>177</v>
      </c>
      <c r="AX126" s="175" t="s">
        <v>180</v>
      </c>
      <c r="AY126" s="200"/>
      <c r="AZ126" s="175">
        <f t="shared" si="99"/>
        <v>45657</v>
      </c>
      <c r="BA126"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6" s="175" t="str">
        <f t="shared" si="101"/>
        <v>OSI - GIS</v>
      </c>
      <c r="BC126" s="227" t="s">
        <v>100</v>
      </c>
      <c r="BD126" s="176" t="str">
        <f t="shared" si="102"/>
        <v xml:space="preserve"> </v>
      </c>
      <c r="BE126" s="176" t="str">
        <f t="shared" si="103"/>
        <v>X</v>
      </c>
      <c r="BF126" s="176" t="str">
        <f t="shared" si="104"/>
        <v>El monitoreo permanente permite establecer las acciones de aprovisionamiento de almacenamiento vitualizado, en servidores On premise y en los servicios en nube.</v>
      </c>
      <c r="BG126" s="177" t="s">
        <v>1340</v>
      </c>
      <c r="BH126" s="176" t="str">
        <f t="shared" si="105"/>
        <v xml:space="preserve"> </v>
      </c>
      <c r="BI126" s="200"/>
      <c r="BJ126" s="190">
        <v>45777</v>
      </c>
      <c r="BK126" s="192" t="str">
        <f t="shared" si="106"/>
        <v>Se monitorea las capacidades de almacenamiento en las plataformas de virtualización y de servicioa de almacenamiento  en las nubes de la entidad.</v>
      </c>
      <c r="BL126" s="192" t="str">
        <f t="shared" si="76"/>
        <v>OSI - GIS</v>
      </c>
      <c r="BM126" s="197" t="s">
        <v>100</v>
      </c>
      <c r="BN126" s="191"/>
      <c r="BO126" s="193" t="s">
        <v>1338</v>
      </c>
      <c r="BP126" s="192" t="str">
        <f t="shared" si="107"/>
        <v xml:space="preserve">Seguimiento al servicio de administracióbn de la infraestructura tecnológica en On premise y Cloude y los servicios de almacenamiento en nube. </v>
      </c>
      <c r="BQ126" s="194" t="s">
        <v>1340</v>
      </c>
      <c r="BR126" s="192" t="str">
        <f t="shared" si="108"/>
        <v>Servicios en ejecución durante la vigencia 2025.</v>
      </c>
      <c r="BS126" s="200"/>
      <c r="BT126" s="318">
        <f t="shared" si="110"/>
        <v>45838</v>
      </c>
      <c r="BU126" s="319" t="str">
        <f t="shared" si="111"/>
        <v>Monitoreo permanente a las capacidades de almacenamiento On Premise y Cloud.
Para la Plataforma Corporativa se gestiona la asignación del almacenamiento individual asignado a los usuarios institucionales.</v>
      </c>
      <c r="BV126" s="319" t="str">
        <f t="shared" si="77"/>
        <v>OSI - GIS</v>
      </c>
      <c r="BW126" s="535" t="s">
        <v>100</v>
      </c>
      <c r="BX126" s="320" t="str">
        <f t="shared" si="112"/>
        <v xml:space="preserve"> </v>
      </c>
      <c r="BY126" s="320" t="str">
        <f t="shared" si="113"/>
        <v>X</v>
      </c>
      <c r="BZ126" s="320" t="str">
        <f t="shared" si="114"/>
        <v>Monitoreo mensual de las capacidades de almacenamiento On Premise y Cloud-
Gestión de Usuarios y la asignación de almacenamiento como parte de la siganción de la cuenta institucional.</v>
      </c>
      <c r="CA126" s="322" t="s">
        <v>1340</v>
      </c>
      <c r="CB126" s="319" t="str">
        <f t="shared" si="115"/>
        <v>Ajuste redacción "Descripción del Riesgo" acorde con lo indicado en el Informe OCI-018-2025.</v>
      </c>
      <c r="CC126" s="200"/>
      <c r="CD126" s="301"/>
      <c r="CE126" s="175"/>
      <c r="CF126" s="175" t="str">
        <f t="shared" si="78"/>
        <v>OSI - GIS</v>
      </c>
      <c r="CG126" s="305" t="s">
        <v>100</v>
      </c>
      <c r="CH126" s="176"/>
      <c r="CI126" s="239"/>
      <c r="CJ126" s="175"/>
      <c r="CK126" s="177"/>
      <c r="CL126" s="175"/>
      <c r="CM126" s="200"/>
      <c r="CN126" s="175"/>
      <c r="CO126" s="175"/>
      <c r="CP126" s="176"/>
      <c r="CQ126" s="176"/>
      <c r="CR126" s="176"/>
      <c r="CS126" s="176"/>
      <c r="CT126" s="177"/>
      <c r="CU126" s="177"/>
      <c r="CV126" s="177"/>
      <c r="CW126" s="198"/>
      <c r="CX126" s="198"/>
      <c r="CY126" s="198"/>
      <c r="CZ126" s="198"/>
      <c r="DA126" s="198"/>
      <c r="DB126" s="198"/>
      <c r="DC126" s="198"/>
      <c r="DD126" s="198"/>
      <c r="DE126" s="198"/>
      <c r="DF126" s="198"/>
    </row>
    <row r="127" spans="1:110" s="187" customFormat="1" ht="115.5" x14ac:dyDescent="0.25">
      <c r="B127" s="173" t="s">
        <v>68</v>
      </c>
      <c r="C127" s="195" t="s">
        <v>172</v>
      </c>
      <c r="D127" s="195" t="s">
        <v>172</v>
      </c>
      <c r="E127" s="196" t="s">
        <v>70</v>
      </c>
      <c r="F127" s="196" t="s">
        <v>71</v>
      </c>
      <c r="G127" s="196" t="s">
        <v>172</v>
      </c>
      <c r="H127" s="195" t="s">
        <v>242</v>
      </c>
      <c r="I127" s="195" t="s">
        <v>240</v>
      </c>
      <c r="J127" s="195" t="s">
        <v>240</v>
      </c>
      <c r="K127" s="195" t="s">
        <v>242</v>
      </c>
      <c r="L127" s="195" t="s">
        <v>566</v>
      </c>
      <c r="M127" s="195" t="s">
        <v>567</v>
      </c>
      <c r="N127" s="195" t="s">
        <v>264</v>
      </c>
      <c r="O127" s="196" t="s">
        <v>363</v>
      </c>
      <c r="P127" s="170"/>
      <c r="Q127" s="171" t="s">
        <v>77</v>
      </c>
      <c r="R127" s="171" t="s">
        <v>78</v>
      </c>
      <c r="S127" s="319" t="s">
        <v>1500</v>
      </c>
      <c r="T127" s="170" t="s">
        <v>80</v>
      </c>
      <c r="U127" s="196" t="s">
        <v>81</v>
      </c>
      <c r="V127" s="170" t="s">
        <v>122</v>
      </c>
      <c r="W127" s="218" t="s">
        <v>208</v>
      </c>
      <c r="X127" s="219">
        <f t="shared" si="67"/>
        <v>0.6</v>
      </c>
      <c r="Y127" s="220" t="s">
        <v>84</v>
      </c>
      <c r="Z127" s="219">
        <f t="shared" si="68"/>
        <v>0.8</v>
      </c>
      <c r="AA127" s="223" t="s">
        <v>85</v>
      </c>
      <c r="AB127" s="172" t="s">
        <v>177</v>
      </c>
      <c r="AC127" s="170" t="s">
        <v>178</v>
      </c>
      <c r="AD127" s="223" t="s">
        <v>88</v>
      </c>
      <c r="AE127" s="223" t="s">
        <v>89</v>
      </c>
      <c r="AF127" s="246" t="s">
        <v>127</v>
      </c>
      <c r="AG127" s="223" t="s">
        <v>91</v>
      </c>
      <c r="AH127" s="223" t="s">
        <v>111</v>
      </c>
      <c r="AI127" s="219">
        <f t="shared" si="69"/>
        <v>0.15</v>
      </c>
      <c r="AJ127" s="223" t="s">
        <v>179</v>
      </c>
      <c r="AK127" s="219">
        <f t="shared" si="70"/>
        <v>0.25</v>
      </c>
      <c r="AL127" s="223" t="s">
        <v>94</v>
      </c>
      <c r="AM127" s="195" t="s">
        <v>147</v>
      </c>
      <c r="AN127" s="173" t="s">
        <v>96</v>
      </c>
      <c r="AO127" s="195" t="s">
        <v>148</v>
      </c>
      <c r="AP127" s="184">
        <f t="shared" si="71"/>
        <v>0.4</v>
      </c>
      <c r="AQ127" s="243" t="str">
        <f t="shared" si="72"/>
        <v>BAJA</v>
      </c>
      <c r="AR127" s="243">
        <f t="shared" si="73"/>
        <v>0.36</v>
      </c>
      <c r="AS127" s="243" t="str">
        <f t="shared" si="74"/>
        <v>MAYOR</v>
      </c>
      <c r="AT127" s="243">
        <f t="shared" si="75"/>
        <v>0.8</v>
      </c>
      <c r="AU127" s="223" t="s">
        <v>85</v>
      </c>
      <c r="AV127" s="235" t="s">
        <v>130</v>
      </c>
      <c r="AW127" s="174" t="s">
        <v>177</v>
      </c>
      <c r="AX127" s="175" t="s">
        <v>180</v>
      </c>
      <c r="AY127" s="200"/>
      <c r="AZ127" s="175">
        <f t="shared" si="99"/>
        <v>45657</v>
      </c>
      <c r="BA127"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7" s="175" t="str">
        <f t="shared" si="101"/>
        <v>OSI - GIS</v>
      </c>
      <c r="BC127" s="227" t="s">
        <v>100</v>
      </c>
      <c r="BD127" s="176" t="str">
        <f t="shared" si="102"/>
        <v xml:space="preserve"> </v>
      </c>
      <c r="BE127" s="176" t="str">
        <f t="shared" si="103"/>
        <v>X</v>
      </c>
      <c r="BF127" s="176" t="str">
        <f t="shared" si="104"/>
        <v>El monitoreo permanente permite establecer las acciones de aprovisionamiento de almacenamiento vitualizado, en servidores On premise y en los servicios en nube.</v>
      </c>
      <c r="BG127" s="177" t="s">
        <v>1340</v>
      </c>
      <c r="BH127" s="176" t="str">
        <f t="shared" si="105"/>
        <v xml:space="preserve"> </v>
      </c>
      <c r="BI127" s="200"/>
      <c r="BJ127" s="190">
        <v>45777</v>
      </c>
      <c r="BK127" s="192" t="str">
        <f t="shared" si="106"/>
        <v>Se monitorea las capacidades de almacenamiento en las plataformas de virtualización y de servicioa de almacenamiento  en las nubes de la entidad.</v>
      </c>
      <c r="BL127" s="192" t="str">
        <f t="shared" si="76"/>
        <v>OSI - GIS</v>
      </c>
      <c r="BM127" s="197" t="s">
        <v>100</v>
      </c>
      <c r="BN127" s="191"/>
      <c r="BO127" s="193" t="s">
        <v>1338</v>
      </c>
      <c r="BP127" s="192" t="str">
        <f t="shared" si="107"/>
        <v xml:space="preserve">Seguimiento al servicio de administracióbn de la infraestructura tecnológica en On premise y Cloude y los servicios de almacenamiento en nube. </v>
      </c>
      <c r="BQ127" s="194" t="s">
        <v>1340</v>
      </c>
      <c r="BR127" s="192" t="str">
        <f t="shared" si="108"/>
        <v>Servicios en ejecución durante la vigencia 2025.</v>
      </c>
      <c r="BS127" s="200"/>
      <c r="BT127" s="318">
        <f t="shared" si="110"/>
        <v>45838</v>
      </c>
      <c r="BU127" s="319" t="str">
        <f t="shared" si="111"/>
        <v>Monitoreo permanente a las capacidades de almacenamiento On Premise y Cloud.
Para la Plataforma Corporativa se gestiona la asignación del almacenamiento individual asignado a los usuarios institucionales.</v>
      </c>
      <c r="BV127" s="319" t="str">
        <f t="shared" si="77"/>
        <v>OSI - GIS</v>
      </c>
      <c r="BW127" s="535" t="s">
        <v>100</v>
      </c>
      <c r="BX127" s="320" t="str">
        <f t="shared" si="112"/>
        <v xml:space="preserve"> </v>
      </c>
      <c r="BY127" s="320" t="str">
        <f t="shared" si="113"/>
        <v>X</v>
      </c>
      <c r="BZ127" s="320" t="str">
        <f t="shared" si="114"/>
        <v>Monitoreo mensual de las capacidades de almacenamiento On Premise y Cloud-
Gestión de Usuarios y la asignación de almacenamiento como parte de la siganción de la cuenta institucional.</v>
      </c>
      <c r="CA127" s="322" t="s">
        <v>1340</v>
      </c>
      <c r="CB127" s="319" t="str">
        <f t="shared" si="115"/>
        <v>Ajuste redacción "Descripción del Riesgo" acorde con lo indicado en el Informe OCI-018-2025.</v>
      </c>
      <c r="CC127" s="200"/>
      <c r="CD127" s="301"/>
      <c r="CE127" s="175"/>
      <c r="CF127" s="175" t="str">
        <f t="shared" si="78"/>
        <v>OSI - GIS</v>
      </c>
      <c r="CG127" s="305" t="s">
        <v>100</v>
      </c>
      <c r="CH127" s="176"/>
      <c r="CI127" s="239"/>
      <c r="CJ127" s="175"/>
      <c r="CK127" s="177"/>
      <c r="CL127" s="175"/>
      <c r="CM127" s="200"/>
      <c r="CN127" s="175"/>
      <c r="CO127" s="175"/>
      <c r="CP127" s="176"/>
      <c r="CQ127" s="176"/>
      <c r="CR127" s="176"/>
      <c r="CS127" s="176"/>
      <c r="CT127" s="177"/>
      <c r="CU127" s="177"/>
      <c r="CV127" s="177"/>
      <c r="CW127" s="198"/>
      <c r="CX127" s="198"/>
      <c r="CY127" s="198"/>
      <c r="CZ127" s="198"/>
      <c r="DA127" s="198"/>
      <c r="DB127" s="198"/>
      <c r="DC127" s="198"/>
      <c r="DD127" s="198"/>
      <c r="DE127" s="198"/>
      <c r="DF127" s="198"/>
    </row>
    <row r="128" spans="1:110" s="187" customFormat="1" ht="115.5" x14ac:dyDescent="0.25">
      <c r="B128" s="173" t="s">
        <v>68</v>
      </c>
      <c r="C128" s="195" t="s">
        <v>172</v>
      </c>
      <c r="D128" s="195" t="s">
        <v>172</v>
      </c>
      <c r="E128" s="196" t="s">
        <v>70</v>
      </c>
      <c r="F128" s="196" t="s">
        <v>71</v>
      </c>
      <c r="G128" s="196" t="s">
        <v>172</v>
      </c>
      <c r="H128" s="195" t="s">
        <v>240</v>
      </c>
      <c r="I128" s="195" t="s">
        <v>518</v>
      </c>
      <c r="J128" s="195" t="s">
        <v>240</v>
      </c>
      <c r="K128" s="195" t="s">
        <v>242</v>
      </c>
      <c r="L128" s="195" t="s">
        <v>604</v>
      </c>
      <c r="M128" s="195" t="s">
        <v>605</v>
      </c>
      <c r="N128" s="195" t="s">
        <v>606</v>
      </c>
      <c r="O128" s="196" t="s">
        <v>407</v>
      </c>
      <c r="P128" s="170"/>
      <c r="Q128" s="171" t="s">
        <v>77</v>
      </c>
      <c r="R128" s="171" t="s">
        <v>78</v>
      </c>
      <c r="S128" s="319" t="s">
        <v>1500</v>
      </c>
      <c r="T128" s="170" t="s">
        <v>80</v>
      </c>
      <c r="U128" s="196" t="s">
        <v>81</v>
      </c>
      <c r="V128" s="170" t="s">
        <v>122</v>
      </c>
      <c r="W128" s="218" t="s">
        <v>208</v>
      </c>
      <c r="X128" s="219">
        <f t="shared" si="67"/>
        <v>0.6</v>
      </c>
      <c r="Y128" s="220" t="s">
        <v>84</v>
      </c>
      <c r="Z128" s="219">
        <f t="shared" si="68"/>
        <v>0.8</v>
      </c>
      <c r="AA128" s="223" t="s">
        <v>85</v>
      </c>
      <c r="AB128" s="172" t="s">
        <v>177</v>
      </c>
      <c r="AC128" s="170" t="s">
        <v>178</v>
      </c>
      <c r="AD128" s="223" t="s">
        <v>88</v>
      </c>
      <c r="AE128" s="223" t="s">
        <v>89</v>
      </c>
      <c r="AF128" s="246" t="s">
        <v>127</v>
      </c>
      <c r="AG128" s="223" t="s">
        <v>91</v>
      </c>
      <c r="AH128" s="223" t="s">
        <v>111</v>
      </c>
      <c r="AI128" s="219">
        <f t="shared" si="69"/>
        <v>0.15</v>
      </c>
      <c r="AJ128" s="223" t="s">
        <v>179</v>
      </c>
      <c r="AK128" s="219">
        <f t="shared" si="70"/>
        <v>0.25</v>
      </c>
      <c r="AL128" s="223" t="s">
        <v>94</v>
      </c>
      <c r="AM128" s="195" t="s">
        <v>147</v>
      </c>
      <c r="AN128" s="173" t="s">
        <v>96</v>
      </c>
      <c r="AO128" s="195" t="s">
        <v>148</v>
      </c>
      <c r="AP128" s="184">
        <f t="shared" si="71"/>
        <v>0.4</v>
      </c>
      <c r="AQ128" s="243" t="str">
        <f t="shared" si="72"/>
        <v>BAJA</v>
      </c>
      <c r="AR128" s="243">
        <f t="shared" si="73"/>
        <v>0.36</v>
      </c>
      <c r="AS128" s="243" t="str">
        <f t="shared" si="74"/>
        <v>MAYOR</v>
      </c>
      <c r="AT128" s="243">
        <f t="shared" si="75"/>
        <v>0.8</v>
      </c>
      <c r="AU128" s="223" t="s">
        <v>85</v>
      </c>
      <c r="AV128" s="235" t="s">
        <v>130</v>
      </c>
      <c r="AW128" s="174" t="s">
        <v>177</v>
      </c>
      <c r="AX128" s="175" t="s">
        <v>180</v>
      </c>
      <c r="AY128" s="200"/>
      <c r="AZ128" s="175">
        <f t="shared" si="99"/>
        <v>45657</v>
      </c>
      <c r="BA128"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8" s="175" t="str">
        <f t="shared" si="101"/>
        <v>OSI - GIS</v>
      </c>
      <c r="BC128" s="227" t="s">
        <v>100</v>
      </c>
      <c r="BD128" s="176" t="str">
        <f t="shared" si="102"/>
        <v xml:space="preserve"> </v>
      </c>
      <c r="BE128" s="176" t="str">
        <f t="shared" si="103"/>
        <v>X</v>
      </c>
      <c r="BF128" s="176" t="str">
        <f t="shared" si="104"/>
        <v>El monitoreo permanente permite establecer las acciones de aprovisionamiento de almacenamiento vitualizado, en servidores On premise y en los servicios en nube.</v>
      </c>
      <c r="BG128" s="177" t="s">
        <v>1340</v>
      </c>
      <c r="BH128" s="176" t="str">
        <f t="shared" si="105"/>
        <v xml:space="preserve"> </v>
      </c>
      <c r="BI128" s="200"/>
      <c r="BJ128" s="190">
        <v>45777</v>
      </c>
      <c r="BK128" s="192" t="str">
        <f t="shared" si="106"/>
        <v>Se monitorea las capacidades de almacenamiento en las plataformas de virtualización y de servicioa de almacenamiento  en las nubes de la entidad.</v>
      </c>
      <c r="BL128" s="192" t="str">
        <f t="shared" si="76"/>
        <v>OSI - GIS</v>
      </c>
      <c r="BM128" s="197" t="s">
        <v>100</v>
      </c>
      <c r="BN128" s="191"/>
      <c r="BO128" s="193" t="s">
        <v>1338</v>
      </c>
      <c r="BP128" s="192" t="str">
        <f t="shared" si="107"/>
        <v xml:space="preserve">Seguimiento al servicio de administracióbn de la infraestructura tecnológica en On premise y Cloude y los servicios de almacenamiento en nube. </v>
      </c>
      <c r="BQ128" s="194" t="s">
        <v>1340</v>
      </c>
      <c r="BR128" s="192" t="str">
        <f t="shared" si="108"/>
        <v>Servicios en ejecución durante la vigencia 2025.</v>
      </c>
      <c r="BS128" s="200"/>
      <c r="BT128" s="318">
        <f t="shared" si="110"/>
        <v>45838</v>
      </c>
      <c r="BU128" s="319" t="str">
        <f t="shared" si="111"/>
        <v>Monitoreo permanente a las capacidades de almacenamiento On Premise y Cloud.
Para la Plataforma Corporativa se gestiona la asignación del almacenamiento individual asignado a los usuarios institucionales.</v>
      </c>
      <c r="BV128" s="319" t="str">
        <f t="shared" si="77"/>
        <v>OSI - GIS</v>
      </c>
      <c r="BW128" s="535" t="s">
        <v>100</v>
      </c>
      <c r="BX128" s="320" t="str">
        <f t="shared" si="112"/>
        <v xml:space="preserve"> </v>
      </c>
      <c r="BY128" s="320" t="str">
        <f t="shared" si="113"/>
        <v>X</v>
      </c>
      <c r="BZ128" s="320" t="str">
        <f t="shared" si="114"/>
        <v>Monitoreo mensual de las capacidades de almacenamiento On Premise y Cloud-
Gestión de Usuarios y la asignación de almacenamiento como parte de la siganción de la cuenta institucional.</v>
      </c>
      <c r="CA128" s="322" t="s">
        <v>1340</v>
      </c>
      <c r="CB128" s="319" t="str">
        <f t="shared" si="115"/>
        <v>Ajuste redacción "Descripción del Riesgo" acorde con lo indicado en el Informe OCI-018-2025.</v>
      </c>
      <c r="CC128" s="200"/>
      <c r="CD128" s="301"/>
      <c r="CE128" s="175"/>
      <c r="CF128" s="175" t="str">
        <f t="shared" si="78"/>
        <v>OSI - GIS</v>
      </c>
      <c r="CG128" s="305" t="s">
        <v>100</v>
      </c>
      <c r="CH128" s="176"/>
      <c r="CI128" s="239"/>
      <c r="CJ128" s="175"/>
      <c r="CK128" s="177"/>
      <c r="CL128" s="175"/>
      <c r="CM128" s="200"/>
      <c r="CN128" s="175"/>
      <c r="CO128" s="175"/>
      <c r="CP128" s="176"/>
      <c r="CQ128" s="176"/>
      <c r="CR128" s="176"/>
      <c r="CS128" s="176"/>
      <c r="CT128" s="177"/>
      <c r="CU128" s="177"/>
      <c r="CV128" s="177"/>
      <c r="CW128" s="198"/>
      <c r="CX128" s="198"/>
      <c r="CY128" s="198"/>
      <c r="CZ128" s="198"/>
      <c r="DA128" s="198"/>
      <c r="DB128" s="198"/>
      <c r="DC128" s="198"/>
      <c r="DD128" s="198"/>
      <c r="DE128" s="198"/>
      <c r="DF128" s="198"/>
    </row>
    <row r="129" spans="2:110" s="187" customFormat="1" ht="115.5" x14ac:dyDescent="0.25">
      <c r="B129" s="173" t="s">
        <v>68</v>
      </c>
      <c r="C129" s="195" t="s">
        <v>172</v>
      </c>
      <c r="D129" s="195" t="s">
        <v>172</v>
      </c>
      <c r="E129" s="196" t="s">
        <v>70</v>
      </c>
      <c r="F129" s="196" t="s">
        <v>71</v>
      </c>
      <c r="G129" s="196" t="s">
        <v>172</v>
      </c>
      <c r="H129" s="195" t="s">
        <v>240</v>
      </c>
      <c r="I129" s="195" t="s">
        <v>242</v>
      </c>
      <c r="J129" s="195" t="s">
        <v>240</v>
      </c>
      <c r="K129" s="195" t="s">
        <v>242</v>
      </c>
      <c r="L129" s="195" t="s">
        <v>611</v>
      </c>
      <c r="M129" s="195" t="s">
        <v>612</v>
      </c>
      <c r="N129" s="195" t="s">
        <v>613</v>
      </c>
      <c r="O129" s="196" t="s">
        <v>415</v>
      </c>
      <c r="P129" s="170"/>
      <c r="Q129" s="171" t="s">
        <v>77</v>
      </c>
      <c r="R129" s="171" t="s">
        <v>78</v>
      </c>
      <c r="S129" s="319" t="s">
        <v>1500</v>
      </c>
      <c r="T129" s="170" t="s">
        <v>80</v>
      </c>
      <c r="U129" s="196" t="s">
        <v>81</v>
      </c>
      <c r="V129" s="170" t="s">
        <v>122</v>
      </c>
      <c r="W129" s="218" t="s">
        <v>208</v>
      </c>
      <c r="X129" s="219">
        <f t="shared" si="67"/>
        <v>0.6</v>
      </c>
      <c r="Y129" s="220" t="s">
        <v>84</v>
      </c>
      <c r="Z129" s="219">
        <f t="shared" si="68"/>
        <v>0.8</v>
      </c>
      <c r="AA129" s="223" t="s">
        <v>85</v>
      </c>
      <c r="AB129" s="172" t="s">
        <v>177</v>
      </c>
      <c r="AC129" s="170" t="s">
        <v>178</v>
      </c>
      <c r="AD129" s="223" t="s">
        <v>88</v>
      </c>
      <c r="AE129" s="223" t="s">
        <v>89</v>
      </c>
      <c r="AF129" s="246" t="s">
        <v>127</v>
      </c>
      <c r="AG129" s="223" t="s">
        <v>91</v>
      </c>
      <c r="AH129" s="223" t="s">
        <v>111</v>
      </c>
      <c r="AI129" s="219">
        <f t="shared" si="69"/>
        <v>0.15</v>
      </c>
      <c r="AJ129" s="223" t="s">
        <v>179</v>
      </c>
      <c r="AK129" s="219">
        <f t="shared" si="70"/>
        <v>0.25</v>
      </c>
      <c r="AL129" s="223" t="s">
        <v>94</v>
      </c>
      <c r="AM129" s="195" t="s">
        <v>147</v>
      </c>
      <c r="AN129" s="173" t="s">
        <v>96</v>
      </c>
      <c r="AO129" s="195" t="s">
        <v>148</v>
      </c>
      <c r="AP129" s="184">
        <f t="shared" si="71"/>
        <v>0.4</v>
      </c>
      <c r="AQ129" s="243" t="str">
        <f t="shared" si="72"/>
        <v>BAJA</v>
      </c>
      <c r="AR129" s="243">
        <f t="shared" si="73"/>
        <v>0.36</v>
      </c>
      <c r="AS129" s="243" t="str">
        <f t="shared" si="74"/>
        <v>MAYOR</v>
      </c>
      <c r="AT129" s="243">
        <f t="shared" si="75"/>
        <v>0.8</v>
      </c>
      <c r="AU129" s="223" t="s">
        <v>85</v>
      </c>
      <c r="AV129" s="235" t="s">
        <v>130</v>
      </c>
      <c r="AW129" s="174" t="s">
        <v>177</v>
      </c>
      <c r="AX129" s="175" t="s">
        <v>180</v>
      </c>
      <c r="AY129" s="200"/>
      <c r="AZ129" s="175">
        <f t="shared" si="99"/>
        <v>45657</v>
      </c>
      <c r="BA129"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29" s="175" t="str">
        <f t="shared" si="101"/>
        <v>OSI - GIS</v>
      </c>
      <c r="BC129" s="227" t="s">
        <v>100</v>
      </c>
      <c r="BD129" s="176" t="str">
        <f t="shared" si="102"/>
        <v xml:space="preserve"> </v>
      </c>
      <c r="BE129" s="176" t="str">
        <f t="shared" si="103"/>
        <v>X</v>
      </c>
      <c r="BF129" s="176" t="str">
        <f t="shared" si="104"/>
        <v>El monitoreo permanente permite establecer las acciones de aprovisionamiento de almacenamiento vitualizado, en servidores On premise y en los servicios en nube.</v>
      </c>
      <c r="BG129" s="177" t="s">
        <v>1340</v>
      </c>
      <c r="BH129" s="176" t="str">
        <f t="shared" si="105"/>
        <v xml:space="preserve"> </v>
      </c>
      <c r="BI129" s="200"/>
      <c r="BJ129" s="190">
        <v>45777</v>
      </c>
      <c r="BK129" s="192" t="str">
        <f t="shared" si="106"/>
        <v>Se monitorea las capacidades de almacenamiento en las plataformas de virtualización y de servicioa de almacenamiento  en las nubes de la entidad.</v>
      </c>
      <c r="BL129" s="192" t="str">
        <f t="shared" si="76"/>
        <v>OSI - GIS</v>
      </c>
      <c r="BM129" s="197" t="s">
        <v>100</v>
      </c>
      <c r="BN129" s="191"/>
      <c r="BO129" s="193" t="s">
        <v>1338</v>
      </c>
      <c r="BP129" s="192" t="str">
        <f t="shared" si="107"/>
        <v xml:space="preserve">Seguimiento al servicio de administracióbn de la infraestructura tecnológica en On premise y Cloude y los servicios de almacenamiento en nube. </v>
      </c>
      <c r="BQ129" s="194" t="s">
        <v>1340</v>
      </c>
      <c r="BR129" s="192" t="str">
        <f t="shared" si="108"/>
        <v>Servicios en ejecución durante la vigencia 2025.</v>
      </c>
      <c r="BS129" s="200"/>
      <c r="BT129" s="318">
        <f t="shared" si="110"/>
        <v>45838</v>
      </c>
      <c r="BU129" s="319" t="str">
        <f t="shared" si="111"/>
        <v>Monitoreo permanente a las capacidades de almacenamiento On Premise y Cloud.
Para la Plataforma Corporativa se gestiona la asignación del almacenamiento individual asignado a los usuarios institucionales.</v>
      </c>
      <c r="BV129" s="319" t="str">
        <f t="shared" si="77"/>
        <v>OSI - GIS</v>
      </c>
      <c r="BW129" s="535" t="s">
        <v>100</v>
      </c>
      <c r="BX129" s="320" t="str">
        <f t="shared" si="112"/>
        <v xml:space="preserve"> </v>
      </c>
      <c r="BY129" s="320" t="str">
        <f t="shared" si="113"/>
        <v>X</v>
      </c>
      <c r="BZ129" s="320" t="str">
        <f t="shared" si="114"/>
        <v>Monitoreo mensual de las capacidades de almacenamiento On Premise y Cloud-
Gestión de Usuarios y la asignación de almacenamiento como parte de la siganción de la cuenta institucional.</v>
      </c>
      <c r="CA129" s="322" t="s">
        <v>1340</v>
      </c>
      <c r="CB129" s="319" t="str">
        <f t="shared" si="115"/>
        <v>Ajuste redacción "Descripción del Riesgo" acorde con lo indicado en el Informe OCI-018-2025.</v>
      </c>
      <c r="CC129" s="200"/>
      <c r="CD129" s="301"/>
      <c r="CE129" s="175"/>
      <c r="CF129" s="175" t="str">
        <f t="shared" si="78"/>
        <v>OSI - GIS</v>
      </c>
      <c r="CG129" s="305" t="s">
        <v>100</v>
      </c>
      <c r="CH129" s="176"/>
      <c r="CI129" s="239"/>
      <c r="CJ129" s="175"/>
      <c r="CK129" s="177"/>
      <c r="CL129" s="175"/>
      <c r="CM129" s="200"/>
      <c r="CN129" s="175"/>
      <c r="CO129" s="175"/>
      <c r="CP129" s="176"/>
      <c r="CQ129" s="176"/>
      <c r="CR129" s="176"/>
      <c r="CS129" s="176"/>
      <c r="CT129" s="177"/>
      <c r="CU129" s="177"/>
      <c r="CV129" s="177"/>
      <c r="CW129" s="198"/>
      <c r="CX129" s="198"/>
      <c r="CY129" s="198"/>
      <c r="CZ129" s="198"/>
      <c r="DA129" s="198"/>
      <c r="DB129" s="198"/>
      <c r="DC129" s="198"/>
      <c r="DD129" s="198"/>
      <c r="DE129" s="198"/>
      <c r="DF129" s="198"/>
    </row>
    <row r="130" spans="2:110" s="187" customFormat="1" ht="115.5" x14ac:dyDescent="0.25">
      <c r="B130" s="173" t="s">
        <v>68</v>
      </c>
      <c r="C130" s="195" t="s">
        <v>172</v>
      </c>
      <c r="D130" s="195" t="s">
        <v>172</v>
      </c>
      <c r="E130" s="196" t="s">
        <v>70</v>
      </c>
      <c r="F130" s="196" t="s">
        <v>117</v>
      </c>
      <c r="G130" s="196" t="s">
        <v>172</v>
      </c>
      <c r="H130" s="195" t="s">
        <v>242</v>
      </c>
      <c r="I130" s="195" t="s">
        <v>242</v>
      </c>
      <c r="J130" s="195" t="s">
        <v>242</v>
      </c>
      <c r="K130" s="195" t="s">
        <v>242</v>
      </c>
      <c r="L130" s="195" t="s">
        <v>627</v>
      </c>
      <c r="M130" s="195" t="s">
        <v>442</v>
      </c>
      <c r="N130" s="195" t="s">
        <v>628</v>
      </c>
      <c r="O130" s="196" t="s">
        <v>176</v>
      </c>
      <c r="P130" s="170"/>
      <c r="Q130" s="171" t="s">
        <v>77</v>
      </c>
      <c r="R130" s="171" t="s">
        <v>78</v>
      </c>
      <c r="S130" s="319" t="s">
        <v>1500</v>
      </c>
      <c r="T130" s="170" t="s">
        <v>80</v>
      </c>
      <c r="U130" s="196" t="s">
        <v>81</v>
      </c>
      <c r="V130" s="170" t="s">
        <v>122</v>
      </c>
      <c r="W130" s="218" t="s">
        <v>208</v>
      </c>
      <c r="X130" s="219">
        <f t="shared" si="67"/>
        <v>0.6</v>
      </c>
      <c r="Y130" s="220" t="s">
        <v>84</v>
      </c>
      <c r="Z130" s="219">
        <f t="shared" si="68"/>
        <v>0.8</v>
      </c>
      <c r="AA130" s="223" t="s">
        <v>85</v>
      </c>
      <c r="AB130" s="172" t="s">
        <v>177</v>
      </c>
      <c r="AC130" s="170" t="s">
        <v>178</v>
      </c>
      <c r="AD130" s="223" t="s">
        <v>88</v>
      </c>
      <c r="AE130" s="223" t="s">
        <v>89</v>
      </c>
      <c r="AF130" s="246" t="s">
        <v>127</v>
      </c>
      <c r="AG130" s="223" t="s">
        <v>91</v>
      </c>
      <c r="AH130" s="223" t="s">
        <v>111</v>
      </c>
      <c r="AI130" s="219">
        <f t="shared" si="69"/>
        <v>0.15</v>
      </c>
      <c r="AJ130" s="223" t="s">
        <v>179</v>
      </c>
      <c r="AK130" s="219">
        <f t="shared" si="70"/>
        <v>0.25</v>
      </c>
      <c r="AL130" s="223" t="s">
        <v>94</v>
      </c>
      <c r="AM130" s="195" t="s">
        <v>147</v>
      </c>
      <c r="AN130" s="173" t="s">
        <v>96</v>
      </c>
      <c r="AO130" s="195" t="s">
        <v>148</v>
      </c>
      <c r="AP130" s="184">
        <f t="shared" si="71"/>
        <v>0.4</v>
      </c>
      <c r="AQ130" s="243" t="str">
        <f t="shared" si="72"/>
        <v>BAJA</v>
      </c>
      <c r="AR130" s="243">
        <f t="shared" si="73"/>
        <v>0.36</v>
      </c>
      <c r="AS130" s="243" t="str">
        <f t="shared" si="74"/>
        <v>MAYOR</v>
      </c>
      <c r="AT130" s="243">
        <f t="shared" si="75"/>
        <v>0.8</v>
      </c>
      <c r="AU130" s="223" t="s">
        <v>85</v>
      </c>
      <c r="AV130" s="235" t="s">
        <v>130</v>
      </c>
      <c r="AW130" s="174" t="s">
        <v>177</v>
      </c>
      <c r="AX130" s="175" t="s">
        <v>180</v>
      </c>
      <c r="AY130" s="200"/>
      <c r="AZ130" s="175">
        <f t="shared" si="99"/>
        <v>45657</v>
      </c>
      <c r="BA130"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0" s="175" t="str">
        <f t="shared" si="101"/>
        <v>OSI - GIS</v>
      </c>
      <c r="BC130" s="227" t="s">
        <v>100</v>
      </c>
      <c r="BD130" s="176" t="str">
        <f t="shared" si="102"/>
        <v xml:space="preserve"> </v>
      </c>
      <c r="BE130" s="176" t="str">
        <f t="shared" si="103"/>
        <v>X</v>
      </c>
      <c r="BF130" s="176" t="str">
        <f t="shared" si="104"/>
        <v>El monitoreo permanente permite establecer las acciones de aprovisionamiento de almacenamiento vitualizado, en servidores On premise y en los servicios en nube.</v>
      </c>
      <c r="BG130" s="177" t="s">
        <v>1340</v>
      </c>
      <c r="BH130" s="176" t="str">
        <f t="shared" si="105"/>
        <v xml:space="preserve"> </v>
      </c>
      <c r="BI130" s="200"/>
      <c r="BJ130" s="190">
        <v>45777</v>
      </c>
      <c r="BK130" s="192" t="str">
        <f t="shared" si="106"/>
        <v>Se monitorea las capacidades de almacenamiento en las plataformas de virtualización y de servicioa de almacenamiento  en las nubes de la entidad.</v>
      </c>
      <c r="BL130" s="192" t="str">
        <f t="shared" si="76"/>
        <v>OSI - GIS</v>
      </c>
      <c r="BM130" s="197" t="s">
        <v>100</v>
      </c>
      <c r="BN130" s="191"/>
      <c r="BO130" s="193" t="s">
        <v>1338</v>
      </c>
      <c r="BP130" s="192" t="str">
        <f t="shared" si="107"/>
        <v xml:space="preserve">Seguimiento al servicio de administracióbn de la infraestructura tecnológica en On premise y Cloude y los servicios de almacenamiento en nube. </v>
      </c>
      <c r="BQ130" s="194" t="s">
        <v>1340</v>
      </c>
      <c r="BR130" s="192" t="str">
        <f t="shared" si="108"/>
        <v>Servicios en ejecución durante la vigencia 2025.</v>
      </c>
      <c r="BS130" s="200"/>
      <c r="BT130" s="318">
        <f t="shared" si="110"/>
        <v>45838</v>
      </c>
      <c r="BU130" s="319" t="str">
        <f t="shared" si="111"/>
        <v>Monitoreo permanente a las capacidades de almacenamiento On Premise y Cloud.
Para la Plataforma Corporativa se gestiona la asignación del almacenamiento individual asignado a los usuarios institucionales.</v>
      </c>
      <c r="BV130" s="319" t="str">
        <f t="shared" si="77"/>
        <v>OSI - GIS</v>
      </c>
      <c r="BW130" s="535" t="s">
        <v>100</v>
      </c>
      <c r="BX130" s="320" t="str">
        <f t="shared" si="112"/>
        <v xml:space="preserve"> </v>
      </c>
      <c r="BY130" s="320" t="str">
        <f t="shared" si="113"/>
        <v>X</v>
      </c>
      <c r="BZ130" s="320" t="str">
        <f t="shared" si="114"/>
        <v>Monitoreo mensual de las capacidades de almacenamiento On Premise y Cloud-
Gestión de Usuarios y la asignación de almacenamiento como parte de la siganción de la cuenta institucional.</v>
      </c>
      <c r="CA130" s="322" t="s">
        <v>1340</v>
      </c>
      <c r="CB130" s="319" t="str">
        <f t="shared" si="115"/>
        <v>Ajuste redacción "Descripción del Riesgo" acorde con lo indicado en el Informe OCI-018-2025.</v>
      </c>
      <c r="CC130" s="200"/>
      <c r="CD130" s="301"/>
      <c r="CE130" s="175"/>
      <c r="CF130" s="175" t="str">
        <f t="shared" si="78"/>
        <v>OSI - GIS</v>
      </c>
      <c r="CG130" s="305" t="s">
        <v>100</v>
      </c>
      <c r="CH130" s="176"/>
      <c r="CI130" s="239"/>
      <c r="CJ130" s="175"/>
      <c r="CK130" s="177"/>
      <c r="CL130" s="175"/>
      <c r="CM130" s="200"/>
      <c r="CN130" s="175"/>
      <c r="CO130" s="175"/>
      <c r="CP130" s="176"/>
      <c r="CQ130" s="176"/>
      <c r="CR130" s="176"/>
      <c r="CS130" s="176"/>
      <c r="CT130" s="177"/>
      <c r="CU130" s="177"/>
      <c r="CV130" s="177"/>
      <c r="CW130" s="198"/>
      <c r="CX130" s="198"/>
      <c r="CY130" s="198"/>
      <c r="CZ130" s="198"/>
      <c r="DA130" s="198"/>
      <c r="DB130" s="198"/>
      <c r="DC130" s="198"/>
      <c r="DD130" s="198"/>
      <c r="DE130" s="198"/>
      <c r="DF130" s="198"/>
    </row>
    <row r="131" spans="2:110" s="187" customFormat="1" ht="126" x14ac:dyDescent="0.25">
      <c r="B131" s="173" t="s">
        <v>68</v>
      </c>
      <c r="C131" s="195" t="s">
        <v>172</v>
      </c>
      <c r="D131" s="195" t="s">
        <v>172</v>
      </c>
      <c r="E131" s="196" t="s">
        <v>70</v>
      </c>
      <c r="F131" s="196" t="s">
        <v>168</v>
      </c>
      <c r="G131" s="196" t="s">
        <v>172</v>
      </c>
      <c r="H131" s="195" t="s">
        <v>242</v>
      </c>
      <c r="I131" s="195" t="s">
        <v>240</v>
      </c>
      <c r="J131" s="195" t="s">
        <v>242</v>
      </c>
      <c r="K131" s="195" t="s">
        <v>242</v>
      </c>
      <c r="L131" s="195" t="s">
        <v>629</v>
      </c>
      <c r="M131" s="195" t="s">
        <v>445</v>
      </c>
      <c r="N131" s="195" t="s">
        <v>446</v>
      </c>
      <c r="O131" s="196" t="s">
        <v>176</v>
      </c>
      <c r="P131" s="170"/>
      <c r="Q131" s="171" t="s">
        <v>77</v>
      </c>
      <c r="R131" s="171" t="s">
        <v>78</v>
      </c>
      <c r="S131" s="319" t="s">
        <v>1500</v>
      </c>
      <c r="T131" s="170" t="s">
        <v>80</v>
      </c>
      <c r="U131" s="196" t="s">
        <v>81</v>
      </c>
      <c r="V131" s="170" t="s">
        <v>122</v>
      </c>
      <c r="W131" s="218" t="s">
        <v>208</v>
      </c>
      <c r="X131" s="219">
        <f t="shared" si="67"/>
        <v>0.6</v>
      </c>
      <c r="Y131" s="220" t="s">
        <v>84</v>
      </c>
      <c r="Z131" s="219">
        <f t="shared" si="68"/>
        <v>0.8</v>
      </c>
      <c r="AA131" s="223" t="s">
        <v>85</v>
      </c>
      <c r="AB131" s="172" t="s">
        <v>177</v>
      </c>
      <c r="AC131" s="170" t="s">
        <v>178</v>
      </c>
      <c r="AD131" s="223" t="s">
        <v>88</v>
      </c>
      <c r="AE131" s="223" t="s">
        <v>89</v>
      </c>
      <c r="AF131" s="246" t="s">
        <v>127</v>
      </c>
      <c r="AG131" s="223" t="s">
        <v>91</v>
      </c>
      <c r="AH131" s="223" t="s">
        <v>111</v>
      </c>
      <c r="AI131" s="219">
        <f t="shared" si="69"/>
        <v>0.15</v>
      </c>
      <c r="AJ131" s="223" t="s">
        <v>179</v>
      </c>
      <c r="AK131" s="219">
        <f t="shared" si="70"/>
        <v>0.25</v>
      </c>
      <c r="AL131" s="223" t="s">
        <v>94</v>
      </c>
      <c r="AM131" s="195" t="s">
        <v>147</v>
      </c>
      <c r="AN131" s="173" t="s">
        <v>96</v>
      </c>
      <c r="AO131" s="195" t="s">
        <v>148</v>
      </c>
      <c r="AP131" s="184">
        <f t="shared" si="71"/>
        <v>0.4</v>
      </c>
      <c r="AQ131" s="243" t="str">
        <f t="shared" si="72"/>
        <v>BAJA</v>
      </c>
      <c r="AR131" s="243">
        <f t="shared" si="73"/>
        <v>0.36</v>
      </c>
      <c r="AS131" s="243" t="str">
        <f t="shared" si="74"/>
        <v>MAYOR</v>
      </c>
      <c r="AT131" s="243">
        <f t="shared" si="75"/>
        <v>0.8</v>
      </c>
      <c r="AU131" s="223" t="s">
        <v>85</v>
      </c>
      <c r="AV131" s="235" t="s">
        <v>130</v>
      </c>
      <c r="AW131" s="174" t="s">
        <v>177</v>
      </c>
      <c r="AX131" s="175" t="s">
        <v>180</v>
      </c>
      <c r="AY131" s="200"/>
      <c r="AZ131" s="175">
        <f t="shared" si="99"/>
        <v>45657</v>
      </c>
      <c r="BA131"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1" s="175" t="str">
        <f t="shared" si="101"/>
        <v>OSI - GIS</v>
      </c>
      <c r="BC131" s="227" t="s">
        <v>100</v>
      </c>
      <c r="BD131" s="176" t="str">
        <f t="shared" si="102"/>
        <v xml:space="preserve"> </v>
      </c>
      <c r="BE131" s="176" t="str">
        <f t="shared" si="103"/>
        <v>X</v>
      </c>
      <c r="BF131" s="176" t="str">
        <f t="shared" si="104"/>
        <v>El monitoreo permanente permite establecer las acciones de aprovisionamiento de almacenamiento vitualizado, en servidores On premise y en los servicios en nube.</v>
      </c>
      <c r="BG131" s="177" t="s">
        <v>1340</v>
      </c>
      <c r="BH131" s="176" t="str">
        <f t="shared" si="105"/>
        <v xml:space="preserve"> </v>
      </c>
      <c r="BI131" s="200"/>
      <c r="BJ131" s="190">
        <v>45777</v>
      </c>
      <c r="BK131" s="192" t="str">
        <f t="shared" si="106"/>
        <v>Se monitorea las capacidades de almacenamiento en las plataformas de virtualización y de servicioa de almacenamiento  en las nubes de la entidad.</v>
      </c>
      <c r="BL131" s="192" t="str">
        <f t="shared" si="76"/>
        <v>OSI - GIS</v>
      </c>
      <c r="BM131" s="197" t="s">
        <v>100</v>
      </c>
      <c r="BN131" s="191"/>
      <c r="BO131" s="193" t="s">
        <v>1338</v>
      </c>
      <c r="BP131" s="192" t="str">
        <f t="shared" si="107"/>
        <v xml:space="preserve">Seguimiento al servicio de administracióbn de la infraestructura tecnológica en On premise y Cloude y los servicios de almacenamiento en nube. </v>
      </c>
      <c r="BQ131" s="194" t="s">
        <v>1340</v>
      </c>
      <c r="BR131" s="192" t="str">
        <f t="shared" si="108"/>
        <v>Servicios en ejecución durante la vigencia 2025.</v>
      </c>
      <c r="BS131" s="200"/>
      <c r="BT131" s="318">
        <f t="shared" si="110"/>
        <v>45838</v>
      </c>
      <c r="BU131" s="319" t="str">
        <f t="shared" si="111"/>
        <v>Monitoreo permanente a las capacidades de almacenamiento On Premise y Cloud.
Para la Plataforma Corporativa se gestiona la asignación del almacenamiento individual asignado a los usuarios institucionales.</v>
      </c>
      <c r="BV131" s="319" t="str">
        <f t="shared" si="77"/>
        <v>OSI - GIS</v>
      </c>
      <c r="BW131" s="535" t="s">
        <v>100</v>
      </c>
      <c r="BX131" s="320" t="str">
        <f t="shared" si="112"/>
        <v xml:space="preserve"> </v>
      </c>
      <c r="BY131" s="320" t="str">
        <f t="shared" si="113"/>
        <v>X</v>
      </c>
      <c r="BZ131" s="320" t="str">
        <f t="shared" si="114"/>
        <v>Monitoreo mensual de las capacidades de almacenamiento On Premise y Cloud-
Gestión de Usuarios y la asignación de almacenamiento como parte de la siganción de la cuenta institucional.</v>
      </c>
      <c r="CA131" s="322" t="s">
        <v>1340</v>
      </c>
      <c r="CB131" s="319" t="str">
        <f t="shared" si="115"/>
        <v>Ajuste redacción "Descripción del Riesgo" acorde con lo indicado en el Informe OCI-018-2025.</v>
      </c>
      <c r="CC131" s="200"/>
      <c r="CD131" s="301"/>
      <c r="CE131" s="175"/>
      <c r="CF131" s="175" t="str">
        <f t="shared" si="78"/>
        <v>OSI - GIS</v>
      </c>
      <c r="CG131" s="305" t="s">
        <v>100</v>
      </c>
      <c r="CH131" s="176"/>
      <c r="CI131" s="239"/>
      <c r="CJ131" s="175"/>
      <c r="CK131" s="177"/>
      <c r="CL131" s="175"/>
      <c r="CM131" s="200"/>
      <c r="CN131" s="175"/>
      <c r="CO131" s="175"/>
      <c r="CP131" s="176"/>
      <c r="CQ131" s="176"/>
      <c r="CR131" s="176"/>
      <c r="CS131" s="176"/>
      <c r="CT131" s="177"/>
      <c r="CU131" s="177"/>
      <c r="CV131" s="177"/>
      <c r="CW131" s="198"/>
      <c r="CX131" s="198"/>
      <c r="CY131" s="198"/>
      <c r="CZ131" s="198"/>
      <c r="DA131" s="198"/>
      <c r="DB131" s="198"/>
      <c r="DC131" s="198"/>
      <c r="DD131" s="198"/>
      <c r="DE131" s="198"/>
      <c r="DF131" s="198"/>
    </row>
    <row r="132" spans="2:110" s="187" customFormat="1" ht="126" x14ac:dyDescent="0.25">
      <c r="B132" s="173" t="s">
        <v>68</v>
      </c>
      <c r="C132" s="195" t="s">
        <v>172</v>
      </c>
      <c r="D132" s="195" t="s">
        <v>172</v>
      </c>
      <c r="E132" s="196" t="s">
        <v>70</v>
      </c>
      <c r="F132" s="196" t="s">
        <v>71</v>
      </c>
      <c r="G132" s="196" t="s">
        <v>172</v>
      </c>
      <c r="H132" s="195" t="s">
        <v>242</v>
      </c>
      <c r="I132" s="195" t="s">
        <v>242</v>
      </c>
      <c r="J132" s="195" t="s">
        <v>242</v>
      </c>
      <c r="K132" s="195" t="s">
        <v>242</v>
      </c>
      <c r="L132" s="195" t="s">
        <v>629</v>
      </c>
      <c r="M132" s="195" t="s">
        <v>445</v>
      </c>
      <c r="N132" s="195" t="s">
        <v>446</v>
      </c>
      <c r="O132" s="196" t="s">
        <v>176</v>
      </c>
      <c r="P132" s="170"/>
      <c r="Q132" s="171" t="s">
        <v>77</v>
      </c>
      <c r="R132" s="171" t="s">
        <v>78</v>
      </c>
      <c r="S132" s="319" t="s">
        <v>1500</v>
      </c>
      <c r="T132" s="170" t="s">
        <v>80</v>
      </c>
      <c r="U132" s="196" t="s">
        <v>81</v>
      </c>
      <c r="V132" s="170" t="s">
        <v>122</v>
      </c>
      <c r="W132" s="218" t="s">
        <v>208</v>
      </c>
      <c r="X132" s="219">
        <f t="shared" si="67"/>
        <v>0.6</v>
      </c>
      <c r="Y132" s="220" t="s">
        <v>84</v>
      </c>
      <c r="Z132" s="219">
        <f t="shared" si="68"/>
        <v>0.8</v>
      </c>
      <c r="AA132" s="223" t="s">
        <v>85</v>
      </c>
      <c r="AB132" s="172" t="s">
        <v>177</v>
      </c>
      <c r="AC132" s="170" t="s">
        <v>178</v>
      </c>
      <c r="AD132" s="223" t="s">
        <v>88</v>
      </c>
      <c r="AE132" s="223" t="s">
        <v>89</v>
      </c>
      <c r="AF132" s="246" t="s">
        <v>127</v>
      </c>
      <c r="AG132" s="223" t="s">
        <v>91</v>
      </c>
      <c r="AH132" s="223" t="s">
        <v>111</v>
      </c>
      <c r="AI132" s="219">
        <f t="shared" si="69"/>
        <v>0.15</v>
      </c>
      <c r="AJ132" s="223" t="s">
        <v>179</v>
      </c>
      <c r="AK132" s="219">
        <f t="shared" si="70"/>
        <v>0.25</v>
      </c>
      <c r="AL132" s="223" t="s">
        <v>94</v>
      </c>
      <c r="AM132" s="195" t="s">
        <v>147</v>
      </c>
      <c r="AN132" s="173" t="s">
        <v>96</v>
      </c>
      <c r="AO132" s="195" t="s">
        <v>148</v>
      </c>
      <c r="AP132" s="184">
        <f t="shared" si="71"/>
        <v>0.4</v>
      </c>
      <c r="AQ132" s="243" t="str">
        <f t="shared" si="72"/>
        <v>BAJA</v>
      </c>
      <c r="AR132" s="243">
        <f t="shared" si="73"/>
        <v>0.36</v>
      </c>
      <c r="AS132" s="243" t="str">
        <f t="shared" si="74"/>
        <v>MAYOR</v>
      </c>
      <c r="AT132" s="243">
        <f t="shared" si="75"/>
        <v>0.8</v>
      </c>
      <c r="AU132" s="223" t="s">
        <v>85</v>
      </c>
      <c r="AV132" s="235" t="s">
        <v>130</v>
      </c>
      <c r="AW132" s="174" t="s">
        <v>177</v>
      </c>
      <c r="AX132" s="175" t="s">
        <v>180</v>
      </c>
      <c r="AY132" s="200"/>
      <c r="AZ132" s="175">
        <f t="shared" si="99"/>
        <v>45657</v>
      </c>
      <c r="BA132"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2" s="175" t="str">
        <f t="shared" si="101"/>
        <v>OSI - GIS</v>
      </c>
      <c r="BC132" s="227" t="s">
        <v>100</v>
      </c>
      <c r="BD132" s="176" t="str">
        <f t="shared" si="102"/>
        <v xml:space="preserve"> </v>
      </c>
      <c r="BE132" s="176" t="str">
        <f t="shared" si="103"/>
        <v>X</v>
      </c>
      <c r="BF132" s="176" t="str">
        <f t="shared" si="104"/>
        <v>El monitoreo permanente permite establecer las acciones de aprovisionamiento de almacenamiento vitualizado, en servidores On premise y en los servicios en nube.</v>
      </c>
      <c r="BG132" s="177" t="s">
        <v>1340</v>
      </c>
      <c r="BH132" s="176" t="str">
        <f t="shared" si="105"/>
        <v xml:space="preserve"> </v>
      </c>
      <c r="BI132" s="200"/>
      <c r="BJ132" s="190">
        <v>45777</v>
      </c>
      <c r="BK132" s="192" t="str">
        <f t="shared" si="106"/>
        <v>Se monitorea las capacidades de almacenamiento en las plataformas de virtualización y de servicioa de almacenamiento  en las nubes de la entidad.</v>
      </c>
      <c r="BL132" s="192" t="str">
        <f t="shared" si="76"/>
        <v>OSI - GIS</v>
      </c>
      <c r="BM132" s="197" t="s">
        <v>100</v>
      </c>
      <c r="BN132" s="191"/>
      <c r="BO132" s="193" t="s">
        <v>1338</v>
      </c>
      <c r="BP132" s="192" t="str">
        <f t="shared" si="107"/>
        <v xml:space="preserve">Seguimiento al servicio de administracióbn de la infraestructura tecnológica en On premise y Cloude y los servicios de almacenamiento en nube. </v>
      </c>
      <c r="BQ132" s="194" t="s">
        <v>1340</v>
      </c>
      <c r="BR132" s="192" t="str">
        <f t="shared" si="108"/>
        <v>Servicios en ejecución durante la vigencia 2025.</v>
      </c>
      <c r="BS132" s="200"/>
      <c r="BT132" s="318">
        <f t="shared" si="110"/>
        <v>45838</v>
      </c>
      <c r="BU132" s="319" t="str">
        <f t="shared" si="111"/>
        <v>Monitoreo permanente a las capacidades de almacenamiento On Premise y Cloud.
Para la Plataforma Corporativa se gestiona la asignación del almacenamiento individual asignado a los usuarios institucionales.</v>
      </c>
      <c r="BV132" s="319" t="str">
        <f t="shared" si="77"/>
        <v>OSI - GIS</v>
      </c>
      <c r="BW132" s="535" t="s">
        <v>100</v>
      </c>
      <c r="BX132" s="320" t="str">
        <f t="shared" si="112"/>
        <v xml:space="preserve"> </v>
      </c>
      <c r="BY132" s="320" t="str">
        <f t="shared" si="113"/>
        <v>X</v>
      </c>
      <c r="BZ132" s="320" t="str">
        <f t="shared" si="114"/>
        <v>Monitoreo mensual de las capacidades de almacenamiento On Premise y Cloud-
Gestión de Usuarios y la asignación de almacenamiento como parte de la siganción de la cuenta institucional.</v>
      </c>
      <c r="CA132" s="322" t="s">
        <v>1340</v>
      </c>
      <c r="CB132" s="319" t="str">
        <f t="shared" si="115"/>
        <v>Ajuste redacción "Descripción del Riesgo" acorde con lo indicado en el Informe OCI-018-2025.</v>
      </c>
      <c r="CC132" s="200"/>
      <c r="CD132" s="301"/>
      <c r="CE132" s="175"/>
      <c r="CF132" s="175" t="str">
        <f t="shared" si="78"/>
        <v>OSI - GIS</v>
      </c>
      <c r="CG132" s="305" t="s">
        <v>100</v>
      </c>
      <c r="CH132" s="176"/>
      <c r="CI132" s="239"/>
      <c r="CJ132" s="175"/>
      <c r="CK132" s="177"/>
      <c r="CL132" s="175"/>
      <c r="CM132" s="200"/>
      <c r="CN132" s="175"/>
      <c r="CO132" s="175"/>
      <c r="CP132" s="176"/>
      <c r="CQ132" s="176"/>
      <c r="CR132" s="176"/>
      <c r="CS132" s="176"/>
      <c r="CT132" s="177"/>
      <c r="CU132" s="177"/>
      <c r="CV132" s="177"/>
      <c r="CW132" s="198"/>
      <c r="CX132" s="198"/>
      <c r="CY132" s="198"/>
      <c r="CZ132" s="198"/>
      <c r="DA132" s="198"/>
      <c r="DB132" s="198"/>
      <c r="DC132" s="198"/>
      <c r="DD132" s="198"/>
      <c r="DE132" s="198"/>
      <c r="DF132" s="198"/>
    </row>
    <row r="133" spans="2:110" s="187" customFormat="1" ht="115.5" x14ac:dyDescent="0.25">
      <c r="B133" s="173" t="s">
        <v>68</v>
      </c>
      <c r="C133" s="195" t="s">
        <v>172</v>
      </c>
      <c r="D133" s="195" t="s">
        <v>172</v>
      </c>
      <c r="E133" s="196" t="s">
        <v>70</v>
      </c>
      <c r="F133" s="196" t="s">
        <v>117</v>
      </c>
      <c r="G133" s="196" t="s">
        <v>172</v>
      </c>
      <c r="H133" s="195" t="s">
        <v>518</v>
      </c>
      <c r="I133" s="195" t="s">
        <v>518</v>
      </c>
      <c r="J133" s="195" t="s">
        <v>240</v>
      </c>
      <c r="K133" s="195" t="s">
        <v>518</v>
      </c>
      <c r="L133" s="195" t="s">
        <v>653</v>
      </c>
      <c r="M133" s="195" t="s">
        <v>152</v>
      </c>
      <c r="N133" s="195" t="s">
        <v>120</v>
      </c>
      <c r="O133" s="196" t="s">
        <v>76</v>
      </c>
      <c r="P133" s="170"/>
      <c r="Q133" s="171" t="s">
        <v>77</v>
      </c>
      <c r="R133" s="171" t="s">
        <v>78</v>
      </c>
      <c r="S133" s="319" t="s">
        <v>1500</v>
      </c>
      <c r="T133" s="170" t="s">
        <v>80</v>
      </c>
      <c r="U133" s="196" t="s">
        <v>81</v>
      </c>
      <c r="V133" s="170" t="s">
        <v>122</v>
      </c>
      <c r="W133" s="218" t="s">
        <v>208</v>
      </c>
      <c r="X133" s="219">
        <f t="shared" si="67"/>
        <v>0.6</v>
      </c>
      <c r="Y133" s="220" t="s">
        <v>84</v>
      </c>
      <c r="Z133" s="219">
        <f t="shared" si="68"/>
        <v>0.8</v>
      </c>
      <c r="AA133" s="223" t="s">
        <v>85</v>
      </c>
      <c r="AB133" s="172" t="s">
        <v>177</v>
      </c>
      <c r="AC133" s="170" t="s">
        <v>178</v>
      </c>
      <c r="AD133" s="223" t="s">
        <v>88</v>
      </c>
      <c r="AE133" s="223" t="s">
        <v>89</v>
      </c>
      <c r="AF133" s="246" t="s">
        <v>127</v>
      </c>
      <c r="AG133" s="223" t="s">
        <v>91</v>
      </c>
      <c r="AH133" s="223" t="s">
        <v>111</v>
      </c>
      <c r="AI133" s="219">
        <f t="shared" si="69"/>
        <v>0.15</v>
      </c>
      <c r="AJ133" s="223" t="s">
        <v>179</v>
      </c>
      <c r="AK133" s="219">
        <f t="shared" si="70"/>
        <v>0.25</v>
      </c>
      <c r="AL133" s="223" t="s">
        <v>94</v>
      </c>
      <c r="AM133" s="195" t="s">
        <v>147</v>
      </c>
      <c r="AN133" s="173" t="s">
        <v>96</v>
      </c>
      <c r="AO133" s="195" t="s">
        <v>148</v>
      </c>
      <c r="AP133" s="184">
        <f t="shared" si="71"/>
        <v>0.4</v>
      </c>
      <c r="AQ133" s="243" t="str">
        <f t="shared" si="72"/>
        <v>BAJA</v>
      </c>
      <c r="AR133" s="243">
        <f t="shared" si="73"/>
        <v>0.36</v>
      </c>
      <c r="AS133" s="243" t="str">
        <f t="shared" si="74"/>
        <v>MAYOR</v>
      </c>
      <c r="AT133" s="243">
        <f t="shared" si="75"/>
        <v>0.8</v>
      </c>
      <c r="AU133" s="223" t="s">
        <v>85</v>
      </c>
      <c r="AV133" s="235" t="s">
        <v>130</v>
      </c>
      <c r="AW133" s="174" t="s">
        <v>177</v>
      </c>
      <c r="AX133" s="175" t="s">
        <v>180</v>
      </c>
      <c r="AY133" s="200"/>
      <c r="AZ133" s="175">
        <f t="shared" si="99"/>
        <v>45657</v>
      </c>
      <c r="BA133"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3" s="175" t="str">
        <f t="shared" si="101"/>
        <v>OSI - GIS</v>
      </c>
      <c r="BC133" s="227" t="s">
        <v>100</v>
      </c>
      <c r="BD133" s="176" t="str">
        <f t="shared" si="102"/>
        <v xml:space="preserve"> </v>
      </c>
      <c r="BE133" s="176" t="str">
        <f t="shared" si="103"/>
        <v>X</v>
      </c>
      <c r="BF133" s="176" t="str">
        <f t="shared" si="104"/>
        <v>El monitoreo permanente permite establecer las acciones de aprovisionamiento de almacenamiento vitualizado, en servidores On premise y en los servicios en nube.</v>
      </c>
      <c r="BG133" s="177" t="s">
        <v>1340</v>
      </c>
      <c r="BH133" s="176" t="str">
        <f t="shared" si="105"/>
        <v xml:space="preserve"> </v>
      </c>
      <c r="BI133" s="200"/>
      <c r="BJ133" s="190">
        <v>45777</v>
      </c>
      <c r="BK133" s="192" t="str">
        <f t="shared" si="106"/>
        <v>Se monitorea las capacidades de almacenamiento en las plataformas de virtualización y de servicioa de almacenamiento  en las nubes de la entidad.</v>
      </c>
      <c r="BL133" s="192" t="str">
        <f t="shared" si="76"/>
        <v>OSI - GIS</v>
      </c>
      <c r="BM133" s="197" t="s">
        <v>100</v>
      </c>
      <c r="BN133" s="191"/>
      <c r="BO133" s="193" t="s">
        <v>1338</v>
      </c>
      <c r="BP133" s="192" t="str">
        <f t="shared" si="107"/>
        <v xml:space="preserve">Seguimiento al servicio de administracióbn de la infraestructura tecnológica en On premise y Cloude y los servicios de almacenamiento en nube. </v>
      </c>
      <c r="BQ133" s="194" t="s">
        <v>1340</v>
      </c>
      <c r="BR133" s="192" t="str">
        <f t="shared" si="108"/>
        <v>Servicios en ejecución durante la vigencia 2025.</v>
      </c>
      <c r="BS133" s="200"/>
      <c r="BT133" s="318">
        <f t="shared" si="110"/>
        <v>45838</v>
      </c>
      <c r="BU133" s="319" t="str">
        <f t="shared" si="111"/>
        <v>Monitoreo permanente a las capacidades de almacenamiento On Premise y Cloud.
Para la Plataforma Corporativa se gestiona la asignación del almacenamiento individual asignado a los usuarios institucionales.</v>
      </c>
      <c r="BV133" s="319" t="str">
        <f t="shared" si="77"/>
        <v>OSI - GIS</v>
      </c>
      <c r="BW133" s="535" t="s">
        <v>100</v>
      </c>
      <c r="BX133" s="320" t="str">
        <f t="shared" si="112"/>
        <v xml:space="preserve"> </v>
      </c>
      <c r="BY133" s="320" t="str">
        <f t="shared" si="113"/>
        <v>X</v>
      </c>
      <c r="BZ133" s="320" t="str">
        <f t="shared" si="114"/>
        <v>Monitoreo mensual de las capacidades de almacenamiento On Premise y Cloud-
Gestión de Usuarios y la asignación de almacenamiento como parte de la siganción de la cuenta institucional.</v>
      </c>
      <c r="CA133" s="322" t="s">
        <v>1340</v>
      </c>
      <c r="CB133" s="319" t="str">
        <f t="shared" si="115"/>
        <v>Ajuste redacción "Descripción del Riesgo" acorde con lo indicado en el Informe OCI-018-2025.</v>
      </c>
      <c r="CC133" s="200"/>
      <c r="CD133" s="301"/>
      <c r="CE133" s="175"/>
      <c r="CF133" s="175" t="str">
        <f t="shared" si="78"/>
        <v>OSI - GIS</v>
      </c>
      <c r="CG133" s="305" t="s">
        <v>100</v>
      </c>
      <c r="CH133" s="176"/>
      <c r="CI133" s="239"/>
      <c r="CJ133" s="175"/>
      <c r="CK133" s="177"/>
      <c r="CL133" s="175"/>
      <c r="CM133" s="200"/>
      <c r="CN133" s="175"/>
      <c r="CO133" s="175"/>
      <c r="CP133" s="176"/>
      <c r="CQ133" s="176"/>
      <c r="CR133" s="176"/>
      <c r="CS133" s="176"/>
      <c r="CT133" s="177"/>
      <c r="CU133" s="177"/>
      <c r="CV133" s="177"/>
      <c r="CW133" s="198"/>
      <c r="CX133" s="198"/>
      <c r="CY133" s="198"/>
      <c r="CZ133" s="198"/>
      <c r="DA133" s="198"/>
      <c r="DB133" s="198"/>
      <c r="DC133" s="198"/>
      <c r="DD133" s="198"/>
      <c r="DE133" s="198"/>
      <c r="DF133" s="198"/>
    </row>
    <row r="134" spans="2:110" s="187" customFormat="1" ht="115.5" x14ac:dyDescent="0.25">
      <c r="B134" s="173" t="s">
        <v>68</v>
      </c>
      <c r="C134" s="195" t="s">
        <v>339</v>
      </c>
      <c r="D134" s="195" t="s">
        <v>339</v>
      </c>
      <c r="E134" s="196" t="s">
        <v>70</v>
      </c>
      <c r="F134" s="196" t="s">
        <v>168</v>
      </c>
      <c r="G134" s="196" t="s">
        <v>339</v>
      </c>
      <c r="H134" s="195" t="s">
        <v>242</v>
      </c>
      <c r="I134" s="195" t="s">
        <v>513</v>
      </c>
      <c r="J134" s="195" t="s">
        <v>242</v>
      </c>
      <c r="K134" s="195" t="s">
        <v>518</v>
      </c>
      <c r="L134" s="195" t="s">
        <v>668</v>
      </c>
      <c r="M134" s="195" t="s">
        <v>669</v>
      </c>
      <c r="N134" s="195" t="s">
        <v>376</v>
      </c>
      <c r="O134" s="196" t="s">
        <v>363</v>
      </c>
      <c r="P134" s="170"/>
      <c r="Q134" s="171" t="s">
        <v>77</v>
      </c>
      <c r="R134" s="171" t="s">
        <v>78</v>
      </c>
      <c r="S134" s="319" t="s">
        <v>1500</v>
      </c>
      <c r="T134" s="170" t="s">
        <v>80</v>
      </c>
      <c r="U134" s="196" t="s">
        <v>81</v>
      </c>
      <c r="V134" s="170" t="s">
        <v>122</v>
      </c>
      <c r="W134" s="218" t="s">
        <v>208</v>
      </c>
      <c r="X134" s="219">
        <f t="shared" si="67"/>
        <v>0.6</v>
      </c>
      <c r="Y134" s="220" t="s">
        <v>84</v>
      </c>
      <c r="Z134" s="219">
        <f t="shared" si="68"/>
        <v>0.8</v>
      </c>
      <c r="AA134" s="223" t="s">
        <v>85</v>
      </c>
      <c r="AB134" s="172" t="s">
        <v>177</v>
      </c>
      <c r="AC134" s="170" t="s">
        <v>178</v>
      </c>
      <c r="AD134" s="223" t="s">
        <v>88</v>
      </c>
      <c r="AE134" s="223" t="s">
        <v>89</v>
      </c>
      <c r="AF134" s="246" t="s">
        <v>127</v>
      </c>
      <c r="AG134" s="223" t="s">
        <v>91</v>
      </c>
      <c r="AH134" s="223" t="s">
        <v>111</v>
      </c>
      <c r="AI134" s="219">
        <f t="shared" si="69"/>
        <v>0.15</v>
      </c>
      <c r="AJ134" s="223" t="s">
        <v>179</v>
      </c>
      <c r="AK134" s="219">
        <f t="shared" si="70"/>
        <v>0.25</v>
      </c>
      <c r="AL134" s="223" t="s">
        <v>94</v>
      </c>
      <c r="AM134" s="195" t="s">
        <v>147</v>
      </c>
      <c r="AN134" s="173" t="s">
        <v>96</v>
      </c>
      <c r="AO134" s="195" t="s">
        <v>148</v>
      </c>
      <c r="AP134" s="184">
        <f t="shared" si="71"/>
        <v>0.4</v>
      </c>
      <c r="AQ134" s="243" t="str">
        <f t="shared" si="72"/>
        <v>BAJA</v>
      </c>
      <c r="AR134" s="243">
        <f t="shared" si="73"/>
        <v>0.36</v>
      </c>
      <c r="AS134" s="243" t="str">
        <f t="shared" si="74"/>
        <v>MAYOR</v>
      </c>
      <c r="AT134" s="243">
        <f t="shared" si="75"/>
        <v>0.8</v>
      </c>
      <c r="AU134" s="223" t="s">
        <v>85</v>
      </c>
      <c r="AV134" s="235" t="s">
        <v>130</v>
      </c>
      <c r="AW134" s="174" t="s">
        <v>177</v>
      </c>
      <c r="AX134" s="175" t="s">
        <v>180</v>
      </c>
      <c r="AY134" s="200"/>
      <c r="AZ134" s="175">
        <f t="shared" si="99"/>
        <v>45657</v>
      </c>
      <c r="BA134"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4" s="175" t="str">
        <f t="shared" si="101"/>
        <v>OSI - GIS</v>
      </c>
      <c r="BC134" s="227" t="s">
        <v>100</v>
      </c>
      <c r="BD134" s="176" t="str">
        <f t="shared" si="102"/>
        <v xml:space="preserve"> </v>
      </c>
      <c r="BE134" s="176" t="str">
        <f t="shared" si="103"/>
        <v>X</v>
      </c>
      <c r="BF134" s="176" t="str">
        <f t="shared" si="104"/>
        <v>El monitoreo permanente permite establecer las acciones de aprovisionamiento de almacenamiento vitualizado, en servidores On premise y en los servicios en nube.</v>
      </c>
      <c r="BG134" s="177" t="s">
        <v>1340</v>
      </c>
      <c r="BH134" s="176" t="str">
        <f t="shared" si="105"/>
        <v xml:space="preserve"> </v>
      </c>
      <c r="BI134" s="200"/>
      <c r="BJ134" s="190">
        <v>45777</v>
      </c>
      <c r="BK134" s="192" t="str">
        <f t="shared" si="106"/>
        <v>Se monitorea las capacidades de almacenamiento en las plataformas de virtualización y de servicioa de almacenamiento  en las nubes de la entidad.</v>
      </c>
      <c r="BL134" s="192" t="str">
        <f t="shared" si="76"/>
        <v>OSI - GIS</v>
      </c>
      <c r="BM134" s="197" t="s">
        <v>100</v>
      </c>
      <c r="BN134" s="191"/>
      <c r="BO134" s="193" t="s">
        <v>1338</v>
      </c>
      <c r="BP134" s="192" t="str">
        <f t="shared" si="107"/>
        <v xml:space="preserve">Seguimiento al servicio de administracióbn de la infraestructura tecnológica en On premise y Cloude y los servicios de almacenamiento en nube. </v>
      </c>
      <c r="BQ134" s="194" t="s">
        <v>1340</v>
      </c>
      <c r="BR134" s="192" t="str">
        <f t="shared" si="108"/>
        <v>Servicios en ejecución durante la vigencia 2025.</v>
      </c>
      <c r="BS134" s="200"/>
      <c r="BT134" s="318">
        <f t="shared" si="110"/>
        <v>45838</v>
      </c>
      <c r="BU134" s="319" t="str">
        <f t="shared" si="111"/>
        <v>Monitoreo permanente a las capacidades de almacenamiento On Premise y Cloud.
Para la Plataforma Corporativa se gestiona la asignación del almacenamiento individual asignado a los usuarios institucionales.</v>
      </c>
      <c r="BV134" s="319" t="str">
        <f t="shared" si="77"/>
        <v>OSI - GIS</v>
      </c>
      <c r="BW134" s="535" t="s">
        <v>100</v>
      </c>
      <c r="BX134" s="320" t="str">
        <f t="shared" si="112"/>
        <v xml:space="preserve"> </v>
      </c>
      <c r="BY134" s="320" t="str">
        <f t="shared" si="113"/>
        <v>X</v>
      </c>
      <c r="BZ134" s="320" t="str">
        <f t="shared" si="114"/>
        <v>Monitoreo mensual de las capacidades de almacenamiento On Premise y Cloud-
Gestión de Usuarios y la asignación de almacenamiento como parte de la siganción de la cuenta institucional.</v>
      </c>
      <c r="CA134" s="322" t="s">
        <v>1340</v>
      </c>
      <c r="CB134" s="319" t="str">
        <f t="shared" si="115"/>
        <v>Ajuste redacción "Descripción del Riesgo" acorde con lo indicado en el Informe OCI-018-2025.</v>
      </c>
      <c r="CC134" s="200"/>
      <c r="CD134" s="301"/>
      <c r="CE134" s="175"/>
      <c r="CF134" s="175" t="str">
        <f t="shared" si="78"/>
        <v>OSI - GIS</v>
      </c>
      <c r="CG134" s="305" t="s">
        <v>100</v>
      </c>
      <c r="CH134" s="176"/>
      <c r="CI134" s="239"/>
      <c r="CJ134" s="175"/>
      <c r="CK134" s="177"/>
      <c r="CL134" s="175"/>
      <c r="CM134" s="200"/>
      <c r="CN134" s="175"/>
      <c r="CO134" s="175"/>
      <c r="CP134" s="176"/>
      <c r="CQ134" s="176"/>
      <c r="CR134" s="176"/>
      <c r="CS134" s="176"/>
      <c r="CT134" s="177"/>
      <c r="CU134" s="177"/>
      <c r="CV134" s="177"/>
      <c r="CW134" s="198"/>
      <c r="CX134" s="198"/>
      <c r="CY134" s="198"/>
      <c r="CZ134" s="198"/>
      <c r="DA134" s="198"/>
      <c r="DB134" s="198"/>
      <c r="DC134" s="198"/>
      <c r="DD134" s="198"/>
      <c r="DE134" s="198"/>
      <c r="DF134" s="198"/>
    </row>
    <row r="135" spans="2:110" s="187" customFormat="1" ht="115.5" x14ac:dyDescent="0.25">
      <c r="B135" s="173" t="s">
        <v>68</v>
      </c>
      <c r="C135" s="195" t="s">
        <v>172</v>
      </c>
      <c r="D135" s="195" t="s">
        <v>172</v>
      </c>
      <c r="E135" s="196" t="s">
        <v>70</v>
      </c>
      <c r="F135" s="196" t="s">
        <v>71</v>
      </c>
      <c r="G135" s="196" t="s">
        <v>172</v>
      </c>
      <c r="H135" s="195" t="s">
        <v>518</v>
      </c>
      <c r="I135" s="195" t="s">
        <v>240</v>
      </c>
      <c r="J135" s="195" t="s">
        <v>518</v>
      </c>
      <c r="K135" s="195" t="s">
        <v>518</v>
      </c>
      <c r="L135" s="195" t="s">
        <v>506</v>
      </c>
      <c r="M135" s="195" t="s">
        <v>507</v>
      </c>
      <c r="N135" s="195" t="s">
        <v>429</v>
      </c>
      <c r="O135" s="196" t="s">
        <v>176</v>
      </c>
      <c r="P135" s="170"/>
      <c r="Q135" s="171" t="s">
        <v>77</v>
      </c>
      <c r="R135" s="171" t="s">
        <v>78</v>
      </c>
      <c r="S135" s="319" t="s">
        <v>1500</v>
      </c>
      <c r="T135" s="170" t="s">
        <v>80</v>
      </c>
      <c r="U135" s="196" t="s">
        <v>81</v>
      </c>
      <c r="V135" s="170" t="s">
        <v>122</v>
      </c>
      <c r="W135" s="218" t="s">
        <v>208</v>
      </c>
      <c r="X135" s="219">
        <f t="shared" si="67"/>
        <v>0.6</v>
      </c>
      <c r="Y135" s="220" t="s">
        <v>84</v>
      </c>
      <c r="Z135" s="219">
        <f t="shared" si="68"/>
        <v>0.8</v>
      </c>
      <c r="AA135" s="223" t="s">
        <v>85</v>
      </c>
      <c r="AB135" s="172" t="s">
        <v>177</v>
      </c>
      <c r="AC135" s="170" t="s">
        <v>178</v>
      </c>
      <c r="AD135" s="223" t="s">
        <v>88</v>
      </c>
      <c r="AE135" s="223" t="s">
        <v>89</v>
      </c>
      <c r="AF135" s="246" t="s">
        <v>127</v>
      </c>
      <c r="AG135" s="223" t="s">
        <v>91</v>
      </c>
      <c r="AH135" s="223" t="s">
        <v>111</v>
      </c>
      <c r="AI135" s="219">
        <f t="shared" si="69"/>
        <v>0.15</v>
      </c>
      <c r="AJ135" s="223" t="s">
        <v>179</v>
      </c>
      <c r="AK135" s="219">
        <f t="shared" si="70"/>
        <v>0.25</v>
      </c>
      <c r="AL135" s="223" t="s">
        <v>94</v>
      </c>
      <c r="AM135" s="195" t="s">
        <v>147</v>
      </c>
      <c r="AN135" s="173" t="s">
        <v>96</v>
      </c>
      <c r="AO135" s="195" t="s">
        <v>148</v>
      </c>
      <c r="AP135" s="184">
        <f t="shared" si="71"/>
        <v>0.4</v>
      </c>
      <c r="AQ135" s="243" t="str">
        <f t="shared" si="72"/>
        <v>BAJA</v>
      </c>
      <c r="AR135" s="243">
        <f t="shared" si="73"/>
        <v>0.36</v>
      </c>
      <c r="AS135" s="243" t="str">
        <f t="shared" si="74"/>
        <v>MAYOR</v>
      </c>
      <c r="AT135" s="243">
        <f t="shared" si="75"/>
        <v>0.8</v>
      </c>
      <c r="AU135" s="223" t="s">
        <v>85</v>
      </c>
      <c r="AV135" s="235" t="s">
        <v>130</v>
      </c>
      <c r="AW135" s="174" t="s">
        <v>177</v>
      </c>
      <c r="AX135" s="175" t="s">
        <v>180</v>
      </c>
      <c r="AY135" s="200"/>
      <c r="AZ135" s="175">
        <f t="shared" si="99"/>
        <v>45657</v>
      </c>
      <c r="BA135"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5" s="175" t="str">
        <f t="shared" si="101"/>
        <v>OSI - GIS</v>
      </c>
      <c r="BC135" s="227" t="s">
        <v>100</v>
      </c>
      <c r="BD135" s="176" t="str">
        <f t="shared" si="102"/>
        <v xml:space="preserve"> </v>
      </c>
      <c r="BE135" s="176" t="str">
        <f t="shared" si="103"/>
        <v>X</v>
      </c>
      <c r="BF135" s="176" t="str">
        <f t="shared" si="104"/>
        <v>El monitoreo permanente permite establecer las acciones de aprovisionamiento de almacenamiento vitualizado, en servidores On premise y en los servicios en nube.</v>
      </c>
      <c r="BG135" s="177" t="s">
        <v>1340</v>
      </c>
      <c r="BH135" s="176" t="str">
        <f t="shared" si="105"/>
        <v xml:space="preserve"> </v>
      </c>
      <c r="BI135" s="200"/>
      <c r="BJ135" s="190">
        <v>45777</v>
      </c>
      <c r="BK135" s="192" t="str">
        <f t="shared" si="106"/>
        <v>Se monitorea las capacidades de almacenamiento en las plataformas de virtualización y de servicioa de almacenamiento  en las nubes de la entidad.</v>
      </c>
      <c r="BL135" s="192" t="str">
        <f t="shared" si="76"/>
        <v>OSI - GIS</v>
      </c>
      <c r="BM135" s="197" t="s">
        <v>100</v>
      </c>
      <c r="BN135" s="191"/>
      <c r="BO135" s="193" t="s">
        <v>1338</v>
      </c>
      <c r="BP135" s="192" t="str">
        <f t="shared" si="107"/>
        <v xml:space="preserve">Seguimiento al servicio de administracióbn de la infraestructura tecnológica en On premise y Cloude y los servicios de almacenamiento en nube. </v>
      </c>
      <c r="BQ135" s="194" t="s">
        <v>1340</v>
      </c>
      <c r="BR135" s="192" t="str">
        <f t="shared" si="108"/>
        <v>Servicios en ejecución durante la vigencia 2025.</v>
      </c>
      <c r="BS135" s="200"/>
      <c r="BT135" s="318">
        <f t="shared" si="110"/>
        <v>45838</v>
      </c>
      <c r="BU135" s="319" t="str">
        <f t="shared" si="111"/>
        <v>Monitoreo permanente a las capacidades de almacenamiento On Premise y Cloud.
Para la Plataforma Corporativa se gestiona la asignación del almacenamiento individual asignado a los usuarios institucionales.</v>
      </c>
      <c r="BV135" s="319" t="str">
        <f t="shared" si="77"/>
        <v>OSI - GIS</v>
      </c>
      <c r="BW135" s="535" t="s">
        <v>100</v>
      </c>
      <c r="BX135" s="320" t="str">
        <f t="shared" si="112"/>
        <v xml:space="preserve"> </v>
      </c>
      <c r="BY135" s="320" t="str">
        <f t="shared" si="113"/>
        <v>X</v>
      </c>
      <c r="BZ135" s="320" t="str">
        <f t="shared" si="114"/>
        <v>Monitoreo mensual de las capacidades de almacenamiento On Premise y Cloud-
Gestión de Usuarios y la asignación de almacenamiento como parte de la siganción de la cuenta institucional.</v>
      </c>
      <c r="CA135" s="322" t="s">
        <v>1340</v>
      </c>
      <c r="CB135" s="319" t="str">
        <f t="shared" si="115"/>
        <v>Ajuste redacción "Descripción del Riesgo" acorde con lo indicado en el Informe OCI-018-2025.</v>
      </c>
      <c r="CC135" s="200"/>
      <c r="CD135" s="301"/>
      <c r="CE135" s="175"/>
      <c r="CF135" s="175" t="str">
        <f t="shared" si="78"/>
        <v>OSI - GIS</v>
      </c>
      <c r="CG135" s="305" t="s">
        <v>100</v>
      </c>
      <c r="CH135" s="176"/>
      <c r="CI135" s="239"/>
      <c r="CJ135" s="175"/>
      <c r="CK135" s="177"/>
      <c r="CL135" s="175"/>
      <c r="CM135" s="200"/>
      <c r="CN135" s="175"/>
      <c r="CO135" s="175"/>
      <c r="CP135" s="176"/>
      <c r="CQ135" s="176"/>
      <c r="CR135" s="176"/>
      <c r="CS135" s="176"/>
      <c r="CT135" s="177"/>
      <c r="CU135" s="177"/>
      <c r="CV135" s="177"/>
      <c r="CW135" s="198"/>
      <c r="CX135" s="198"/>
      <c r="CY135" s="198"/>
      <c r="CZ135" s="198"/>
      <c r="DA135" s="198"/>
      <c r="DB135" s="198"/>
      <c r="DC135" s="198"/>
      <c r="DD135" s="198"/>
      <c r="DE135" s="198"/>
      <c r="DF135" s="198"/>
    </row>
    <row r="136" spans="2:110" s="187" customFormat="1" ht="115.5" x14ac:dyDescent="0.25">
      <c r="B136" s="173" t="s">
        <v>68</v>
      </c>
      <c r="C136" s="195" t="s">
        <v>172</v>
      </c>
      <c r="D136" s="195" t="s">
        <v>172</v>
      </c>
      <c r="E136" s="196" t="s">
        <v>70</v>
      </c>
      <c r="F136" s="196" t="s">
        <v>71</v>
      </c>
      <c r="G136" s="196" t="s">
        <v>172</v>
      </c>
      <c r="H136" s="195" t="s">
        <v>518</v>
      </c>
      <c r="I136" s="195" t="s">
        <v>518</v>
      </c>
      <c r="J136" s="195" t="s">
        <v>518</v>
      </c>
      <c r="K136" s="195" t="s">
        <v>518</v>
      </c>
      <c r="L136" s="195" t="s">
        <v>350</v>
      </c>
      <c r="M136" s="195" t="s">
        <v>463</v>
      </c>
      <c r="N136" s="195" t="s">
        <v>674</v>
      </c>
      <c r="O136" s="196" t="s">
        <v>189</v>
      </c>
      <c r="P136" s="170"/>
      <c r="Q136" s="171" t="s">
        <v>77</v>
      </c>
      <c r="R136" s="171" t="s">
        <v>78</v>
      </c>
      <c r="S136" s="319" t="s">
        <v>1500</v>
      </c>
      <c r="T136" s="170" t="s">
        <v>80</v>
      </c>
      <c r="U136" s="196" t="s">
        <v>81</v>
      </c>
      <c r="V136" s="170" t="s">
        <v>122</v>
      </c>
      <c r="W136" s="218" t="s">
        <v>208</v>
      </c>
      <c r="X136" s="219">
        <f t="shared" ref="X136:X199" si="116">IF(W136="MUY BAJA",20%,IF(W136="BAJA",40%,IF(W136="MEDIA",60%,IF(W136="ALTA",80%,IF(W136="MUY ALTA",100%,)))))</f>
        <v>0.6</v>
      </c>
      <c r="Y136" s="220" t="s">
        <v>84</v>
      </c>
      <c r="Z136" s="219">
        <f t="shared" ref="Z136:Z199" si="117">IF(Y136="LEVE",20%,IF(Y136="MENOR",40%,IF(Y136="MODERADO",60%,IF(Y136="MAYOR",80%,IF(Y136="CATASTRÓFICO",100%,)))))</f>
        <v>0.8</v>
      </c>
      <c r="AA136" s="223" t="s">
        <v>85</v>
      </c>
      <c r="AB136" s="172" t="s">
        <v>177</v>
      </c>
      <c r="AC136" s="170" t="s">
        <v>178</v>
      </c>
      <c r="AD136" s="223" t="s">
        <v>88</v>
      </c>
      <c r="AE136" s="223" t="s">
        <v>89</v>
      </c>
      <c r="AF136" s="246" t="s">
        <v>127</v>
      </c>
      <c r="AG136" s="223" t="s">
        <v>91</v>
      </c>
      <c r="AH136" s="223" t="s">
        <v>111</v>
      </c>
      <c r="AI136" s="219">
        <f t="shared" ref="AI136:AI199" si="118">IF(AH136="Prevenir",25%, IF(AH136="Detectar",15%,IF(AH136="Corregir",10%,)))</f>
        <v>0.15</v>
      </c>
      <c r="AJ136" s="223" t="s">
        <v>179</v>
      </c>
      <c r="AK136" s="219">
        <f t="shared" ref="AK136:AK199" si="119">IF(AJ136="Automático",25%,IF(AJ136="Manual",10%,))</f>
        <v>0.25</v>
      </c>
      <c r="AL136" s="223" t="s">
        <v>94</v>
      </c>
      <c r="AM136" s="195" t="s">
        <v>147</v>
      </c>
      <c r="AN136" s="173" t="s">
        <v>96</v>
      </c>
      <c r="AO136" s="195" t="s">
        <v>148</v>
      </c>
      <c r="AP136" s="184">
        <f t="shared" ref="AP136:AP199" si="120">+AI136+AK136</f>
        <v>0.4</v>
      </c>
      <c r="AQ136" s="243" t="str">
        <f t="shared" ref="AQ136:AQ199" si="121">IF(AR136&lt;=20%,"MUY BAJA",IF(AR136&lt;=40%,"BAJA",IF(AR136&lt;=60%,"MEDIA",IF(AR136&lt;=80%,"ALTA","MUY ALTA"))))</f>
        <v>BAJA</v>
      </c>
      <c r="AR136" s="243">
        <f t="shared" ref="AR136:AR199" si="122">IF(OR(AH136="Prevenir",AH136="Detectar"),(X136-(X136*AP136)), X136)</f>
        <v>0.36</v>
      </c>
      <c r="AS136" s="243" t="str">
        <f t="shared" ref="AS136:AS199" si="123">IF(AT136&lt;=20%,"LEVE",IF(AT136&lt;=40%,"MENOR",IF(AT136&lt;=60%,"MODERADO",IF(AT136&lt;=80%,"MAYOR","CATASTROFICO"))))</f>
        <v>MAYOR</v>
      </c>
      <c r="AT136" s="243">
        <f t="shared" ref="AT136:AT199" si="124">IF(AH136="Corregir",(Z136-(Z136*AP136)), Z136)</f>
        <v>0.8</v>
      </c>
      <c r="AU136" s="223" t="s">
        <v>85</v>
      </c>
      <c r="AV136" s="235" t="s">
        <v>130</v>
      </c>
      <c r="AW136" s="174" t="s">
        <v>177</v>
      </c>
      <c r="AX136" s="175" t="s">
        <v>180</v>
      </c>
      <c r="AY136" s="200"/>
      <c r="AZ136" s="175">
        <f t="shared" si="99"/>
        <v>45657</v>
      </c>
      <c r="BA136"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6" s="175" t="str">
        <f t="shared" si="101"/>
        <v>OSI - GIS</v>
      </c>
      <c r="BC136" s="227" t="s">
        <v>100</v>
      </c>
      <c r="BD136" s="176" t="str">
        <f t="shared" si="102"/>
        <v xml:space="preserve"> </v>
      </c>
      <c r="BE136" s="176" t="str">
        <f t="shared" si="103"/>
        <v>X</v>
      </c>
      <c r="BF136" s="176" t="str">
        <f t="shared" si="104"/>
        <v>El monitoreo permanente permite establecer las acciones de aprovisionamiento de almacenamiento vitualizado, en servidores On premise y en los servicios en nube.</v>
      </c>
      <c r="BG136" s="177" t="s">
        <v>1340</v>
      </c>
      <c r="BH136" s="176" t="str">
        <f t="shared" si="105"/>
        <v xml:space="preserve"> </v>
      </c>
      <c r="BI136" s="200"/>
      <c r="BJ136" s="190">
        <v>45777</v>
      </c>
      <c r="BK136" s="192" t="str">
        <f t="shared" si="106"/>
        <v>Se monitorea las capacidades de almacenamiento en las plataformas de virtualización y de servicioa de almacenamiento  en las nubes de la entidad.</v>
      </c>
      <c r="BL136" s="192" t="str">
        <f t="shared" si="76"/>
        <v>OSI - GIS</v>
      </c>
      <c r="BM136" s="197" t="s">
        <v>100</v>
      </c>
      <c r="BN136" s="191"/>
      <c r="BO136" s="193" t="s">
        <v>1338</v>
      </c>
      <c r="BP136" s="192" t="str">
        <f t="shared" si="107"/>
        <v xml:space="preserve">Seguimiento al servicio de administracióbn de la infraestructura tecnológica en On premise y Cloude y los servicios de almacenamiento en nube. </v>
      </c>
      <c r="BQ136" s="194" t="s">
        <v>1340</v>
      </c>
      <c r="BR136" s="192" t="str">
        <f t="shared" si="108"/>
        <v>Servicios en ejecución durante la vigencia 2025.</v>
      </c>
      <c r="BS136" s="200"/>
      <c r="BT136" s="318">
        <f t="shared" si="110"/>
        <v>45838</v>
      </c>
      <c r="BU136" s="319" t="str">
        <f t="shared" si="111"/>
        <v>Monitoreo permanente a las capacidades de almacenamiento On Premise y Cloud.
Para la Plataforma Corporativa se gestiona la asignación del almacenamiento individual asignado a los usuarios institucionales.</v>
      </c>
      <c r="BV136" s="319" t="str">
        <f t="shared" si="77"/>
        <v>OSI - GIS</v>
      </c>
      <c r="BW136" s="535" t="s">
        <v>100</v>
      </c>
      <c r="BX136" s="320" t="str">
        <f t="shared" si="112"/>
        <v xml:space="preserve"> </v>
      </c>
      <c r="BY136" s="320" t="str">
        <f t="shared" si="113"/>
        <v>X</v>
      </c>
      <c r="BZ136" s="320" t="str">
        <f t="shared" si="114"/>
        <v>Monitoreo mensual de las capacidades de almacenamiento On Premise y Cloud-
Gestión de Usuarios y la asignación de almacenamiento como parte de la siganción de la cuenta institucional.</v>
      </c>
      <c r="CA136" s="322" t="s">
        <v>1340</v>
      </c>
      <c r="CB136" s="319" t="str">
        <f t="shared" si="115"/>
        <v>Ajuste redacción "Descripción del Riesgo" acorde con lo indicado en el Informe OCI-018-2025.</v>
      </c>
      <c r="CC136" s="200"/>
      <c r="CD136" s="301"/>
      <c r="CE136" s="175"/>
      <c r="CF136" s="175" t="str">
        <f t="shared" si="78"/>
        <v>OSI - GIS</v>
      </c>
      <c r="CG136" s="305" t="s">
        <v>100</v>
      </c>
      <c r="CH136" s="176"/>
      <c r="CI136" s="239"/>
      <c r="CJ136" s="175"/>
      <c r="CK136" s="177"/>
      <c r="CL136" s="175"/>
      <c r="CM136" s="200"/>
      <c r="CN136" s="175"/>
      <c r="CO136" s="175"/>
      <c r="CP136" s="176"/>
      <c r="CQ136" s="176"/>
      <c r="CR136" s="176"/>
      <c r="CS136" s="176"/>
      <c r="CT136" s="177"/>
      <c r="CU136" s="177"/>
      <c r="CV136" s="177"/>
      <c r="CW136" s="198"/>
      <c r="CX136" s="198"/>
      <c r="CY136" s="198"/>
      <c r="CZ136" s="198"/>
      <c r="DA136" s="198"/>
      <c r="DB136" s="198"/>
      <c r="DC136" s="198"/>
      <c r="DD136" s="198"/>
      <c r="DE136" s="198"/>
      <c r="DF136" s="198"/>
    </row>
    <row r="137" spans="2:110" s="187" customFormat="1" ht="115.5" x14ac:dyDescent="0.25">
      <c r="B137" s="173" t="s">
        <v>68</v>
      </c>
      <c r="C137" s="195" t="s">
        <v>172</v>
      </c>
      <c r="D137" s="195" t="s">
        <v>172</v>
      </c>
      <c r="E137" s="196" t="s">
        <v>70</v>
      </c>
      <c r="F137" s="196" t="s">
        <v>117</v>
      </c>
      <c r="G137" s="196" t="s">
        <v>172</v>
      </c>
      <c r="H137" s="195" t="s">
        <v>242</v>
      </c>
      <c r="I137" s="195">
        <v>0</v>
      </c>
      <c r="J137" s="195" t="s">
        <v>242</v>
      </c>
      <c r="K137" s="195" t="s">
        <v>518</v>
      </c>
      <c r="L137" s="195" t="s">
        <v>501</v>
      </c>
      <c r="M137" s="195" t="s">
        <v>502</v>
      </c>
      <c r="N137" s="195" t="s">
        <v>503</v>
      </c>
      <c r="O137" s="196" t="s">
        <v>497</v>
      </c>
      <c r="P137" s="170"/>
      <c r="Q137" s="171" t="s">
        <v>77</v>
      </c>
      <c r="R137" s="171" t="s">
        <v>78</v>
      </c>
      <c r="S137" s="319" t="s">
        <v>1500</v>
      </c>
      <c r="T137" s="170" t="s">
        <v>80</v>
      </c>
      <c r="U137" s="196" t="s">
        <v>81</v>
      </c>
      <c r="V137" s="170" t="s">
        <v>122</v>
      </c>
      <c r="W137" s="218" t="s">
        <v>208</v>
      </c>
      <c r="X137" s="219">
        <f t="shared" si="116"/>
        <v>0.6</v>
      </c>
      <c r="Y137" s="220" t="s">
        <v>84</v>
      </c>
      <c r="Z137" s="219">
        <f t="shared" si="117"/>
        <v>0.8</v>
      </c>
      <c r="AA137" s="223" t="s">
        <v>85</v>
      </c>
      <c r="AB137" s="172" t="s">
        <v>177</v>
      </c>
      <c r="AC137" s="170" t="s">
        <v>178</v>
      </c>
      <c r="AD137" s="223" t="s">
        <v>88</v>
      </c>
      <c r="AE137" s="223" t="s">
        <v>89</v>
      </c>
      <c r="AF137" s="246" t="s">
        <v>127</v>
      </c>
      <c r="AG137" s="223" t="s">
        <v>91</v>
      </c>
      <c r="AH137" s="223" t="s">
        <v>111</v>
      </c>
      <c r="AI137" s="219">
        <f t="shared" si="118"/>
        <v>0.15</v>
      </c>
      <c r="AJ137" s="223" t="s">
        <v>179</v>
      </c>
      <c r="AK137" s="219">
        <f t="shared" si="119"/>
        <v>0.25</v>
      </c>
      <c r="AL137" s="223" t="s">
        <v>94</v>
      </c>
      <c r="AM137" s="195" t="s">
        <v>147</v>
      </c>
      <c r="AN137" s="173" t="s">
        <v>96</v>
      </c>
      <c r="AO137" s="195" t="s">
        <v>148</v>
      </c>
      <c r="AP137" s="184">
        <f t="shared" si="120"/>
        <v>0.4</v>
      </c>
      <c r="AQ137" s="243" t="str">
        <f t="shared" si="121"/>
        <v>BAJA</v>
      </c>
      <c r="AR137" s="243">
        <f t="shared" si="122"/>
        <v>0.36</v>
      </c>
      <c r="AS137" s="243" t="str">
        <f t="shared" si="123"/>
        <v>MAYOR</v>
      </c>
      <c r="AT137" s="243">
        <f t="shared" si="124"/>
        <v>0.8</v>
      </c>
      <c r="AU137" s="223" t="s">
        <v>85</v>
      </c>
      <c r="AV137" s="235" t="s">
        <v>130</v>
      </c>
      <c r="AW137" s="174" t="s">
        <v>177</v>
      </c>
      <c r="AX137" s="175" t="s">
        <v>180</v>
      </c>
      <c r="AY137" s="200"/>
      <c r="AZ137" s="175">
        <f t="shared" si="99"/>
        <v>45657</v>
      </c>
      <c r="BA137"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7" s="175" t="str">
        <f t="shared" si="101"/>
        <v>OSI - GIS</v>
      </c>
      <c r="BC137" s="227" t="s">
        <v>100</v>
      </c>
      <c r="BD137" s="176" t="str">
        <f t="shared" si="102"/>
        <v xml:space="preserve"> </v>
      </c>
      <c r="BE137" s="176" t="str">
        <f t="shared" si="103"/>
        <v>X</v>
      </c>
      <c r="BF137" s="176" t="str">
        <f t="shared" si="104"/>
        <v>El monitoreo permanente permite establecer las acciones de aprovisionamiento de almacenamiento vitualizado, en servidores On premise y en los servicios en nube.</v>
      </c>
      <c r="BG137" s="177" t="s">
        <v>1340</v>
      </c>
      <c r="BH137" s="176" t="str">
        <f t="shared" si="105"/>
        <v xml:space="preserve"> </v>
      </c>
      <c r="BI137" s="200"/>
      <c r="BJ137" s="190">
        <v>45777</v>
      </c>
      <c r="BK137" s="192" t="str">
        <f t="shared" si="106"/>
        <v>Se monitorea las capacidades de almacenamiento en las plataformas de virtualización y de servicioa de almacenamiento  en las nubes de la entidad.</v>
      </c>
      <c r="BL137" s="192" t="str">
        <f t="shared" ref="BL137:BL200" si="125">BB137</f>
        <v>OSI - GIS</v>
      </c>
      <c r="BM137" s="197" t="s">
        <v>100</v>
      </c>
      <c r="BN137" s="191"/>
      <c r="BO137" s="193" t="s">
        <v>1338</v>
      </c>
      <c r="BP137" s="192" t="str">
        <f t="shared" si="107"/>
        <v xml:space="preserve">Seguimiento al servicio de administracióbn de la infraestructura tecnológica en On premise y Cloude y los servicios de almacenamiento en nube. </v>
      </c>
      <c r="BQ137" s="194" t="s">
        <v>1340</v>
      </c>
      <c r="BR137" s="192" t="str">
        <f t="shared" si="108"/>
        <v>Servicios en ejecución durante la vigencia 2025.</v>
      </c>
      <c r="BS137" s="200"/>
      <c r="BT137" s="318">
        <f t="shared" si="110"/>
        <v>45838</v>
      </c>
      <c r="BU137" s="319" t="str">
        <f t="shared" si="111"/>
        <v>Monitoreo permanente a las capacidades de almacenamiento On Premise y Cloud.
Para la Plataforma Corporativa se gestiona la asignación del almacenamiento individual asignado a los usuarios institucionales.</v>
      </c>
      <c r="BV137" s="319" t="str">
        <f t="shared" ref="BV137:BV200" si="126">BL137</f>
        <v>OSI - GIS</v>
      </c>
      <c r="BW137" s="535" t="s">
        <v>100</v>
      </c>
      <c r="BX137" s="320" t="str">
        <f t="shared" si="112"/>
        <v xml:space="preserve"> </v>
      </c>
      <c r="BY137" s="320" t="str">
        <f t="shared" si="113"/>
        <v>X</v>
      </c>
      <c r="BZ137" s="320" t="str">
        <f t="shared" si="114"/>
        <v>Monitoreo mensual de las capacidades de almacenamiento On Premise y Cloud-
Gestión de Usuarios y la asignación de almacenamiento como parte de la siganción de la cuenta institucional.</v>
      </c>
      <c r="CA137" s="322" t="s">
        <v>1340</v>
      </c>
      <c r="CB137" s="319" t="str">
        <f t="shared" si="115"/>
        <v>Ajuste redacción "Descripción del Riesgo" acorde con lo indicado en el Informe OCI-018-2025.</v>
      </c>
      <c r="CC137" s="200"/>
      <c r="CD137" s="301"/>
      <c r="CE137" s="175"/>
      <c r="CF137" s="175" t="str">
        <f t="shared" ref="CF137:CF200" si="127">BV137</f>
        <v>OSI - GIS</v>
      </c>
      <c r="CG137" s="305" t="s">
        <v>100</v>
      </c>
      <c r="CH137" s="176"/>
      <c r="CI137" s="239"/>
      <c r="CJ137" s="175"/>
      <c r="CK137" s="177"/>
      <c r="CL137" s="175"/>
      <c r="CM137" s="200"/>
      <c r="CN137" s="175"/>
      <c r="CO137" s="175"/>
      <c r="CP137" s="176"/>
      <c r="CQ137" s="176"/>
      <c r="CR137" s="176"/>
      <c r="CS137" s="176"/>
      <c r="CT137" s="177"/>
      <c r="CU137" s="177"/>
      <c r="CV137" s="177"/>
      <c r="CW137" s="198"/>
      <c r="CX137" s="198"/>
      <c r="CY137" s="198"/>
      <c r="CZ137" s="198"/>
      <c r="DA137" s="198"/>
      <c r="DB137" s="198"/>
      <c r="DC137" s="198"/>
      <c r="DD137" s="198"/>
      <c r="DE137" s="198"/>
      <c r="DF137" s="198"/>
    </row>
    <row r="138" spans="2:110" s="187" customFormat="1" ht="115.5" x14ac:dyDescent="0.25">
      <c r="B138" s="173" t="s">
        <v>68</v>
      </c>
      <c r="C138" s="195" t="s">
        <v>172</v>
      </c>
      <c r="D138" s="195" t="s">
        <v>172</v>
      </c>
      <c r="E138" s="196" t="s">
        <v>70</v>
      </c>
      <c r="F138" s="196" t="s">
        <v>71</v>
      </c>
      <c r="G138" s="196" t="s">
        <v>172</v>
      </c>
      <c r="H138" s="195" t="s">
        <v>242</v>
      </c>
      <c r="I138" s="195">
        <v>0</v>
      </c>
      <c r="J138" s="195" t="s">
        <v>242</v>
      </c>
      <c r="K138" s="195" t="s">
        <v>518</v>
      </c>
      <c r="L138" s="195" t="s">
        <v>678</v>
      </c>
      <c r="M138" s="195" t="s">
        <v>679</v>
      </c>
      <c r="N138" s="195" t="s">
        <v>680</v>
      </c>
      <c r="O138" s="196" t="s">
        <v>497</v>
      </c>
      <c r="P138" s="170"/>
      <c r="Q138" s="171" t="s">
        <v>77</v>
      </c>
      <c r="R138" s="171" t="s">
        <v>78</v>
      </c>
      <c r="S138" s="319" t="s">
        <v>1500</v>
      </c>
      <c r="T138" s="170" t="s">
        <v>80</v>
      </c>
      <c r="U138" s="196" t="s">
        <v>81</v>
      </c>
      <c r="V138" s="170" t="s">
        <v>122</v>
      </c>
      <c r="W138" s="218" t="s">
        <v>208</v>
      </c>
      <c r="X138" s="219">
        <f t="shared" si="116"/>
        <v>0.6</v>
      </c>
      <c r="Y138" s="220" t="s">
        <v>84</v>
      </c>
      <c r="Z138" s="219">
        <f t="shared" si="117"/>
        <v>0.8</v>
      </c>
      <c r="AA138" s="223" t="s">
        <v>85</v>
      </c>
      <c r="AB138" s="172" t="s">
        <v>177</v>
      </c>
      <c r="AC138" s="170" t="s">
        <v>178</v>
      </c>
      <c r="AD138" s="223" t="s">
        <v>88</v>
      </c>
      <c r="AE138" s="223" t="s">
        <v>89</v>
      </c>
      <c r="AF138" s="246" t="s">
        <v>127</v>
      </c>
      <c r="AG138" s="223" t="s">
        <v>91</v>
      </c>
      <c r="AH138" s="223" t="s">
        <v>111</v>
      </c>
      <c r="AI138" s="219">
        <f t="shared" si="118"/>
        <v>0.15</v>
      </c>
      <c r="AJ138" s="223" t="s">
        <v>179</v>
      </c>
      <c r="AK138" s="219">
        <f t="shared" si="119"/>
        <v>0.25</v>
      </c>
      <c r="AL138" s="223" t="s">
        <v>94</v>
      </c>
      <c r="AM138" s="195" t="s">
        <v>147</v>
      </c>
      <c r="AN138" s="173" t="s">
        <v>96</v>
      </c>
      <c r="AO138" s="195" t="s">
        <v>148</v>
      </c>
      <c r="AP138" s="184">
        <f t="shared" si="120"/>
        <v>0.4</v>
      </c>
      <c r="AQ138" s="243" t="str">
        <f t="shared" si="121"/>
        <v>BAJA</v>
      </c>
      <c r="AR138" s="243">
        <f t="shared" si="122"/>
        <v>0.36</v>
      </c>
      <c r="AS138" s="243" t="str">
        <f t="shared" si="123"/>
        <v>MAYOR</v>
      </c>
      <c r="AT138" s="243">
        <f t="shared" si="124"/>
        <v>0.8</v>
      </c>
      <c r="AU138" s="223" t="s">
        <v>85</v>
      </c>
      <c r="AV138" s="235" t="s">
        <v>130</v>
      </c>
      <c r="AW138" s="174" t="s">
        <v>177</v>
      </c>
      <c r="AX138" s="175" t="s">
        <v>180</v>
      </c>
      <c r="AY138" s="200"/>
      <c r="AZ138" s="175">
        <f t="shared" si="99"/>
        <v>45657</v>
      </c>
      <c r="BA138"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8" s="175" t="str">
        <f t="shared" si="101"/>
        <v>OSI - GIS</v>
      </c>
      <c r="BC138" s="227" t="s">
        <v>100</v>
      </c>
      <c r="BD138" s="176" t="str">
        <f t="shared" si="102"/>
        <v xml:space="preserve"> </v>
      </c>
      <c r="BE138" s="176" t="str">
        <f t="shared" si="103"/>
        <v>X</v>
      </c>
      <c r="BF138" s="176" t="str">
        <f t="shared" si="104"/>
        <v>El monitoreo permanente permite establecer las acciones de aprovisionamiento de almacenamiento vitualizado, en servidores On premise y en los servicios en nube.</v>
      </c>
      <c r="BG138" s="177" t="s">
        <v>1340</v>
      </c>
      <c r="BH138" s="176" t="str">
        <f t="shared" si="105"/>
        <v xml:space="preserve"> </v>
      </c>
      <c r="BI138" s="200"/>
      <c r="BJ138" s="190">
        <v>45777</v>
      </c>
      <c r="BK138" s="192" t="str">
        <f t="shared" si="106"/>
        <v>Se monitorea las capacidades de almacenamiento en las plataformas de virtualización y de servicioa de almacenamiento  en las nubes de la entidad.</v>
      </c>
      <c r="BL138" s="192" t="str">
        <f t="shared" si="125"/>
        <v>OSI - GIS</v>
      </c>
      <c r="BM138" s="197" t="s">
        <v>100</v>
      </c>
      <c r="BN138" s="191"/>
      <c r="BO138" s="193" t="s">
        <v>1338</v>
      </c>
      <c r="BP138" s="192" t="str">
        <f t="shared" si="107"/>
        <v xml:space="preserve">Seguimiento al servicio de administracióbn de la infraestructura tecnológica en On premise y Cloude y los servicios de almacenamiento en nube. </v>
      </c>
      <c r="BQ138" s="194" t="s">
        <v>1340</v>
      </c>
      <c r="BR138" s="192" t="str">
        <f t="shared" si="108"/>
        <v>Servicios en ejecución durante la vigencia 2025.</v>
      </c>
      <c r="BS138" s="200"/>
      <c r="BT138" s="318">
        <f t="shared" si="110"/>
        <v>45838</v>
      </c>
      <c r="BU138" s="319" t="str">
        <f t="shared" si="111"/>
        <v>Monitoreo permanente a las capacidades de almacenamiento On Premise y Cloud.
Para la Plataforma Corporativa se gestiona la asignación del almacenamiento individual asignado a los usuarios institucionales.</v>
      </c>
      <c r="BV138" s="319" t="str">
        <f t="shared" si="126"/>
        <v>OSI - GIS</v>
      </c>
      <c r="BW138" s="535" t="s">
        <v>100</v>
      </c>
      <c r="BX138" s="320" t="str">
        <f t="shared" si="112"/>
        <v xml:space="preserve"> </v>
      </c>
      <c r="BY138" s="320" t="str">
        <f t="shared" si="113"/>
        <v>X</v>
      </c>
      <c r="BZ138" s="320" t="str">
        <f t="shared" si="114"/>
        <v>Monitoreo mensual de las capacidades de almacenamiento On Premise y Cloud-
Gestión de Usuarios y la asignación de almacenamiento como parte de la siganción de la cuenta institucional.</v>
      </c>
      <c r="CA138" s="322" t="s">
        <v>1340</v>
      </c>
      <c r="CB138" s="319" t="str">
        <f t="shared" si="115"/>
        <v>Ajuste redacción "Descripción del Riesgo" acorde con lo indicado en el Informe OCI-018-2025.</v>
      </c>
      <c r="CC138" s="200"/>
      <c r="CD138" s="301"/>
      <c r="CE138" s="175"/>
      <c r="CF138" s="175" t="str">
        <f t="shared" si="127"/>
        <v>OSI - GIS</v>
      </c>
      <c r="CG138" s="305" t="s">
        <v>100</v>
      </c>
      <c r="CH138" s="176"/>
      <c r="CI138" s="239"/>
      <c r="CJ138" s="175"/>
      <c r="CK138" s="177"/>
      <c r="CL138" s="175"/>
      <c r="CM138" s="200"/>
      <c r="CN138" s="175"/>
      <c r="CO138" s="175"/>
      <c r="CP138" s="176"/>
      <c r="CQ138" s="176"/>
      <c r="CR138" s="176"/>
      <c r="CS138" s="176"/>
      <c r="CT138" s="177"/>
      <c r="CU138" s="177"/>
      <c r="CV138" s="177"/>
      <c r="CW138" s="198"/>
      <c r="CX138" s="198"/>
      <c r="CY138" s="198"/>
      <c r="CZ138" s="198"/>
      <c r="DA138" s="198"/>
      <c r="DB138" s="198"/>
      <c r="DC138" s="198"/>
      <c r="DD138" s="198"/>
      <c r="DE138" s="198"/>
      <c r="DF138" s="198"/>
    </row>
    <row r="139" spans="2:110" s="187" customFormat="1" ht="115.5" x14ac:dyDescent="0.25">
      <c r="B139" s="173" t="s">
        <v>68</v>
      </c>
      <c r="C139" s="195" t="s">
        <v>172</v>
      </c>
      <c r="D139" s="195" t="s">
        <v>172</v>
      </c>
      <c r="E139" s="196" t="s">
        <v>70</v>
      </c>
      <c r="F139" s="196" t="s">
        <v>71</v>
      </c>
      <c r="G139" s="196" t="s">
        <v>172</v>
      </c>
      <c r="H139" s="195" t="s">
        <v>513</v>
      </c>
      <c r="I139" s="195" t="s">
        <v>513</v>
      </c>
      <c r="J139" s="195" t="s">
        <v>513</v>
      </c>
      <c r="K139" s="195" t="s">
        <v>513</v>
      </c>
      <c r="L139" s="195" t="s">
        <v>158</v>
      </c>
      <c r="M139" s="195" t="s">
        <v>683</v>
      </c>
      <c r="N139" s="195" t="s">
        <v>160</v>
      </c>
      <c r="O139" s="196" t="s">
        <v>161</v>
      </c>
      <c r="P139" s="170"/>
      <c r="Q139" s="171" t="s">
        <v>77</v>
      </c>
      <c r="R139" s="171" t="s">
        <v>78</v>
      </c>
      <c r="S139" s="319" t="s">
        <v>1500</v>
      </c>
      <c r="T139" s="170" t="s">
        <v>80</v>
      </c>
      <c r="U139" s="196" t="s">
        <v>81</v>
      </c>
      <c r="V139" s="170" t="s">
        <v>82</v>
      </c>
      <c r="W139" s="218" t="s">
        <v>208</v>
      </c>
      <c r="X139" s="219">
        <f t="shared" si="116"/>
        <v>0.6</v>
      </c>
      <c r="Y139" s="220" t="s">
        <v>84</v>
      </c>
      <c r="Z139" s="219">
        <f t="shared" si="117"/>
        <v>0.8</v>
      </c>
      <c r="AA139" s="223" t="s">
        <v>85</v>
      </c>
      <c r="AB139" s="172" t="s">
        <v>177</v>
      </c>
      <c r="AC139" s="170" t="s">
        <v>178</v>
      </c>
      <c r="AD139" s="223" t="s">
        <v>88</v>
      </c>
      <c r="AE139" s="223" t="s">
        <v>89</v>
      </c>
      <c r="AF139" s="246" t="s">
        <v>127</v>
      </c>
      <c r="AG139" s="223" t="s">
        <v>91</v>
      </c>
      <c r="AH139" s="223" t="s">
        <v>111</v>
      </c>
      <c r="AI139" s="219">
        <f t="shared" si="118"/>
        <v>0.15</v>
      </c>
      <c r="AJ139" s="223" t="s">
        <v>179</v>
      </c>
      <c r="AK139" s="219">
        <f t="shared" si="119"/>
        <v>0.25</v>
      </c>
      <c r="AL139" s="223" t="s">
        <v>94</v>
      </c>
      <c r="AM139" s="195" t="s">
        <v>147</v>
      </c>
      <c r="AN139" s="173" t="s">
        <v>96</v>
      </c>
      <c r="AO139" s="195" t="s">
        <v>148</v>
      </c>
      <c r="AP139" s="184">
        <f t="shared" si="120"/>
        <v>0.4</v>
      </c>
      <c r="AQ139" s="243" t="str">
        <f t="shared" si="121"/>
        <v>BAJA</v>
      </c>
      <c r="AR139" s="243">
        <f t="shared" si="122"/>
        <v>0.36</v>
      </c>
      <c r="AS139" s="243" t="str">
        <f t="shared" si="123"/>
        <v>MAYOR</v>
      </c>
      <c r="AT139" s="243">
        <f t="shared" si="124"/>
        <v>0.8</v>
      </c>
      <c r="AU139" s="223" t="s">
        <v>85</v>
      </c>
      <c r="AV139" s="235" t="s">
        <v>130</v>
      </c>
      <c r="AW139" s="174" t="s">
        <v>177</v>
      </c>
      <c r="AX139" s="175" t="s">
        <v>180</v>
      </c>
      <c r="AY139" s="200"/>
      <c r="AZ139" s="175">
        <f t="shared" si="99"/>
        <v>45657</v>
      </c>
      <c r="BA139"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39" s="175" t="str">
        <f t="shared" si="101"/>
        <v>OSI - GIS</v>
      </c>
      <c r="BC139" s="227" t="s">
        <v>100</v>
      </c>
      <c r="BD139" s="176" t="str">
        <f t="shared" si="102"/>
        <v xml:space="preserve"> </v>
      </c>
      <c r="BE139" s="176" t="str">
        <f t="shared" si="103"/>
        <v>X</v>
      </c>
      <c r="BF139" s="176" t="str">
        <f t="shared" si="104"/>
        <v>El monitoreo permanente permite establecer las acciones de aprovisionamiento de almacenamiento vitualizado, en servidores On premise y en los servicios en nube.</v>
      </c>
      <c r="BG139" s="177" t="s">
        <v>1340</v>
      </c>
      <c r="BH139" s="176" t="str">
        <f t="shared" si="105"/>
        <v xml:space="preserve"> </v>
      </c>
      <c r="BI139" s="200"/>
      <c r="BJ139" s="190">
        <v>45777</v>
      </c>
      <c r="BK139" s="192" t="str">
        <f t="shared" si="106"/>
        <v>Se monitorea las capacidades de almacenamiento en las plataformas de virtualización y de servicioa de almacenamiento  en las nubes de la entidad.</v>
      </c>
      <c r="BL139" s="192" t="str">
        <f t="shared" si="125"/>
        <v>OSI - GIS</v>
      </c>
      <c r="BM139" s="197" t="s">
        <v>100</v>
      </c>
      <c r="BN139" s="191"/>
      <c r="BO139" s="193" t="s">
        <v>1338</v>
      </c>
      <c r="BP139" s="192" t="str">
        <f t="shared" si="107"/>
        <v xml:space="preserve">Seguimiento al servicio de administracióbn de la infraestructura tecnológica en On premise y Cloude y los servicios de almacenamiento en nube. </v>
      </c>
      <c r="BQ139" s="194" t="s">
        <v>1340</v>
      </c>
      <c r="BR139" s="192" t="str">
        <f t="shared" si="108"/>
        <v>Servicios en ejecución durante la vigencia 2025.</v>
      </c>
      <c r="BS139" s="200"/>
      <c r="BT139" s="318">
        <f t="shared" si="110"/>
        <v>45838</v>
      </c>
      <c r="BU139" s="319" t="str">
        <f t="shared" si="111"/>
        <v>Monitoreo permanente a las capacidades de almacenamiento On Premise y Cloud.
Para la Plataforma Corporativa se gestiona la asignación del almacenamiento individual asignado a los usuarios institucionales.</v>
      </c>
      <c r="BV139" s="319" t="str">
        <f t="shared" si="126"/>
        <v>OSI - GIS</v>
      </c>
      <c r="BW139" s="535" t="s">
        <v>100</v>
      </c>
      <c r="BX139" s="320" t="str">
        <f t="shared" si="112"/>
        <v xml:space="preserve"> </v>
      </c>
      <c r="BY139" s="320" t="str">
        <f t="shared" si="113"/>
        <v>X</v>
      </c>
      <c r="BZ139" s="320" t="str">
        <f t="shared" si="114"/>
        <v>Monitoreo mensual de las capacidades de almacenamiento On Premise y Cloud-
Gestión de Usuarios y la asignación de almacenamiento como parte de la siganción de la cuenta institucional.</v>
      </c>
      <c r="CA139" s="322" t="s">
        <v>1340</v>
      </c>
      <c r="CB139" s="319" t="str">
        <f t="shared" si="115"/>
        <v>Ajuste redacción "Descripción del Riesgo" acorde con lo indicado en el Informe OCI-018-2025.</v>
      </c>
      <c r="CC139" s="200"/>
      <c r="CD139" s="301"/>
      <c r="CE139" s="175"/>
      <c r="CF139" s="175" t="str">
        <f t="shared" si="127"/>
        <v>OSI - GIS</v>
      </c>
      <c r="CG139" s="305" t="s">
        <v>100</v>
      </c>
      <c r="CH139" s="176"/>
      <c r="CI139" s="239"/>
      <c r="CJ139" s="175"/>
      <c r="CK139" s="177"/>
      <c r="CL139" s="175"/>
      <c r="CM139" s="200"/>
      <c r="CN139" s="175"/>
      <c r="CO139" s="175"/>
      <c r="CP139" s="176"/>
      <c r="CQ139" s="176"/>
      <c r="CR139" s="176"/>
      <c r="CS139" s="176"/>
      <c r="CT139" s="177"/>
      <c r="CU139" s="177"/>
      <c r="CV139" s="177"/>
      <c r="CW139" s="198"/>
      <c r="CX139" s="198"/>
      <c r="CY139" s="198"/>
      <c r="CZ139" s="198"/>
      <c r="DA139" s="198"/>
      <c r="DB139" s="198"/>
      <c r="DC139" s="198"/>
      <c r="DD139" s="198"/>
      <c r="DE139" s="198"/>
      <c r="DF139" s="198"/>
    </row>
    <row r="140" spans="2:110" s="187" customFormat="1" ht="115.5" x14ac:dyDescent="0.25">
      <c r="B140" s="173" t="s">
        <v>68</v>
      </c>
      <c r="C140" s="195" t="s">
        <v>172</v>
      </c>
      <c r="D140" s="195" t="s">
        <v>172</v>
      </c>
      <c r="E140" s="196" t="s">
        <v>70</v>
      </c>
      <c r="F140" s="196" t="s">
        <v>117</v>
      </c>
      <c r="G140" s="196" t="s">
        <v>172</v>
      </c>
      <c r="H140" s="195" t="s">
        <v>242</v>
      </c>
      <c r="I140" s="195">
        <v>0</v>
      </c>
      <c r="J140" s="195" t="s">
        <v>518</v>
      </c>
      <c r="K140" s="195" t="s">
        <v>513</v>
      </c>
      <c r="L140" s="195" t="s">
        <v>501</v>
      </c>
      <c r="M140" s="195" t="s">
        <v>502</v>
      </c>
      <c r="N140" s="195" t="s">
        <v>503</v>
      </c>
      <c r="O140" s="196" t="s">
        <v>497</v>
      </c>
      <c r="P140" s="170"/>
      <c r="Q140" s="171" t="s">
        <v>77</v>
      </c>
      <c r="R140" s="171" t="s">
        <v>78</v>
      </c>
      <c r="S140" s="319" t="s">
        <v>1500</v>
      </c>
      <c r="T140" s="170" t="s">
        <v>80</v>
      </c>
      <c r="U140" s="196" t="s">
        <v>81</v>
      </c>
      <c r="V140" s="170" t="s">
        <v>82</v>
      </c>
      <c r="W140" s="218" t="s">
        <v>208</v>
      </c>
      <c r="X140" s="219">
        <f t="shared" si="116"/>
        <v>0.6</v>
      </c>
      <c r="Y140" s="220" t="s">
        <v>84</v>
      </c>
      <c r="Z140" s="219">
        <f t="shared" si="117"/>
        <v>0.8</v>
      </c>
      <c r="AA140" s="223" t="s">
        <v>85</v>
      </c>
      <c r="AB140" s="172" t="s">
        <v>177</v>
      </c>
      <c r="AC140" s="170" t="s">
        <v>178</v>
      </c>
      <c r="AD140" s="223" t="s">
        <v>88</v>
      </c>
      <c r="AE140" s="223" t="s">
        <v>89</v>
      </c>
      <c r="AF140" s="246" t="s">
        <v>127</v>
      </c>
      <c r="AG140" s="223" t="s">
        <v>91</v>
      </c>
      <c r="AH140" s="223" t="s">
        <v>111</v>
      </c>
      <c r="AI140" s="219">
        <f t="shared" si="118"/>
        <v>0.15</v>
      </c>
      <c r="AJ140" s="223" t="s">
        <v>179</v>
      </c>
      <c r="AK140" s="219">
        <f t="shared" si="119"/>
        <v>0.25</v>
      </c>
      <c r="AL140" s="223" t="s">
        <v>94</v>
      </c>
      <c r="AM140" s="195" t="s">
        <v>147</v>
      </c>
      <c r="AN140" s="173" t="s">
        <v>96</v>
      </c>
      <c r="AO140" s="195" t="s">
        <v>148</v>
      </c>
      <c r="AP140" s="184">
        <f t="shared" si="120"/>
        <v>0.4</v>
      </c>
      <c r="AQ140" s="243" t="str">
        <f t="shared" si="121"/>
        <v>BAJA</v>
      </c>
      <c r="AR140" s="243">
        <f t="shared" si="122"/>
        <v>0.36</v>
      </c>
      <c r="AS140" s="243" t="str">
        <f t="shared" si="123"/>
        <v>MAYOR</v>
      </c>
      <c r="AT140" s="243">
        <f t="shared" si="124"/>
        <v>0.8</v>
      </c>
      <c r="AU140" s="223" t="s">
        <v>85</v>
      </c>
      <c r="AV140" s="235" t="s">
        <v>130</v>
      </c>
      <c r="AW140" s="174" t="s">
        <v>177</v>
      </c>
      <c r="AX140" s="175" t="s">
        <v>180</v>
      </c>
      <c r="AY140" s="200"/>
      <c r="AZ140" s="175">
        <f t="shared" si="99"/>
        <v>45657</v>
      </c>
      <c r="BA140"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40" s="175" t="str">
        <f t="shared" si="101"/>
        <v>OSI - GIS</v>
      </c>
      <c r="BC140" s="227" t="s">
        <v>100</v>
      </c>
      <c r="BD140" s="176" t="str">
        <f t="shared" si="102"/>
        <v xml:space="preserve"> </v>
      </c>
      <c r="BE140" s="176" t="str">
        <f t="shared" si="103"/>
        <v>X</v>
      </c>
      <c r="BF140" s="176" t="str">
        <f t="shared" si="104"/>
        <v>El monitoreo permanente permite establecer las acciones de aprovisionamiento de almacenamiento vitualizado, en servidores On premise y en los servicios en nube.</v>
      </c>
      <c r="BG140" s="177" t="s">
        <v>1340</v>
      </c>
      <c r="BH140" s="176" t="str">
        <f t="shared" si="105"/>
        <v xml:space="preserve"> </v>
      </c>
      <c r="BI140" s="200"/>
      <c r="BJ140" s="190">
        <v>45777</v>
      </c>
      <c r="BK140" s="192" t="str">
        <f t="shared" si="106"/>
        <v>Se monitorea las capacidades de almacenamiento en las plataformas de virtualización y de servicioa de almacenamiento  en las nubes de la entidad.</v>
      </c>
      <c r="BL140" s="192" t="str">
        <f t="shared" si="125"/>
        <v>OSI - GIS</v>
      </c>
      <c r="BM140" s="197" t="s">
        <v>100</v>
      </c>
      <c r="BN140" s="191"/>
      <c r="BO140" s="193" t="s">
        <v>1338</v>
      </c>
      <c r="BP140" s="192" t="str">
        <f t="shared" si="107"/>
        <v xml:space="preserve">Seguimiento al servicio de administracióbn de la infraestructura tecnológica en On premise y Cloude y los servicios de almacenamiento en nube. </v>
      </c>
      <c r="BQ140" s="194" t="s">
        <v>1340</v>
      </c>
      <c r="BR140" s="192" t="str">
        <f t="shared" si="108"/>
        <v>Servicios en ejecución durante la vigencia 2025.</v>
      </c>
      <c r="BS140" s="200"/>
      <c r="BT140" s="318">
        <f t="shared" si="110"/>
        <v>45838</v>
      </c>
      <c r="BU140" s="319" t="str">
        <f t="shared" si="111"/>
        <v>Monitoreo permanente a las capacidades de almacenamiento On Premise y Cloud.
Para la Plataforma Corporativa se gestiona la asignación del almacenamiento individual asignado a los usuarios institucionales.</v>
      </c>
      <c r="BV140" s="319" t="str">
        <f t="shared" si="126"/>
        <v>OSI - GIS</v>
      </c>
      <c r="BW140" s="535" t="s">
        <v>100</v>
      </c>
      <c r="BX140" s="320" t="str">
        <f t="shared" si="112"/>
        <v xml:space="preserve"> </v>
      </c>
      <c r="BY140" s="320" t="str">
        <f t="shared" si="113"/>
        <v>X</v>
      </c>
      <c r="BZ140" s="320" t="str">
        <f t="shared" si="114"/>
        <v>Monitoreo mensual de las capacidades de almacenamiento On Premise y Cloud-
Gestión de Usuarios y la asignación de almacenamiento como parte de la siganción de la cuenta institucional.</v>
      </c>
      <c r="CA140" s="322" t="s">
        <v>1340</v>
      </c>
      <c r="CB140" s="319" t="str">
        <f t="shared" si="115"/>
        <v>Ajuste redacción "Descripción del Riesgo" acorde con lo indicado en el Informe OCI-018-2025.</v>
      </c>
      <c r="CC140" s="200"/>
      <c r="CD140" s="301"/>
      <c r="CE140" s="175"/>
      <c r="CF140" s="175" t="str">
        <f t="shared" si="127"/>
        <v>OSI - GIS</v>
      </c>
      <c r="CG140" s="305" t="s">
        <v>100</v>
      </c>
      <c r="CH140" s="176"/>
      <c r="CI140" s="239"/>
      <c r="CJ140" s="175"/>
      <c r="CK140" s="177"/>
      <c r="CL140" s="175"/>
      <c r="CM140" s="200"/>
      <c r="CN140" s="175"/>
      <c r="CO140" s="175"/>
      <c r="CP140" s="176"/>
      <c r="CQ140" s="176"/>
      <c r="CR140" s="176"/>
      <c r="CS140" s="176"/>
      <c r="CT140" s="177"/>
      <c r="CU140" s="177"/>
      <c r="CV140" s="177"/>
      <c r="CW140" s="198"/>
      <c r="CX140" s="198"/>
      <c r="CY140" s="198"/>
      <c r="CZ140" s="198"/>
      <c r="DA140" s="198"/>
      <c r="DB140" s="198"/>
      <c r="DC140" s="198"/>
      <c r="DD140" s="198"/>
      <c r="DE140" s="198"/>
      <c r="DF140" s="198"/>
    </row>
    <row r="141" spans="2:110" s="187" customFormat="1" ht="115.5" x14ac:dyDescent="0.25">
      <c r="B141" s="173" t="s">
        <v>68</v>
      </c>
      <c r="C141" s="195" t="s">
        <v>172</v>
      </c>
      <c r="D141" s="195" t="s">
        <v>172</v>
      </c>
      <c r="E141" s="196" t="s">
        <v>70</v>
      </c>
      <c r="F141" s="196" t="s">
        <v>71</v>
      </c>
      <c r="G141" s="196" t="s">
        <v>172</v>
      </c>
      <c r="H141" s="195" t="s">
        <v>242</v>
      </c>
      <c r="I141" s="195">
        <v>0</v>
      </c>
      <c r="J141" s="195" t="s">
        <v>518</v>
      </c>
      <c r="K141" s="195" t="s">
        <v>513</v>
      </c>
      <c r="L141" s="195" t="s">
        <v>678</v>
      </c>
      <c r="M141" s="195" t="s">
        <v>502</v>
      </c>
      <c r="N141" s="195" t="s">
        <v>680</v>
      </c>
      <c r="O141" s="196" t="s">
        <v>497</v>
      </c>
      <c r="P141" s="170"/>
      <c r="Q141" s="171" t="s">
        <v>77</v>
      </c>
      <c r="R141" s="171" t="s">
        <v>78</v>
      </c>
      <c r="S141" s="319" t="s">
        <v>1500</v>
      </c>
      <c r="T141" s="170" t="s">
        <v>80</v>
      </c>
      <c r="U141" s="196" t="s">
        <v>81</v>
      </c>
      <c r="V141" s="170" t="s">
        <v>82</v>
      </c>
      <c r="W141" s="218" t="s">
        <v>208</v>
      </c>
      <c r="X141" s="219">
        <f t="shared" si="116"/>
        <v>0.6</v>
      </c>
      <c r="Y141" s="220" t="s">
        <v>84</v>
      </c>
      <c r="Z141" s="219">
        <f t="shared" si="117"/>
        <v>0.8</v>
      </c>
      <c r="AA141" s="223" t="s">
        <v>85</v>
      </c>
      <c r="AB141" s="172" t="s">
        <v>177</v>
      </c>
      <c r="AC141" s="170" t="s">
        <v>178</v>
      </c>
      <c r="AD141" s="223" t="s">
        <v>88</v>
      </c>
      <c r="AE141" s="223" t="s">
        <v>89</v>
      </c>
      <c r="AF141" s="246" t="s">
        <v>127</v>
      </c>
      <c r="AG141" s="223" t="s">
        <v>91</v>
      </c>
      <c r="AH141" s="223" t="s">
        <v>111</v>
      </c>
      <c r="AI141" s="219">
        <f t="shared" si="118"/>
        <v>0.15</v>
      </c>
      <c r="AJ141" s="223" t="s">
        <v>179</v>
      </c>
      <c r="AK141" s="219">
        <f t="shared" si="119"/>
        <v>0.25</v>
      </c>
      <c r="AL141" s="223" t="s">
        <v>94</v>
      </c>
      <c r="AM141" s="195" t="s">
        <v>147</v>
      </c>
      <c r="AN141" s="173" t="s">
        <v>96</v>
      </c>
      <c r="AO141" s="195" t="s">
        <v>148</v>
      </c>
      <c r="AP141" s="184">
        <f t="shared" si="120"/>
        <v>0.4</v>
      </c>
      <c r="AQ141" s="243" t="str">
        <f t="shared" si="121"/>
        <v>BAJA</v>
      </c>
      <c r="AR141" s="243">
        <f t="shared" si="122"/>
        <v>0.36</v>
      </c>
      <c r="AS141" s="243" t="str">
        <f t="shared" si="123"/>
        <v>MAYOR</v>
      </c>
      <c r="AT141" s="243">
        <f t="shared" si="124"/>
        <v>0.8</v>
      </c>
      <c r="AU141" s="223" t="s">
        <v>85</v>
      </c>
      <c r="AV141" s="235" t="s">
        <v>130</v>
      </c>
      <c r="AW141" s="174" t="s">
        <v>177</v>
      </c>
      <c r="AX141" s="175" t="s">
        <v>180</v>
      </c>
      <c r="AY141" s="200"/>
      <c r="AZ141" s="175">
        <f t="shared" si="99"/>
        <v>45657</v>
      </c>
      <c r="BA141" s="175" t="str">
        <f t="shared" si="100"/>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141" s="175" t="str">
        <f t="shared" si="101"/>
        <v>OSI - GIS</v>
      </c>
      <c r="BC141" s="227" t="s">
        <v>100</v>
      </c>
      <c r="BD141" s="176" t="str">
        <f t="shared" si="102"/>
        <v xml:space="preserve"> </v>
      </c>
      <c r="BE141" s="176" t="str">
        <f t="shared" si="103"/>
        <v>X</v>
      </c>
      <c r="BF141" s="176" t="str">
        <f t="shared" si="104"/>
        <v>El monitoreo permanente permite establecer las acciones de aprovisionamiento de almacenamiento vitualizado, en servidores On premise y en los servicios en nube.</v>
      </c>
      <c r="BG141" s="177" t="s">
        <v>1340</v>
      </c>
      <c r="BH141" s="176" t="str">
        <f t="shared" si="105"/>
        <v xml:space="preserve"> </v>
      </c>
      <c r="BI141" s="200"/>
      <c r="BJ141" s="190">
        <v>45777</v>
      </c>
      <c r="BK141" s="192" t="str">
        <f t="shared" si="106"/>
        <v>Se monitorea las capacidades de almacenamiento en las plataformas de virtualización y de servicioa de almacenamiento  en las nubes de la entidad.</v>
      </c>
      <c r="BL141" s="192" t="str">
        <f t="shared" si="125"/>
        <v>OSI - GIS</v>
      </c>
      <c r="BM141" s="197" t="s">
        <v>100</v>
      </c>
      <c r="BN141" s="191"/>
      <c r="BO141" s="193" t="s">
        <v>1338</v>
      </c>
      <c r="BP141" s="192" t="str">
        <f t="shared" si="107"/>
        <v xml:space="preserve">Seguimiento al servicio de administracióbn de la infraestructura tecnológica en On premise y Cloude y los servicios de almacenamiento en nube. </v>
      </c>
      <c r="BQ141" s="194" t="s">
        <v>1340</v>
      </c>
      <c r="BR141" s="192" t="str">
        <f t="shared" si="108"/>
        <v>Servicios en ejecución durante la vigencia 2025.</v>
      </c>
      <c r="BS141" s="200"/>
      <c r="BT141" s="318">
        <f t="shared" si="110"/>
        <v>45838</v>
      </c>
      <c r="BU141" s="319" t="str">
        <f t="shared" si="111"/>
        <v>Monitoreo permanente a las capacidades de almacenamiento On Premise y Cloud.
Para la Plataforma Corporativa se gestiona la asignación del almacenamiento individual asignado a los usuarios institucionales.</v>
      </c>
      <c r="BV141" s="319" t="str">
        <f t="shared" si="126"/>
        <v>OSI - GIS</v>
      </c>
      <c r="BW141" s="535" t="s">
        <v>100</v>
      </c>
      <c r="BX141" s="320" t="str">
        <f t="shared" si="112"/>
        <v xml:space="preserve"> </v>
      </c>
      <c r="BY141" s="320" t="str">
        <f t="shared" si="113"/>
        <v>X</v>
      </c>
      <c r="BZ141" s="320" t="str">
        <f t="shared" si="114"/>
        <v>Monitoreo mensual de las capacidades de almacenamiento On Premise y Cloud-
Gestión de Usuarios y la asignación de almacenamiento como parte de la siganción de la cuenta institucional.</v>
      </c>
      <c r="CA141" s="322" t="s">
        <v>1340</v>
      </c>
      <c r="CB141" s="319" t="str">
        <f t="shared" si="115"/>
        <v>Ajuste redacción "Descripción del Riesgo" acorde con lo indicado en el Informe OCI-018-2025.</v>
      </c>
      <c r="CC141" s="200"/>
      <c r="CD141" s="301"/>
      <c r="CE141" s="175"/>
      <c r="CF141" s="175" t="str">
        <f t="shared" si="127"/>
        <v>OSI - GIS</v>
      </c>
      <c r="CG141" s="305" t="s">
        <v>100</v>
      </c>
      <c r="CH141" s="176"/>
      <c r="CI141" s="239"/>
      <c r="CJ141" s="175"/>
      <c r="CK141" s="177"/>
      <c r="CL141" s="175"/>
      <c r="CM141" s="200"/>
      <c r="CN141" s="175"/>
      <c r="CO141" s="175"/>
      <c r="CP141" s="176"/>
      <c r="CQ141" s="176"/>
      <c r="CR141" s="176"/>
      <c r="CS141" s="176"/>
      <c r="CT141" s="177"/>
      <c r="CU141" s="177"/>
      <c r="CV141" s="177"/>
      <c r="CW141" s="198"/>
      <c r="CX141" s="198"/>
      <c r="CY141" s="198"/>
      <c r="CZ141" s="198"/>
      <c r="DA141" s="198"/>
      <c r="DB141" s="198"/>
      <c r="DC141" s="198"/>
      <c r="DD141" s="198"/>
      <c r="DE141" s="198"/>
      <c r="DF141" s="198"/>
    </row>
    <row r="142" spans="2:110" s="187" customFormat="1" ht="115.5" x14ac:dyDescent="0.25">
      <c r="B142" s="173" t="s">
        <v>68</v>
      </c>
      <c r="C142" s="195" t="s">
        <v>298</v>
      </c>
      <c r="D142" s="195" t="s">
        <v>298</v>
      </c>
      <c r="E142" s="196" t="s">
        <v>185</v>
      </c>
      <c r="F142" s="196" t="s">
        <v>117</v>
      </c>
      <c r="G142" s="196" t="s">
        <v>298</v>
      </c>
      <c r="H142" s="195" t="s">
        <v>240</v>
      </c>
      <c r="I142" s="195" t="s">
        <v>240</v>
      </c>
      <c r="J142" s="195" t="s">
        <v>240</v>
      </c>
      <c r="K142" s="195" t="s">
        <v>240</v>
      </c>
      <c r="L142" s="195" t="s">
        <v>299</v>
      </c>
      <c r="M142" s="195" t="s">
        <v>300</v>
      </c>
      <c r="N142" s="195" t="s">
        <v>301</v>
      </c>
      <c r="O142" s="196" t="s">
        <v>76</v>
      </c>
      <c r="P142" s="170"/>
      <c r="Q142" s="171" t="s">
        <v>77</v>
      </c>
      <c r="R142" s="171" t="s">
        <v>78</v>
      </c>
      <c r="S142" s="340" t="s">
        <v>1495</v>
      </c>
      <c r="T142" s="170" t="s">
        <v>302</v>
      </c>
      <c r="U142" s="196" t="s">
        <v>81</v>
      </c>
      <c r="V142" s="170" t="s">
        <v>270</v>
      </c>
      <c r="W142" s="180" t="s">
        <v>83</v>
      </c>
      <c r="X142" s="181">
        <f t="shared" si="116"/>
        <v>0.4</v>
      </c>
      <c r="Y142" s="182" t="s">
        <v>84</v>
      </c>
      <c r="Z142" s="181">
        <f t="shared" si="117"/>
        <v>0.8</v>
      </c>
      <c r="AA142" s="173" t="s">
        <v>85</v>
      </c>
      <c r="AB142" s="172" t="s">
        <v>303</v>
      </c>
      <c r="AC142" s="170" t="s">
        <v>178</v>
      </c>
      <c r="AD142" s="173" t="s">
        <v>88</v>
      </c>
      <c r="AE142" s="173" t="s">
        <v>89</v>
      </c>
      <c r="AF142" s="196" t="s">
        <v>127</v>
      </c>
      <c r="AG142" s="173" t="s">
        <v>91</v>
      </c>
      <c r="AH142" s="173" t="s">
        <v>111</v>
      </c>
      <c r="AI142" s="183">
        <f t="shared" si="118"/>
        <v>0.15</v>
      </c>
      <c r="AJ142" s="173" t="s">
        <v>179</v>
      </c>
      <c r="AK142" s="183">
        <f t="shared" si="119"/>
        <v>0.25</v>
      </c>
      <c r="AL142" s="173" t="s">
        <v>94</v>
      </c>
      <c r="AM142" s="195" t="s">
        <v>147</v>
      </c>
      <c r="AN142" s="173" t="s">
        <v>96</v>
      </c>
      <c r="AO142" s="195" t="s">
        <v>148</v>
      </c>
      <c r="AP142" s="184">
        <f t="shared" si="120"/>
        <v>0.4</v>
      </c>
      <c r="AQ142" s="243" t="str">
        <f t="shared" si="121"/>
        <v>BAJA</v>
      </c>
      <c r="AR142" s="243">
        <f t="shared" si="122"/>
        <v>0.24</v>
      </c>
      <c r="AS142" s="243" t="str">
        <f t="shared" si="123"/>
        <v>MAYOR</v>
      </c>
      <c r="AT142" s="243">
        <f t="shared" si="124"/>
        <v>0.8</v>
      </c>
      <c r="AU142" s="223" t="s">
        <v>85</v>
      </c>
      <c r="AV142" s="235" t="s">
        <v>130</v>
      </c>
      <c r="AW142" s="174" t="s">
        <v>303</v>
      </c>
      <c r="AX142" s="175" t="s">
        <v>1364</v>
      </c>
      <c r="AY142" s="200"/>
      <c r="AZ142" s="175">
        <v>45657</v>
      </c>
      <c r="BA142" s="175" t="s">
        <v>1365</v>
      </c>
      <c r="BB142" s="176" t="s">
        <v>1367</v>
      </c>
      <c r="BC142" s="227" t="s">
        <v>100</v>
      </c>
      <c r="BD142" s="176" t="s">
        <v>268</v>
      </c>
      <c r="BE142" s="176" t="s">
        <v>1338</v>
      </c>
      <c r="BF142" s="177" t="s">
        <v>1366</v>
      </c>
      <c r="BG142" s="177" t="s">
        <v>1340</v>
      </c>
      <c r="BH142" s="177" t="s">
        <v>268</v>
      </c>
      <c r="BI142" s="200"/>
      <c r="BJ142" s="190">
        <v>45777</v>
      </c>
      <c r="BK142" s="192" t="s">
        <v>1417</v>
      </c>
      <c r="BL142" s="192" t="str">
        <f t="shared" si="125"/>
        <v xml:space="preserve">OSI - GIS </v>
      </c>
      <c r="BM142" s="197" t="s">
        <v>100</v>
      </c>
      <c r="BN142" s="191"/>
      <c r="BO142" s="193" t="s">
        <v>1338</v>
      </c>
      <c r="BP142" s="194" t="s">
        <v>1416</v>
      </c>
      <c r="BQ142" s="194" t="s">
        <v>1340</v>
      </c>
      <c r="BR142" s="194" t="s">
        <v>1411</v>
      </c>
      <c r="BS142" s="200"/>
      <c r="BT142" s="339">
        <v>45838</v>
      </c>
      <c r="BU142" s="340" t="s">
        <v>1470</v>
      </c>
      <c r="BV142" s="340" t="str">
        <f t="shared" si="126"/>
        <v xml:space="preserve">OSI - GIS </v>
      </c>
      <c r="BW142" s="541" t="s">
        <v>100</v>
      </c>
      <c r="BX142" s="341" t="s">
        <v>268</v>
      </c>
      <c r="BY142" s="342" t="s">
        <v>1338</v>
      </c>
      <c r="BZ142" s="343" t="s">
        <v>1471</v>
      </c>
      <c r="CA142" s="343" t="s">
        <v>1340</v>
      </c>
      <c r="CB142" s="343" t="str">
        <f>CB8</f>
        <v>Ajuste redacción "Descripción del Riesgo" acorde con lo indicado en el Informe OCI-018-2025.</v>
      </c>
      <c r="CC142" s="200"/>
      <c r="CD142" s="301"/>
      <c r="CE142" s="175"/>
      <c r="CF142" s="175" t="str">
        <f t="shared" si="127"/>
        <v xml:space="preserve">OSI - GIS </v>
      </c>
      <c r="CG142" s="305" t="s">
        <v>100</v>
      </c>
      <c r="CH142" s="176"/>
      <c r="CI142" s="239"/>
      <c r="CJ142" s="177"/>
      <c r="CK142" s="177"/>
      <c r="CL142" s="177"/>
      <c r="CM142" s="200"/>
      <c r="CN142" s="175"/>
      <c r="CO142" s="175"/>
      <c r="CP142" s="176"/>
      <c r="CQ142" s="176"/>
      <c r="CR142" s="176"/>
      <c r="CS142" s="176"/>
      <c r="CT142" s="177"/>
      <c r="CU142" s="177"/>
      <c r="CV142" s="177"/>
      <c r="CW142" s="198"/>
      <c r="CX142" s="198"/>
      <c r="CY142" s="198"/>
      <c r="CZ142" s="198"/>
      <c r="DA142" s="198"/>
      <c r="DB142" s="198"/>
      <c r="DC142" s="198"/>
      <c r="DD142" s="198"/>
      <c r="DE142" s="198"/>
      <c r="DF142" s="198"/>
    </row>
    <row r="143" spans="2:110" s="187" customFormat="1" ht="115.5" x14ac:dyDescent="0.25">
      <c r="B143" s="173" t="s">
        <v>68</v>
      </c>
      <c r="C143" s="195" t="s">
        <v>298</v>
      </c>
      <c r="D143" s="195" t="s">
        <v>298</v>
      </c>
      <c r="E143" s="196" t="s">
        <v>185</v>
      </c>
      <c r="F143" s="196" t="s">
        <v>71</v>
      </c>
      <c r="G143" s="196" t="s">
        <v>298</v>
      </c>
      <c r="H143" s="195" t="s">
        <v>240</v>
      </c>
      <c r="I143" s="195" t="s">
        <v>240</v>
      </c>
      <c r="J143" s="195" t="s">
        <v>240</v>
      </c>
      <c r="K143" s="195" t="s">
        <v>240</v>
      </c>
      <c r="L143" s="195" t="s">
        <v>304</v>
      </c>
      <c r="M143" s="195" t="s">
        <v>305</v>
      </c>
      <c r="N143" s="195" t="s">
        <v>306</v>
      </c>
      <c r="O143" s="196" t="s">
        <v>76</v>
      </c>
      <c r="P143" s="170"/>
      <c r="Q143" s="171" t="s">
        <v>77</v>
      </c>
      <c r="R143" s="171" t="s">
        <v>78</v>
      </c>
      <c r="S143" s="340" t="s">
        <v>1495</v>
      </c>
      <c r="T143" s="170" t="s">
        <v>302</v>
      </c>
      <c r="U143" s="196" t="s">
        <v>81</v>
      </c>
      <c r="V143" s="170" t="s">
        <v>270</v>
      </c>
      <c r="W143" s="180" t="s">
        <v>83</v>
      </c>
      <c r="X143" s="181">
        <f t="shared" si="116"/>
        <v>0.4</v>
      </c>
      <c r="Y143" s="182" t="s">
        <v>84</v>
      </c>
      <c r="Z143" s="181">
        <f t="shared" si="117"/>
        <v>0.8</v>
      </c>
      <c r="AA143" s="173" t="s">
        <v>85</v>
      </c>
      <c r="AB143" s="172" t="s">
        <v>303</v>
      </c>
      <c r="AC143" s="170" t="s">
        <v>178</v>
      </c>
      <c r="AD143" s="173" t="s">
        <v>88</v>
      </c>
      <c r="AE143" s="173" t="s">
        <v>89</v>
      </c>
      <c r="AF143" s="196" t="s">
        <v>127</v>
      </c>
      <c r="AG143" s="173" t="s">
        <v>91</v>
      </c>
      <c r="AH143" s="173" t="s">
        <v>111</v>
      </c>
      <c r="AI143" s="183">
        <f t="shared" si="118"/>
        <v>0.15</v>
      </c>
      <c r="AJ143" s="173" t="s">
        <v>179</v>
      </c>
      <c r="AK143" s="183">
        <f t="shared" si="119"/>
        <v>0.25</v>
      </c>
      <c r="AL143" s="173" t="s">
        <v>94</v>
      </c>
      <c r="AM143" s="195" t="s">
        <v>147</v>
      </c>
      <c r="AN143" s="173" t="s">
        <v>96</v>
      </c>
      <c r="AO143" s="195" t="s">
        <v>148</v>
      </c>
      <c r="AP143" s="184">
        <f t="shared" si="120"/>
        <v>0.4</v>
      </c>
      <c r="AQ143" s="243" t="str">
        <f t="shared" si="121"/>
        <v>BAJA</v>
      </c>
      <c r="AR143" s="243">
        <f t="shared" si="122"/>
        <v>0.24</v>
      </c>
      <c r="AS143" s="243" t="str">
        <f t="shared" si="123"/>
        <v>MAYOR</v>
      </c>
      <c r="AT143" s="243">
        <f t="shared" si="124"/>
        <v>0.8</v>
      </c>
      <c r="AU143" s="223" t="s">
        <v>85</v>
      </c>
      <c r="AV143" s="235" t="s">
        <v>130</v>
      </c>
      <c r="AW143" s="174" t="s">
        <v>303</v>
      </c>
      <c r="AX143" s="175" t="s">
        <v>1364</v>
      </c>
      <c r="AY143" s="200"/>
      <c r="AZ143" s="175">
        <f t="shared" ref="AZ143:AZ160" si="128">AZ142</f>
        <v>45657</v>
      </c>
      <c r="BA143" s="175" t="str">
        <f t="shared" ref="BA143:BA160" si="129">BA142</f>
        <v>En IIIC-2024 Mesa de Ayuda adelantó el soporte para los casos relacionados con las alertas reportadaspor NOC/SOC sobre eventos o posibles incidentes de equipos institucionales o de cuentas de usuarios finales.</v>
      </c>
      <c r="BB143" s="175" t="str">
        <f t="shared" ref="BB143:BB160" si="130">BB142</f>
        <v xml:space="preserve">OSI - GIS </v>
      </c>
      <c r="BC143" s="227" t="s">
        <v>100</v>
      </c>
      <c r="BD143" s="176" t="str">
        <f t="shared" ref="BD143:BD160" si="131">BD142</f>
        <v xml:space="preserve"> </v>
      </c>
      <c r="BE143" s="176" t="str">
        <f t="shared" ref="BE143:BE160" si="132">BE142</f>
        <v>X</v>
      </c>
      <c r="BF143" s="176" t="str">
        <f t="shared" ref="BF143:BF160" si="133">BF142</f>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3" s="177" t="s">
        <v>1340</v>
      </c>
      <c r="BH143" s="176" t="str">
        <f t="shared" ref="BH143:BH160" si="134">BH142</f>
        <v xml:space="preserve"> </v>
      </c>
      <c r="BI143" s="200"/>
      <c r="BJ143" s="190">
        <v>45777</v>
      </c>
      <c r="BK143" s="192" t="str">
        <f t="shared" ref="BK143:BK160" si="135">BK142</f>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3" s="192" t="str">
        <f t="shared" si="125"/>
        <v xml:space="preserve">OSI - GIS </v>
      </c>
      <c r="BM143" s="197" t="s">
        <v>100</v>
      </c>
      <c r="BN143" s="191"/>
      <c r="BO143" s="193" t="s">
        <v>1338</v>
      </c>
      <c r="BP143" s="192" t="str">
        <f t="shared" ref="BP143:BP160" si="136">BP142</f>
        <v xml:space="preserve">Seguimiento periodico a la gestión de incidentes </v>
      </c>
      <c r="BQ143" s="194" t="s">
        <v>1340</v>
      </c>
      <c r="BR143" s="192" t="str">
        <f t="shared" ref="BR143:BR160" si="137">BR142</f>
        <v>Servicio en ejecución durante el 2025.</v>
      </c>
      <c r="BS143" s="200"/>
      <c r="BT143" s="339">
        <f>BT142</f>
        <v>45838</v>
      </c>
      <c r="BU143" s="339" t="str">
        <f>BU142</f>
        <v>Casos de alertas de monitoreo de eventos o incidentes detectados en equipos de ususario final y cuentas institucionales.</v>
      </c>
      <c r="BV143" s="340" t="str">
        <f t="shared" si="126"/>
        <v xml:space="preserve">OSI - GIS </v>
      </c>
      <c r="BW143" s="542" t="s">
        <v>100</v>
      </c>
      <c r="BX143" s="341" t="str">
        <f>BX142</f>
        <v xml:space="preserve"> </v>
      </c>
      <c r="BY143" s="341" t="str">
        <f t="shared" ref="BY143:BZ143" si="138">BY142</f>
        <v>X</v>
      </c>
      <c r="BZ143" s="341" t="str">
        <f t="shared" si="138"/>
        <v>Monitoreo permanente a usuarios finales.</v>
      </c>
      <c r="CA143" s="343" t="s">
        <v>1340</v>
      </c>
      <c r="CB143" s="340" t="str">
        <f>CB142</f>
        <v>Ajuste redacción "Descripción del Riesgo" acorde con lo indicado en el Informe OCI-018-2025.</v>
      </c>
      <c r="CC143" s="200"/>
      <c r="CD143" s="301"/>
      <c r="CE143" s="175"/>
      <c r="CF143" s="175" t="str">
        <f t="shared" si="127"/>
        <v xml:space="preserve">OSI - GIS </v>
      </c>
      <c r="CG143" s="305" t="s">
        <v>100</v>
      </c>
      <c r="CH143" s="176"/>
      <c r="CI143" s="239"/>
      <c r="CJ143" s="175"/>
      <c r="CK143" s="177"/>
      <c r="CL143" s="175"/>
      <c r="CM143" s="200"/>
      <c r="CN143" s="175"/>
      <c r="CO143" s="175"/>
      <c r="CP143" s="176"/>
      <c r="CQ143" s="176"/>
      <c r="CR143" s="176"/>
      <c r="CS143" s="176"/>
      <c r="CT143" s="177"/>
      <c r="CU143" s="177"/>
      <c r="CV143" s="177"/>
      <c r="CW143" s="198"/>
      <c r="CX143" s="198"/>
      <c r="CY143" s="198"/>
      <c r="CZ143" s="198"/>
      <c r="DA143" s="198"/>
      <c r="DB143" s="198"/>
      <c r="DC143" s="198"/>
      <c r="DD143" s="198"/>
      <c r="DE143" s="198"/>
      <c r="DF143" s="198"/>
    </row>
    <row r="144" spans="2:110" s="187" customFormat="1" ht="136.5" x14ac:dyDescent="0.25">
      <c r="B144" s="173" t="s">
        <v>68</v>
      </c>
      <c r="C144" s="195" t="s">
        <v>298</v>
      </c>
      <c r="D144" s="195" t="s">
        <v>298</v>
      </c>
      <c r="E144" s="196" t="s">
        <v>185</v>
      </c>
      <c r="F144" s="196" t="s">
        <v>71</v>
      </c>
      <c r="G144" s="196" t="s">
        <v>298</v>
      </c>
      <c r="H144" s="195" t="s">
        <v>240</v>
      </c>
      <c r="I144" s="195" t="s">
        <v>240</v>
      </c>
      <c r="J144" s="195" t="s">
        <v>240</v>
      </c>
      <c r="K144" s="195" t="s">
        <v>240</v>
      </c>
      <c r="L144" s="195" t="s">
        <v>347</v>
      </c>
      <c r="M144" s="195" t="s">
        <v>348</v>
      </c>
      <c r="N144" s="195" t="s">
        <v>349</v>
      </c>
      <c r="O144" s="196" t="s">
        <v>167</v>
      </c>
      <c r="P144" s="170"/>
      <c r="Q144" s="171" t="s">
        <v>77</v>
      </c>
      <c r="R144" s="171" t="s">
        <v>78</v>
      </c>
      <c r="S144" s="340" t="s">
        <v>1495</v>
      </c>
      <c r="T144" s="170" t="s">
        <v>302</v>
      </c>
      <c r="U144" s="196" t="s">
        <v>81</v>
      </c>
      <c r="V144" s="170" t="s">
        <v>270</v>
      </c>
      <c r="W144" s="180" t="s">
        <v>83</v>
      </c>
      <c r="X144" s="181">
        <f t="shared" si="116"/>
        <v>0.4</v>
      </c>
      <c r="Y144" s="182" t="s">
        <v>84</v>
      </c>
      <c r="Z144" s="181">
        <f t="shared" si="117"/>
        <v>0.8</v>
      </c>
      <c r="AA144" s="173" t="s">
        <v>85</v>
      </c>
      <c r="AB144" s="172" t="s">
        <v>303</v>
      </c>
      <c r="AC144" s="170" t="s">
        <v>178</v>
      </c>
      <c r="AD144" s="173" t="s">
        <v>88</v>
      </c>
      <c r="AE144" s="173" t="s">
        <v>89</v>
      </c>
      <c r="AF144" s="196" t="s">
        <v>127</v>
      </c>
      <c r="AG144" s="173" t="s">
        <v>91</v>
      </c>
      <c r="AH144" s="173" t="s">
        <v>111</v>
      </c>
      <c r="AI144" s="183">
        <f t="shared" si="118"/>
        <v>0.15</v>
      </c>
      <c r="AJ144" s="173" t="s">
        <v>179</v>
      </c>
      <c r="AK144" s="183">
        <f t="shared" si="119"/>
        <v>0.25</v>
      </c>
      <c r="AL144" s="173" t="s">
        <v>94</v>
      </c>
      <c r="AM144" s="195" t="s">
        <v>147</v>
      </c>
      <c r="AN144" s="173" t="s">
        <v>96</v>
      </c>
      <c r="AO144" s="195" t="s">
        <v>148</v>
      </c>
      <c r="AP144" s="184">
        <f t="shared" si="120"/>
        <v>0.4</v>
      </c>
      <c r="AQ144" s="243" t="str">
        <f t="shared" si="121"/>
        <v>BAJA</v>
      </c>
      <c r="AR144" s="243">
        <f t="shared" si="122"/>
        <v>0.24</v>
      </c>
      <c r="AS144" s="243" t="str">
        <f t="shared" si="123"/>
        <v>MAYOR</v>
      </c>
      <c r="AT144" s="243">
        <f t="shared" si="124"/>
        <v>0.8</v>
      </c>
      <c r="AU144" s="223" t="s">
        <v>85</v>
      </c>
      <c r="AV144" s="235" t="s">
        <v>130</v>
      </c>
      <c r="AW144" s="174" t="s">
        <v>303</v>
      </c>
      <c r="AX144" s="175" t="s">
        <v>1364</v>
      </c>
      <c r="AY144" s="200"/>
      <c r="AZ144" s="175">
        <f t="shared" si="128"/>
        <v>45657</v>
      </c>
      <c r="BA144" s="175" t="str">
        <f t="shared" si="129"/>
        <v>En IIIC-2024 Mesa de Ayuda adelantó el soporte para los casos relacionados con las alertas reportadaspor NOC/SOC sobre eventos o posibles incidentes de equipos institucionales o de cuentas de usuarios finales.</v>
      </c>
      <c r="BB144" s="175" t="str">
        <f t="shared" si="130"/>
        <v xml:space="preserve">OSI - GIS </v>
      </c>
      <c r="BC144" s="227" t="s">
        <v>100</v>
      </c>
      <c r="BD144" s="176" t="str">
        <f t="shared" si="131"/>
        <v xml:space="preserve"> </v>
      </c>
      <c r="BE144" s="176" t="str">
        <f t="shared" si="132"/>
        <v>X</v>
      </c>
      <c r="BF144"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4" s="177" t="s">
        <v>1340</v>
      </c>
      <c r="BH144" s="176" t="str">
        <f t="shared" si="134"/>
        <v xml:space="preserve"> </v>
      </c>
      <c r="BI144" s="200"/>
      <c r="BJ144" s="190">
        <v>45777</v>
      </c>
      <c r="BK144"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4" s="192" t="str">
        <f t="shared" si="125"/>
        <v xml:space="preserve">OSI - GIS </v>
      </c>
      <c r="BM144" s="197" t="s">
        <v>100</v>
      </c>
      <c r="BN144" s="191"/>
      <c r="BO144" s="193" t="s">
        <v>1338</v>
      </c>
      <c r="BP144" s="192" t="str">
        <f t="shared" si="136"/>
        <v xml:space="preserve">Seguimiento periodico a la gestión de incidentes </v>
      </c>
      <c r="BQ144" s="194" t="s">
        <v>1340</v>
      </c>
      <c r="BR144" s="192" t="str">
        <f t="shared" si="137"/>
        <v>Servicio en ejecución durante el 2025.</v>
      </c>
      <c r="BS144" s="200"/>
      <c r="BT144" s="339">
        <f t="shared" ref="BT144:BT160" si="139">BT143</f>
        <v>45838</v>
      </c>
      <c r="BU144" s="339" t="str">
        <f t="shared" ref="BU144:BU160" si="140">BU143</f>
        <v>Casos de alertas de monitoreo de eventos o incidentes detectados en equipos de ususario final y cuentas institucionales.</v>
      </c>
      <c r="BV144" s="340" t="str">
        <f t="shared" si="126"/>
        <v xml:space="preserve">OSI - GIS </v>
      </c>
      <c r="BW144" s="542" t="s">
        <v>100</v>
      </c>
      <c r="BX144" s="341" t="str">
        <f t="shared" ref="BX144:BX160" si="141">BX143</f>
        <v xml:space="preserve"> </v>
      </c>
      <c r="BY144" s="341" t="str">
        <f t="shared" ref="BY144:BY160" si="142">BY143</f>
        <v>X</v>
      </c>
      <c r="BZ144" s="341" t="str">
        <f t="shared" ref="BZ144:BZ160" si="143">BZ143</f>
        <v>Monitoreo permanente a usuarios finales.</v>
      </c>
      <c r="CA144" s="343" t="s">
        <v>1340</v>
      </c>
      <c r="CB144" s="340" t="str">
        <f t="shared" ref="CB144:CB160" si="144">CB143</f>
        <v>Ajuste redacción "Descripción del Riesgo" acorde con lo indicado en el Informe OCI-018-2025.</v>
      </c>
      <c r="CC144" s="200"/>
      <c r="CD144" s="301"/>
      <c r="CE144" s="175"/>
      <c r="CF144" s="175" t="str">
        <f t="shared" si="127"/>
        <v xml:space="preserve">OSI - GIS </v>
      </c>
      <c r="CG144" s="305" t="s">
        <v>100</v>
      </c>
      <c r="CH144" s="176"/>
      <c r="CI144" s="239"/>
      <c r="CJ144" s="175"/>
      <c r="CK144" s="177"/>
      <c r="CL144" s="175"/>
      <c r="CM144" s="200"/>
      <c r="CN144" s="175"/>
      <c r="CO144" s="175"/>
      <c r="CP144" s="176"/>
      <c r="CQ144" s="176"/>
      <c r="CR144" s="176"/>
      <c r="CS144" s="176"/>
      <c r="CT144" s="177"/>
      <c r="CU144" s="177"/>
      <c r="CV144" s="177"/>
      <c r="CW144" s="198"/>
      <c r="CX144" s="198"/>
      <c r="CY144" s="198"/>
      <c r="CZ144" s="198"/>
      <c r="DA144" s="198"/>
      <c r="DB144" s="198"/>
      <c r="DC144" s="198"/>
      <c r="DD144" s="198"/>
      <c r="DE144" s="198"/>
      <c r="DF144" s="198"/>
    </row>
    <row r="145" spans="2:110" s="187" customFormat="1" ht="115.5" x14ac:dyDescent="0.25">
      <c r="B145" s="173" t="s">
        <v>68</v>
      </c>
      <c r="C145" s="195" t="s">
        <v>298</v>
      </c>
      <c r="D145" s="195" t="s">
        <v>298</v>
      </c>
      <c r="E145" s="196" t="s">
        <v>185</v>
      </c>
      <c r="F145" s="196" t="s">
        <v>71</v>
      </c>
      <c r="G145" s="196" t="s">
        <v>298</v>
      </c>
      <c r="H145" s="195" t="s">
        <v>240</v>
      </c>
      <c r="I145" s="195" t="s">
        <v>240</v>
      </c>
      <c r="J145" s="195" t="s">
        <v>240</v>
      </c>
      <c r="K145" s="195" t="s">
        <v>240</v>
      </c>
      <c r="L145" s="195" t="s">
        <v>404</v>
      </c>
      <c r="M145" s="195" t="s">
        <v>405</v>
      </c>
      <c r="N145" s="195" t="s">
        <v>406</v>
      </c>
      <c r="O145" s="196" t="s">
        <v>407</v>
      </c>
      <c r="P145" s="170"/>
      <c r="Q145" s="171" t="s">
        <v>77</v>
      </c>
      <c r="R145" s="171" t="s">
        <v>78</v>
      </c>
      <c r="S145" s="340" t="s">
        <v>1495</v>
      </c>
      <c r="T145" s="170" t="s">
        <v>302</v>
      </c>
      <c r="U145" s="196" t="s">
        <v>81</v>
      </c>
      <c r="V145" s="170" t="s">
        <v>270</v>
      </c>
      <c r="W145" s="180" t="s">
        <v>83</v>
      </c>
      <c r="X145" s="181">
        <f t="shared" si="116"/>
        <v>0.4</v>
      </c>
      <c r="Y145" s="182" t="s">
        <v>84</v>
      </c>
      <c r="Z145" s="181">
        <f t="shared" si="117"/>
        <v>0.8</v>
      </c>
      <c r="AA145" s="173" t="s">
        <v>85</v>
      </c>
      <c r="AB145" s="172" t="s">
        <v>303</v>
      </c>
      <c r="AC145" s="170" t="s">
        <v>178</v>
      </c>
      <c r="AD145" s="173" t="s">
        <v>88</v>
      </c>
      <c r="AE145" s="173" t="s">
        <v>89</v>
      </c>
      <c r="AF145" s="196" t="s">
        <v>127</v>
      </c>
      <c r="AG145" s="173" t="s">
        <v>91</v>
      </c>
      <c r="AH145" s="173" t="s">
        <v>111</v>
      </c>
      <c r="AI145" s="183">
        <f t="shared" si="118"/>
        <v>0.15</v>
      </c>
      <c r="AJ145" s="173" t="s">
        <v>179</v>
      </c>
      <c r="AK145" s="183">
        <f t="shared" si="119"/>
        <v>0.25</v>
      </c>
      <c r="AL145" s="173" t="s">
        <v>94</v>
      </c>
      <c r="AM145" s="195" t="s">
        <v>147</v>
      </c>
      <c r="AN145" s="173" t="s">
        <v>96</v>
      </c>
      <c r="AO145" s="195" t="s">
        <v>148</v>
      </c>
      <c r="AP145" s="184">
        <f t="shared" si="120"/>
        <v>0.4</v>
      </c>
      <c r="AQ145" s="243" t="str">
        <f t="shared" si="121"/>
        <v>BAJA</v>
      </c>
      <c r="AR145" s="243">
        <f t="shared" si="122"/>
        <v>0.24</v>
      </c>
      <c r="AS145" s="243" t="str">
        <f t="shared" si="123"/>
        <v>MAYOR</v>
      </c>
      <c r="AT145" s="243">
        <f t="shared" si="124"/>
        <v>0.8</v>
      </c>
      <c r="AU145" s="223" t="s">
        <v>85</v>
      </c>
      <c r="AV145" s="235" t="s">
        <v>130</v>
      </c>
      <c r="AW145" s="174" t="s">
        <v>303</v>
      </c>
      <c r="AX145" s="175" t="s">
        <v>1364</v>
      </c>
      <c r="AY145" s="200"/>
      <c r="AZ145" s="175">
        <f t="shared" si="128"/>
        <v>45657</v>
      </c>
      <c r="BA145" s="175" t="str">
        <f t="shared" si="129"/>
        <v>En IIIC-2024 Mesa de Ayuda adelantó el soporte para los casos relacionados con las alertas reportadaspor NOC/SOC sobre eventos o posibles incidentes de equipos institucionales o de cuentas de usuarios finales.</v>
      </c>
      <c r="BB145" s="175" t="str">
        <f t="shared" si="130"/>
        <v xml:space="preserve">OSI - GIS </v>
      </c>
      <c r="BC145" s="227" t="s">
        <v>100</v>
      </c>
      <c r="BD145" s="176" t="str">
        <f t="shared" si="131"/>
        <v xml:space="preserve"> </v>
      </c>
      <c r="BE145" s="176" t="str">
        <f t="shared" si="132"/>
        <v>X</v>
      </c>
      <c r="BF145"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5" s="177" t="s">
        <v>1340</v>
      </c>
      <c r="BH145" s="176" t="str">
        <f t="shared" si="134"/>
        <v xml:space="preserve"> </v>
      </c>
      <c r="BI145" s="200"/>
      <c r="BJ145" s="190">
        <v>45777</v>
      </c>
      <c r="BK145"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5" s="192" t="str">
        <f t="shared" si="125"/>
        <v xml:space="preserve">OSI - GIS </v>
      </c>
      <c r="BM145" s="197" t="s">
        <v>100</v>
      </c>
      <c r="BN145" s="191"/>
      <c r="BO145" s="193" t="s">
        <v>1338</v>
      </c>
      <c r="BP145" s="192" t="str">
        <f t="shared" si="136"/>
        <v xml:space="preserve">Seguimiento periodico a la gestión de incidentes </v>
      </c>
      <c r="BQ145" s="194" t="s">
        <v>1340</v>
      </c>
      <c r="BR145" s="192" t="str">
        <f t="shared" si="137"/>
        <v>Servicio en ejecución durante el 2025.</v>
      </c>
      <c r="BS145" s="200"/>
      <c r="BT145" s="339">
        <f t="shared" si="139"/>
        <v>45838</v>
      </c>
      <c r="BU145" s="339" t="str">
        <f t="shared" si="140"/>
        <v>Casos de alertas de monitoreo de eventos o incidentes detectados en equipos de ususario final y cuentas institucionales.</v>
      </c>
      <c r="BV145" s="340" t="str">
        <f t="shared" si="126"/>
        <v xml:space="preserve">OSI - GIS </v>
      </c>
      <c r="BW145" s="542" t="s">
        <v>100</v>
      </c>
      <c r="BX145" s="341" t="str">
        <f t="shared" si="141"/>
        <v xml:space="preserve"> </v>
      </c>
      <c r="BY145" s="341" t="str">
        <f t="shared" si="142"/>
        <v>X</v>
      </c>
      <c r="BZ145" s="341" t="str">
        <f t="shared" si="143"/>
        <v>Monitoreo permanente a usuarios finales.</v>
      </c>
      <c r="CA145" s="343" t="s">
        <v>1340</v>
      </c>
      <c r="CB145" s="340" t="str">
        <f t="shared" si="144"/>
        <v>Ajuste redacción "Descripción del Riesgo" acorde con lo indicado en el Informe OCI-018-2025.</v>
      </c>
      <c r="CC145" s="200"/>
      <c r="CD145" s="301"/>
      <c r="CE145" s="175"/>
      <c r="CF145" s="175" t="str">
        <f t="shared" si="127"/>
        <v xml:space="preserve">OSI - GIS </v>
      </c>
      <c r="CG145" s="305" t="s">
        <v>100</v>
      </c>
      <c r="CH145" s="176"/>
      <c r="CI145" s="239"/>
      <c r="CJ145" s="175"/>
      <c r="CK145" s="177"/>
      <c r="CL145" s="175"/>
      <c r="CM145" s="200"/>
      <c r="CN145" s="175"/>
      <c r="CO145" s="175"/>
      <c r="CP145" s="176"/>
      <c r="CQ145" s="176"/>
      <c r="CR145" s="176"/>
      <c r="CS145" s="176"/>
      <c r="CT145" s="177"/>
      <c r="CU145" s="177"/>
      <c r="CV145" s="177"/>
      <c r="CW145" s="198"/>
      <c r="CX145" s="198"/>
      <c r="CY145" s="198"/>
      <c r="CZ145" s="198"/>
      <c r="DA145" s="198"/>
      <c r="DB145" s="198"/>
      <c r="DC145" s="198"/>
      <c r="DD145" s="198"/>
      <c r="DE145" s="198"/>
      <c r="DF145" s="198"/>
    </row>
    <row r="146" spans="2:110" s="187" customFormat="1" ht="115.5" x14ac:dyDescent="0.25">
      <c r="B146" s="173" t="s">
        <v>68</v>
      </c>
      <c r="C146" s="195" t="s">
        <v>298</v>
      </c>
      <c r="D146" s="195" t="s">
        <v>298</v>
      </c>
      <c r="E146" s="196" t="s">
        <v>185</v>
      </c>
      <c r="F146" s="196" t="s">
        <v>117</v>
      </c>
      <c r="G146" s="196" t="s">
        <v>298</v>
      </c>
      <c r="H146" s="195" t="s">
        <v>240</v>
      </c>
      <c r="I146" s="195" t="s">
        <v>240</v>
      </c>
      <c r="J146" s="195" t="s">
        <v>240</v>
      </c>
      <c r="K146" s="195" t="s">
        <v>240</v>
      </c>
      <c r="L146" s="195" t="s">
        <v>248</v>
      </c>
      <c r="M146" s="195" t="s">
        <v>249</v>
      </c>
      <c r="N146" s="195" t="s">
        <v>250</v>
      </c>
      <c r="O146" s="196" t="s">
        <v>176</v>
      </c>
      <c r="P146" s="170"/>
      <c r="Q146" s="171" t="s">
        <v>77</v>
      </c>
      <c r="R146" s="171" t="s">
        <v>78</v>
      </c>
      <c r="S146" s="340" t="s">
        <v>1495</v>
      </c>
      <c r="T146" s="170" t="s">
        <v>302</v>
      </c>
      <c r="U146" s="196" t="s">
        <v>81</v>
      </c>
      <c r="V146" s="170" t="s">
        <v>270</v>
      </c>
      <c r="W146" s="180" t="s">
        <v>83</v>
      </c>
      <c r="X146" s="181">
        <f t="shared" si="116"/>
        <v>0.4</v>
      </c>
      <c r="Y146" s="182" t="s">
        <v>84</v>
      </c>
      <c r="Z146" s="181">
        <f t="shared" si="117"/>
        <v>0.8</v>
      </c>
      <c r="AA146" s="173" t="s">
        <v>85</v>
      </c>
      <c r="AB146" s="172" t="s">
        <v>303</v>
      </c>
      <c r="AC146" s="170" t="s">
        <v>178</v>
      </c>
      <c r="AD146" s="173" t="s">
        <v>88</v>
      </c>
      <c r="AE146" s="173" t="s">
        <v>89</v>
      </c>
      <c r="AF146" s="196" t="s">
        <v>127</v>
      </c>
      <c r="AG146" s="173" t="s">
        <v>91</v>
      </c>
      <c r="AH146" s="173" t="s">
        <v>111</v>
      </c>
      <c r="AI146" s="183">
        <f t="shared" si="118"/>
        <v>0.15</v>
      </c>
      <c r="AJ146" s="173" t="s">
        <v>179</v>
      </c>
      <c r="AK146" s="183">
        <f t="shared" si="119"/>
        <v>0.25</v>
      </c>
      <c r="AL146" s="173" t="s">
        <v>94</v>
      </c>
      <c r="AM146" s="195" t="s">
        <v>147</v>
      </c>
      <c r="AN146" s="173" t="s">
        <v>96</v>
      </c>
      <c r="AO146" s="195" t="s">
        <v>148</v>
      </c>
      <c r="AP146" s="184">
        <f t="shared" si="120"/>
        <v>0.4</v>
      </c>
      <c r="AQ146" s="243" t="str">
        <f t="shared" si="121"/>
        <v>BAJA</v>
      </c>
      <c r="AR146" s="243">
        <f t="shared" si="122"/>
        <v>0.24</v>
      </c>
      <c r="AS146" s="243" t="str">
        <f t="shared" si="123"/>
        <v>MAYOR</v>
      </c>
      <c r="AT146" s="243">
        <f t="shared" si="124"/>
        <v>0.8</v>
      </c>
      <c r="AU146" s="223" t="s">
        <v>85</v>
      </c>
      <c r="AV146" s="235" t="s">
        <v>130</v>
      </c>
      <c r="AW146" s="174" t="s">
        <v>303</v>
      </c>
      <c r="AX146" s="175" t="s">
        <v>1364</v>
      </c>
      <c r="AY146" s="200"/>
      <c r="AZ146" s="175">
        <f t="shared" si="128"/>
        <v>45657</v>
      </c>
      <c r="BA146" s="175" t="str">
        <f t="shared" si="129"/>
        <v>En IIIC-2024 Mesa de Ayuda adelantó el soporte para los casos relacionados con las alertas reportadaspor NOC/SOC sobre eventos o posibles incidentes de equipos institucionales o de cuentas de usuarios finales.</v>
      </c>
      <c r="BB146" s="175" t="str">
        <f t="shared" si="130"/>
        <v xml:space="preserve">OSI - GIS </v>
      </c>
      <c r="BC146" s="227" t="s">
        <v>100</v>
      </c>
      <c r="BD146" s="176" t="str">
        <f t="shared" si="131"/>
        <v xml:space="preserve"> </v>
      </c>
      <c r="BE146" s="176" t="str">
        <f t="shared" si="132"/>
        <v>X</v>
      </c>
      <c r="BF146"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6" s="177" t="s">
        <v>1340</v>
      </c>
      <c r="BH146" s="176" t="str">
        <f t="shared" si="134"/>
        <v xml:space="preserve"> </v>
      </c>
      <c r="BI146" s="200"/>
      <c r="BJ146" s="190">
        <v>45777</v>
      </c>
      <c r="BK146"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6" s="192" t="str">
        <f t="shared" si="125"/>
        <v xml:space="preserve">OSI - GIS </v>
      </c>
      <c r="BM146" s="197" t="s">
        <v>100</v>
      </c>
      <c r="BN146" s="191"/>
      <c r="BO146" s="193" t="s">
        <v>1338</v>
      </c>
      <c r="BP146" s="192" t="str">
        <f t="shared" si="136"/>
        <v xml:space="preserve">Seguimiento periodico a la gestión de incidentes </v>
      </c>
      <c r="BQ146" s="194" t="s">
        <v>1340</v>
      </c>
      <c r="BR146" s="192" t="str">
        <f t="shared" si="137"/>
        <v>Servicio en ejecución durante el 2025.</v>
      </c>
      <c r="BS146" s="200"/>
      <c r="BT146" s="339">
        <f t="shared" si="139"/>
        <v>45838</v>
      </c>
      <c r="BU146" s="339" t="str">
        <f t="shared" si="140"/>
        <v>Casos de alertas de monitoreo de eventos o incidentes detectados en equipos de ususario final y cuentas institucionales.</v>
      </c>
      <c r="BV146" s="340" t="str">
        <f t="shared" si="126"/>
        <v xml:space="preserve">OSI - GIS </v>
      </c>
      <c r="BW146" s="542" t="s">
        <v>100</v>
      </c>
      <c r="BX146" s="341" t="str">
        <f t="shared" si="141"/>
        <v xml:space="preserve"> </v>
      </c>
      <c r="BY146" s="341" t="str">
        <f t="shared" si="142"/>
        <v>X</v>
      </c>
      <c r="BZ146" s="341" t="str">
        <f t="shared" si="143"/>
        <v>Monitoreo permanente a usuarios finales.</v>
      </c>
      <c r="CA146" s="343" t="s">
        <v>1340</v>
      </c>
      <c r="CB146" s="340" t="str">
        <f t="shared" si="144"/>
        <v>Ajuste redacción "Descripción del Riesgo" acorde con lo indicado en el Informe OCI-018-2025.</v>
      </c>
      <c r="CC146" s="200"/>
      <c r="CD146" s="301"/>
      <c r="CE146" s="175"/>
      <c r="CF146" s="175" t="str">
        <f t="shared" si="127"/>
        <v xml:space="preserve">OSI - GIS </v>
      </c>
      <c r="CG146" s="305" t="s">
        <v>100</v>
      </c>
      <c r="CH146" s="176"/>
      <c r="CI146" s="239"/>
      <c r="CJ146" s="175"/>
      <c r="CK146" s="177"/>
      <c r="CL146" s="175"/>
      <c r="CM146" s="200"/>
      <c r="CN146" s="175"/>
      <c r="CO146" s="175"/>
      <c r="CP146" s="176"/>
      <c r="CQ146" s="176"/>
      <c r="CR146" s="176"/>
      <c r="CS146" s="176"/>
      <c r="CT146" s="177"/>
      <c r="CU146" s="177"/>
      <c r="CV146" s="177"/>
      <c r="CW146" s="198"/>
      <c r="CX146" s="198"/>
      <c r="CY146" s="198"/>
      <c r="CZ146" s="198"/>
      <c r="DA146" s="198"/>
      <c r="DB146" s="198"/>
      <c r="DC146" s="198"/>
      <c r="DD146" s="198"/>
      <c r="DE146" s="198"/>
      <c r="DF146" s="198"/>
    </row>
    <row r="147" spans="2:110" s="187" customFormat="1" ht="115.5" x14ac:dyDescent="0.25">
      <c r="B147" s="173" t="s">
        <v>68</v>
      </c>
      <c r="C147" s="195" t="s">
        <v>298</v>
      </c>
      <c r="D147" s="195" t="s">
        <v>298</v>
      </c>
      <c r="E147" s="196" t="s">
        <v>185</v>
      </c>
      <c r="F147" s="196" t="s">
        <v>168</v>
      </c>
      <c r="G147" s="196" t="s">
        <v>298</v>
      </c>
      <c r="H147" s="195" t="s">
        <v>240</v>
      </c>
      <c r="I147" s="195" t="s">
        <v>240</v>
      </c>
      <c r="J147" s="195" t="s">
        <v>240</v>
      </c>
      <c r="K147" s="195" t="s">
        <v>240</v>
      </c>
      <c r="L147" s="195" t="s">
        <v>430</v>
      </c>
      <c r="M147" s="195" t="s">
        <v>431</v>
      </c>
      <c r="N147" s="195" t="s">
        <v>432</v>
      </c>
      <c r="O147" s="196" t="s">
        <v>176</v>
      </c>
      <c r="P147" s="170"/>
      <c r="Q147" s="171" t="s">
        <v>77</v>
      </c>
      <c r="R147" s="171" t="s">
        <v>78</v>
      </c>
      <c r="S147" s="340" t="s">
        <v>1495</v>
      </c>
      <c r="T147" s="170" t="s">
        <v>302</v>
      </c>
      <c r="U147" s="196" t="s">
        <v>81</v>
      </c>
      <c r="V147" s="170" t="s">
        <v>270</v>
      </c>
      <c r="W147" s="180" t="s">
        <v>83</v>
      </c>
      <c r="X147" s="181">
        <f t="shared" si="116"/>
        <v>0.4</v>
      </c>
      <c r="Y147" s="182" t="s">
        <v>84</v>
      </c>
      <c r="Z147" s="181">
        <f t="shared" si="117"/>
        <v>0.8</v>
      </c>
      <c r="AA147" s="173" t="s">
        <v>85</v>
      </c>
      <c r="AB147" s="172" t="s">
        <v>303</v>
      </c>
      <c r="AC147" s="170" t="s">
        <v>178</v>
      </c>
      <c r="AD147" s="173" t="s">
        <v>88</v>
      </c>
      <c r="AE147" s="173" t="s">
        <v>89</v>
      </c>
      <c r="AF147" s="196" t="s">
        <v>127</v>
      </c>
      <c r="AG147" s="173" t="s">
        <v>91</v>
      </c>
      <c r="AH147" s="173" t="s">
        <v>111</v>
      </c>
      <c r="AI147" s="183">
        <f t="shared" si="118"/>
        <v>0.15</v>
      </c>
      <c r="AJ147" s="173" t="s">
        <v>179</v>
      </c>
      <c r="AK147" s="183">
        <f t="shared" si="119"/>
        <v>0.25</v>
      </c>
      <c r="AL147" s="173" t="s">
        <v>94</v>
      </c>
      <c r="AM147" s="195" t="s">
        <v>147</v>
      </c>
      <c r="AN147" s="173" t="s">
        <v>96</v>
      </c>
      <c r="AO147" s="195" t="s">
        <v>148</v>
      </c>
      <c r="AP147" s="184">
        <f t="shared" si="120"/>
        <v>0.4</v>
      </c>
      <c r="AQ147" s="243" t="str">
        <f t="shared" si="121"/>
        <v>BAJA</v>
      </c>
      <c r="AR147" s="243">
        <f t="shared" si="122"/>
        <v>0.24</v>
      </c>
      <c r="AS147" s="243" t="str">
        <f t="shared" si="123"/>
        <v>MAYOR</v>
      </c>
      <c r="AT147" s="243">
        <f t="shared" si="124"/>
        <v>0.8</v>
      </c>
      <c r="AU147" s="223" t="s">
        <v>85</v>
      </c>
      <c r="AV147" s="235" t="s">
        <v>130</v>
      </c>
      <c r="AW147" s="174" t="s">
        <v>303</v>
      </c>
      <c r="AX147" s="175" t="s">
        <v>1364</v>
      </c>
      <c r="AY147" s="200"/>
      <c r="AZ147" s="175">
        <f t="shared" si="128"/>
        <v>45657</v>
      </c>
      <c r="BA147" s="175" t="str">
        <f t="shared" si="129"/>
        <v>En IIIC-2024 Mesa de Ayuda adelantó el soporte para los casos relacionados con las alertas reportadaspor NOC/SOC sobre eventos o posibles incidentes de equipos institucionales o de cuentas de usuarios finales.</v>
      </c>
      <c r="BB147" s="175" t="str">
        <f t="shared" si="130"/>
        <v xml:space="preserve">OSI - GIS </v>
      </c>
      <c r="BC147" s="227" t="s">
        <v>100</v>
      </c>
      <c r="BD147" s="176" t="str">
        <f t="shared" si="131"/>
        <v xml:space="preserve"> </v>
      </c>
      <c r="BE147" s="176" t="str">
        <f t="shared" si="132"/>
        <v>X</v>
      </c>
      <c r="BF147"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7" s="177" t="s">
        <v>1340</v>
      </c>
      <c r="BH147" s="176" t="str">
        <f t="shared" si="134"/>
        <v xml:space="preserve"> </v>
      </c>
      <c r="BI147" s="200"/>
      <c r="BJ147" s="190">
        <v>45777</v>
      </c>
      <c r="BK147"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7" s="192" t="str">
        <f t="shared" si="125"/>
        <v xml:space="preserve">OSI - GIS </v>
      </c>
      <c r="BM147" s="197" t="s">
        <v>100</v>
      </c>
      <c r="BN147" s="191"/>
      <c r="BO147" s="193" t="s">
        <v>1338</v>
      </c>
      <c r="BP147" s="192" t="str">
        <f t="shared" si="136"/>
        <v xml:space="preserve">Seguimiento periodico a la gestión de incidentes </v>
      </c>
      <c r="BQ147" s="194" t="s">
        <v>1340</v>
      </c>
      <c r="BR147" s="192" t="str">
        <f t="shared" si="137"/>
        <v>Servicio en ejecución durante el 2025.</v>
      </c>
      <c r="BS147" s="200"/>
      <c r="BT147" s="339">
        <f t="shared" si="139"/>
        <v>45838</v>
      </c>
      <c r="BU147" s="339" t="str">
        <f t="shared" si="140"/>
        <v>Casos de alertas de monitoreo de eventos o incidentes detectados en equipos de ususario final y cuentas institucionales.</v>
      </c>
      <c r="BV147" s="340" t="str">
        <f t="shared" si="126"/>
        <v xml:space="preserve">OSI - GIS </v>
      </c>
      <c r="BW147" s="542" t="s">
        <v>100</v>
      </c>
      <c r="BX147" s="341" t="str">
        <f t="shared" si="141"/>
        <v xml:space="preserve"> </v>
      </c>
      <c r="BY147" s="341" t="str">
        <f t="shared" si="142"/>
        <v>X</v>
      </c>
      <c r="BZ147" s="341" t="str">
        <f t="shared" si="143"/>
        <v>Monitoreo permanente a usuarios finales.</v>
      </c>
      <c r="CA147" s="343" t="s">
        <v>1340</v>
      </c>
      <c r="CB147" s="340" t="str">
        <f t="shared" si="144"/>
        <v>Ajuste redacción "Descripción del Riesgo" acorde con lo indicado en el Informe OCI-018-2025.</v>
      </c>
      <c r="CC147" s="200"/>
      <c r="CD147" s="301"/>
      <c r="CE147" s="175"/>
      <c r="CF147" s="175" t="str">
        <f t="shared" si="127"/>
        <v xml:space="preserve">OSI - GIS </v>
      </c>
      <c r="CG147" s="305" t="s">
        <v>100</v>
      </c>
      <c r="CH147" s="176"/>
      <c r="CI147" s="239"/>
      <c r="CJ147" s="175"/>
      <c r="CK147" s="177"/>
      <c r="CL147" s="175"/>
      <c r="CM147" s="200"/>
      <c r="CN147" s="175"/>
      <c r="CO147" s="175"/>
      <c r="CP147" s="176"/>
      <c r="CQ147" s="176"/>
      <c r="CR147" s="176"/>
      <c r="CS147" s="176"/>
      <c r="CT147" s="177"/>
      <c r="CU147" s="177"/>
      <c r="CV147" s="177"/>
      <c r="CW147" s="198"/>
      <c r="CX147" s="198"/>
      <c r="CY147" s="198"/>
      <c r="CZ147" s="198"/>
      <c r="DA147" s="198"/>
      <c r="DB147" s="198"/>
      <c r="DC147" s="198"/>
      <c r="DD147" s="198"/>
      <c r="DE147" s="198"/>
      <c r="DF147" s="198"/>
    </row>
    <row r="148" spans="2:110" s="187" customFormat="1" ht="115.5" x14ac:dyDescent="0.25">
      <c r="B148" s="173" t="s">
        <v>68</v>
      </c>
      <c r="C148" s="195" t="s">
        <v>298</v>
      </c>
      <c r="D148" s="195" t="s">
        <v>298</v>
      </c>
      <c r="E148" s="196" t="s">
        <v>185</v>
      </c>
      <c r="F148" s="196" t="s">
        <v>71</v>
      </c>
      <c r="G148" s="196" t="s">
        <v>298</v>
      </c>
      <c r="H148" s="195" t="s">
        <v>240</v>
      </c>
      <c r="I148" s="195" t="s">
        <v>240</v>
      </c>
      <c r="J148" s="195" t="s">
        <v>240</v>
      </c>
      <c r="K148" s="195" t="s">
        <v>240</v>
      </c>
      <c r="L148" s="195" t="s">
        <v>430</v>
      </c>
      <c r="M148" s="195" t="s">
        <v>431</v>
      </c>
      <c r="N148" s="195" t="s">
        <v>432</v>
      </c>
      <c r="O148" s="196" t="s">
        <v>176</v>
      </c>
      <c r="P148" s="170"/>
      <c r="Q148" s="171" t="s">
        <v>77</v>
      </c>
      <c r="R148" s="171" t="s">
        <v>78</v>
      </c>
      <c r="S148" s="340" t="s">
        <v>1495</v>
      </c>
      <c r="T148" s="170" t="s">
        <v>302</v>
      </c>
      <c r="U148" s="196" t="s">
        <v>81</v>
      </c>
      <c r="V148" s="170" t="s">
        <v>270</v>
      </c>
      <c r="W148" s="180" t="s">
        <v>83</v>
      </c>
      <c r="X148" s="181">
        <f t="shared" si="116"/>
        <v>0.4</v>
      </c>
      <c r="Y148" s="182" t="s">
        <v>84</v>
      </c>
      <c r="Z148" s="181">
        <f t="shared" si="117"/>
        <v>0.8</v>
      </c>
      <c r="AA148" s="173" t="s">
        <v>85</v>
      </c>
      <c r="AB148" s="172" t="s">
        <v>303</v>
      </c>
      <c r="AC148" s="170" t="s">
        <v>178</v>
      </c>
      <c r="AD148" s="173" t="s">
        <v>88</v>
      </c>
      <c r="AE148" s="173" t="s">
        <v>89</v>
      </c>
      <c r="AF148" s="196" t="s">
        <v>127</v>
      </c>
      <c r="AG148" s="173" t="s">
        <v>91</v>
      </c>
      <c r="AH148" s="173" t="s">
        <v>111</v>
      </c>
      <c r="AI148" s="183">
        <f t="shared" si="118"/>
        <v>0.15</v>
      </c>
      <c r="AJ148" s="173" t="s">
        <v>179</v>
      </c>
      <c r="AK148" s="183">
        <f t="shared" si="119"/>
        <v>0.25</v>
      </c>
      <c r="AL148" s="173" t="s">
        <v>94</v>
      </c>
      <c r="AM148" s="195" t="s">
        <v>147</v>
      </c>
      <c r="AN148" s="173" t="s">
        <v>96</v>
      </c>
      <c r="AO148" s="195" t="s">
        <v>148</v>
      </c>
      <c r="AP148" s="184">
        <f t="shared" si="120"/>
        <v>0.4</v>
      </c>
      <c r="AQ148" s="243" t="str">
        <f t="shared" si="121"/>
        <v>BAJA</v>
      </c>
      <c r="AR148" s="243">
        <f t="shared" si="122"/>
        <v>0.24</v>
      </c>
      <c r="AS148" s="243" t="str">
        <f t="shared" si="123"/>
        <v>MAYOR</v>
      </c>
      <c r="AT148" s="243">
        <f t="shared" si="124"/>
        <v>0.8</v>
      </c>
      <c r="AU148" s="223" t="s">
        <v>85</v>
      </c>
      <c r="AV148" s="235" t="s">
        <v>130</v>
      </c>
      <c r="AW148" s="174" t="s">
        <v>303</v>
      </c>
      <c r="AX148" s="175" t="s">
        <v>1364</v>
      </c>
      <c r="AY148" s="200"/>
      <c r="AZ148" s="175">
        <f t="shared" si="128"/>
        <v>45657</v>
      </c>
      <c r="BA148" s="175" t="str">
        <f t="shared" si="129"/>
        <v>En IIIC-2024 Mesa de Ayuda adelantó el soporte para los casos relacionados con las alertas reportadaspor NOC/SOC sobre eventos o posibles incidentes de equipos institucionales o de cuentas de usuarios finales.</v>
      </c>
      <c r="BB148" s="175" t="str">
        <f t="shared" si="130"/>
        <v xml:space="preserve">OSI - GIS </v>
      </c>
      <c r="BC148" s="227" t="s">
        <v>100</v>
      </c>
      <c r="BD148" s="176" t="str">
        <f t="shared" si="131"/>
        <v xml:space="preserve"> </v>
      </c>
      <c r="BE148" s="176" t="str">
        <f t="shared" si="132"/>
        <v>X</v>
      </c>
      <c r="BF148"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8" s="177" t="s">
        <v>1340</v>
      </c>
      <c r="BH148" s="176" t="str">
        <f t="shared" si="134"/>
        <v xml:space="preserve"> </v>
      </c>
      <c r="BI148" s="200"/>
      <c r="BJ148" s="190">
        <v>45777</v>
      </c>
      <c r="BK148"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8" s="192" t="str">
        <f t="shared" si="125"/>
        <v xml:space="preserve">OSI - GIS </v>
      </c>
      <c r="BM148" s="197" t="s">
        <v>100</v>
      </c>
      <c r="BN148" s="191"/>
      <c r="BO148" s="193" t="s">
        <v>1338</v>
      </c>
      <c r="BP148" s="192" t="str">
        <f t="shared" si="136"/>
        <v xml:space="preserve">Seguimiento periodico a la gestión de incidentes </v>
      </c>
      <c r="BQ148" s="194" t="s">
        <v>1340</v>
      </c>
      <c r="BR148" s="192" t="str">
        <f t="shared" si="137"/>
        <v>Servicio en ejecución durante el 2025.</v>
      </c>
      <c r="BS148" s="200"/>
      <c r="BT148" s="339">
        <f t="shared" si="139"/>
        <v>45838</v>
      </c>
      <c r="BU148" s="339" t="str">
        <f t="shared" si="140"/>
        <v>Casos de alertas de monitoreo de eventos o incidentes detectados en equipos de ususario final y cuentas institucionales.</v>
      </c>
      <c r="BV148" s="340" t="str">
        <f t="shared" si="126"/>
        <v xml:space="preserve">OSI - GIS </v>
      </c>
      <c r="BW148" s="542" t="s">
        <v>100</v>
      </c>
      <c r="BX148" s="341" t="str">
        <f t="shared" si="141"/>
        <v xml:space="preserve"> </v>
      </c>
      <c r="BY148" s="341" t="str">
        <f t="shared" si="142"/>
        <v>X</v>
      </c>
      <c r="BZ148" s="341" t="str">
        <f t="shared" si="143"/>
        <v>Monitoreo permanente a usuarios finales.</v>
      </c>
      <c r="CA148" s="343" t="s">
        <v>1340</v>
      </c>
      <c r="CB148" s="340" t="str">
        <f t="shared" si="144"/>
        <v>Ajuste redacción "Descripción del Riesgo" acorde con lo indicado en el Informe OCI-018-2025.</v>
      </c>
      <c r="CC148" s="200"/>
      <c r="CD148" s="301"/>
      <c r="CE148" s="175"/>
      <c r="CF148" s="175" t="str">
        <f t="shared" si="127"/>
        <v xml:space="preserve">OSI - GIS </v>
      </c>
      <c r="CG148" s="305" t="s">
        <v>100</v>
      </c>
      <c r="CH148" s="176"/>
      <c r="CI148" s="239"/>
      <c r="CJ148" s="175"/>
      <c r="CK148" s="177"/>
      <c r="CL148" s="175"/>
      <c r="CM148" s="200"/>
      <c r="CN148" s="175"/>
      <c r="CO148" s="175"/>
      <c r="CP148" s="176"/>
      <c r="CQ148" s="176"/>
      <c r="CR148" s="176"/>
      <c r="CS148" s="176"/>
      <c r="CT148" s="177"/>
      <c r="CU148" s="177"/>
      <c r="CV148" s="177"/>
      <c r="CW148" s="198"/>
      <c r="CX148" s="198"/>
      <c r="CY148" s="198"/>
      <c r="CZ148" s="198"/>
      <c r="DA148" s="198"/>
      <c r="DB148" s="198"/>
      <c r="DC148" s="198"/>
      <c r="DD148" s="198"/>
      <c r="DE148" s="198"/>
      <c r="DF148" s="198"/>
    </row>
    <row r="149" spans="2:110" s="187" customFormat="1" ht="115.5" x14ac:dyDescent="0.25">
      <c r="B149" s="173" t="s">
        <v>68</v>
      </c>
      <c r="C149" s="195" t="s">
        <v>298</v>
      </c>
      <c r="D149" s="195" t="s">
        <v>298</v>
      </c>
      <c r="E149" s="196" t="s">
        <v>185</v>
      </c>
      <c r="F149" s="196" t="s">
        <v>117</v>
      </c>
      <c r="G149" s="196" t="s">
        <v>298</v>
      </c>
      <c r="H149" s="195" t="s">
        <v>240</v>
      </c>
      <c r="I149" s="195" t="s">
        <v>240</v>
      </c>
      <c r="J149" s="195" t="s">
        <v>240</v>
      </c>
      <c r="K149" s="195" t="s">
        <v>240</v>
      </c>
      <c r="L149" s="195" t="s">
        <v>219</v>
      </c>
      <c r="M149" s="195" t="s">
        <v>219</v>
      </c>
      <c r="N149" s="195" t="s">
        <v>219</v>
      </c>
      <c r="O149" s="196" t="s">
        <v>189</v>
      </c>
      <c r="P149" s="170"/>
      <c r="Q149" s="171" t="s">
        <v>77</v>
      </c>
      <c r="R149" s="171" t="s">
        <v>78</v>
      </c>
      <c r="S149" s="340" t="s">
        <v>1495</v>
      </c>
      <c r="T149" s="170" t="s">
        <v>302</v>
      </c>
      <c r="U149" s="196" t="s">
        <v>81</v>
      </c>
      <c r="V149" s="170" t="s">
        <v>270</v>
      </c>
      <c r="W149" s="180" t="s">
        <v>83</v>
      </c>
      <c r="X149" s="181">
        <f t="shared" si="116"/>
        <v>0.4</v>
      </c>
      <c r="Y149" s="182" t="s">
        <v>84</v>
      </c>
      <c r="Z149" s="181">
        <f t="shared" si="117"/>
        <v>0.8</v>
      </c>
      <c r="AA149" s="173" t="s">
        <v>85</v>
      </c>
      <c r="AB149" s="172" t="s">
        <v>303</v>
      </c>
      <c r="AC149" s="178" t="s">
        <v>437</v>
      </c>
      <c r="AD149" s="179" t="s">
        <v>88</v>
      </c>
      <c r="AE149" s="179" t="s">
        <v>89</v>
      </c>
      <c r="AF149" s="248" t="s">
        <v>273</v>
      </c>
      <c r="AG149" s="179" t="s">
        <v>91</v>
      </c>
      <c r="AH149" s="179" t="s">
        <v>111</v>
      </c>
      <c r="AI149" s="183">
        <f t="shared" si="118"/>
        <v>0.15</v>
      </c>
      <c r="AJ149" s="173" t="s">
        <v>179</v>
      </c>
      <c r="AK149" s="183">
        <f t="shared" si="119"/>
        <v>0.25</v>
      </c>
      <c r="AL149" s="173" t="s">
        <v>94</v>
      </c>
      <c r="AM149" s="195" t="s">
        <v>147</v>
      </c>
      <c r="AN149" s="173" t="s">
        <v>96</v>
      </c>
      <c r="AO149" s="195" t="s">
        <v>148</v>
      </c>
      <c r="AP149" s="184">
        <f t="shared" si="120"/>
        <v>0.4</v>
      </c>
      <c r="AQ149" s="243" t="str">
        <f t="shared" si="121"/>
        <v>BAJA</v>
      </c>
      <c r="AR149" s="243">
        <f t="shared" si="122"/>
        <v>0.24</v>
      </c>
      <c r="AS149" s="243" t="str">
        <f t="shared" si="123"/>
        <v>MAYOR</v>
      </c>
      <c r="AT149" s="243">
        <f t="shared" si="124"/>
        <v>0.8</v>
      </c>
      <c r="AU149" s="223" t="s">
        <v>85</v>
      </c>
      <c r="AV149" s="218" t="s">
        <v>98</v>
      </c>
      <c r="AW149" s="174" t="s">
        <v>303</v>
      </c>
      <c r="AX149" s="175" t="s">
        <v>1364</v>
      </c>
      <c r="AY149" s="200"/>
      <c r="AZ149" s="175">
        <f t="shared" si="128"/>
        <v>45657</v>
      </c>
      <c r="BA149" s="175" t="str">
        <f t="shared" si="129"/>
        <v>En IIIC-2024 Mesa de Ayuda adelantó el soporte para los casos relacionados con las alertas reportadaspor NOC/SOC sobre eventos o posibles incidentes de equipos institucionales o de cuentas de usuarios finales.</v>
      </c>
      <c r="BB149" s="175" t="str">
        <f t="shared" si="130"/>
        <v xml:space="preserve">OSI - GIS </v>
      </c>
      <c r="BC149" s="227" t="s">
        <v>100</v>
      </c>
      <c r="BD149" s="176" t="str">
        <f t="shared" si="131"/>
        <v xml:space="preserve"> </v>
      </c>
      <c r="BE149" s="176" t="str">
        <f t="shared" si="132"/>
        <v>X</v>
      </c>
      <c r="BF149"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49" s="177" t="s">
        <v>1340</v>
      </c>
      <c r="BH149" s="176" t="str">
        <f t="shared" si="134"/>
        <v xml:space="preserve"> </v>
      </c>
      <c r="BI149" s="200"/>
      <c r="BJ149" s="190">
        <v>45777</v>
      </c>
      <c r="BK149"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49" s="192" t="str">
        <f t="shared" si="125"/>
        <v xml:space="preserve">OSI - GIS </v>
      </c>
      <c r="BM149" s="197" t="s">
        <v>100</v>
      </c>
      <c r="BN149" s="191"/>
      <c r="BO149" s="193" t="s">
        <v>1338</v>
      </c>
      <c r="BP149" s="192" t="str">
        <f t="shared" si="136"/>
        <v xml:space="preserve">Seguimiento periodico a la gestión de incidentes </v>
      </c>
      <c r="BQ149" s="194" t="s">
        <v>1340</v>
      </c>
      <c r="BR149" s="192" t="str">
        <f t="shared" si="137"/>
        <v>Servicio en ejecución durante el 2025.</v>
      </c>
      <c r="BS149" s="200"/>
      <c r="BT149" s="339">
        <f t="shared" si="139"/>
        <v>45838</v>
      </c>
      <c r="BU149" s="339" t="str">
        <f t="shared" si="140"/>
        <v>Casos de alertas de monitoreo de eventos o incidentes detectados en equipos de ususario final y cuentas institucionales.</v>
      </c>
      <c r="BV149" s="340" t="str">
        <f t="shared" si="126"/>
        <v xml:space="preserve">OSI - GIS </v>
      </c>
      <c r="BW149" s="542" t="s">
        <v>100</v>
      </c>
      <c r="BX149" s="341" t="str">
        <f t="shared" si="141"/>
        <v xml:space="preserve"> </v>
      </c>
      <c r="BY149" s="341" t="str">
        <f t="shared" si="142"/>
        <v>X</v>
      </c>
      <c r="BZ149" s="341" t="str">
        <f t="shared" si="143"/>
        <v>Monitoreo permanente a usuarios finales.</v>
      </c>
      <c r="CA149" s="343" t="s">
        <v>1340</v>
      </c>
      <c r="CB149" s="340" t="str">
        <f t="shared" si="144"/>
        <v>Ajuste redacción "Descripción del Riesgo" acorde con lo indicado en el Informe OCI-018-2025.</v>
      </c>
      <c r="CC149" s="200"/>
      <c r="CD149" s="301"/>
      <c r="CE149" s="175"/>
      <c r="CF149" s="175" t="str">
        <f t="shared" si="127"/>
        <v xml:space="preserve">OSI - GIS </v>
      </c>
      <c r="CG149" s="305" t="s">
        <v>100</v>
      </c>
      <c r="CH149" s="176"/>
      <c r="CI149" s="239"/>
      <c r="CJ149" s="175"/>
      <c r="CK149" s="177"/>
      <c r="CL149" s="175"/>
      <c r="CM149" s="200"/>
      <c r="CN149" s="175"/>
      <c r="CO149" s="175"/>
      <c r="CP149" s="176"/>
      <c r="CQ149" s="176"/>
      <c r="CR149" s="176"/>
      <c r="CS149" s="176"/>
      <c r="CT149" s="177"/>
      <c r="CU149" s="177"/>
      <c r="CV149" s="177"/>
      <c r="CW149" s="198"/>
      <c r="CX149" s="198"/>
      <c r="CY149" s="198"/>
      <c r="CZ149" s="198"/>
      <c r="DA149" s="198"/>
      <c r="DB149" s="198"/>
      <c r="DC149" s="198"/>
      <c r="DD149" s="198"/>
      <c r="DE149" s="198"/>
      <c r="DF149" s="198"/>
    </row>
    <row r="150" spans="2:110" s="187" customFormat="1" ht="115.5" x14ac:dyDescent="0.25">
      <c r="B150" s="173" t="s">
        <v>68</v>
      </c>
      <c r="C150" s="195" t="s">
        <v>298</v>
      </c>
      <c r="D150" s="195" t="s">
        <v>298</v>
      </c>
      <c r="E150" s="196" t="s">
        <v>185</v>
      </c>
      <c r="F150" s="196" t="s">
        <v>71</v>
      </c>
      <c r="G150" s="196" t="s">
        <v>298</v>
      </c>
      <c r="H150" s="195" t="s">
        <v>240</v>
      </c>
      <c r="I150" s="195" t="s">
        <v>240</v>
      </c>
      <c r="J150" s="195" t="s">
        <v>240</v>
      </c>
      <c r="K150" s="195" t="s">
        <v>240</v>
      </c>
      <c r="L150" s="195" t="s">
        <v>219</v>
      </c>
      <c r="M150" s="195" t="s">
        <v>219</v>
      </c>
      <c r="N150" s="195" t="s">
        <v>219</v>
      </c>
      <c r="O150" s="196" t="s">
        <v>189</v>
      </c>
      <c r="P150" s="170"/>
      <c r="Q150" s="171" t="s">
        <v>77</v>
      </c>
      <c r="R150" s="171" t="s">
        <v>78</v>
      </c>
      <c r="S150" s="340" t="s">
        <v>1495</v>
      </c>
      <c r="T150" s="170" t="s">
        <v>302</v>
      </c>
      <c r="U150" s="196" t="s">
        <v>81</v>
      </c>
      <c r="V150" s="170" t="s">
        <v>270</v>
      </c>
      <c r="W150" s="180" t="s">
        <v>83</v>
      </c>
      <c r="X150" s="181">
        <f t="shared" si="116"/>
        <v>0.4</v>
      </c>
      <c r="Y150" s="182" t="s">
        <v>84</v>
      </c>
      <c r="Z150" s="181">
        <f t="shared" si="117"/>
        <v>0.8</v>
      </c>
      <c r="AA150" s="173" t="s">
        <v>85</v>
      </c>
      <c r="AB150" s="172" t="s">
        <v>303</v>
      </c>
      <c r="AC150" s="170" t="s">
        <v>178</v>
      </c>
      <c r="AD150" s="173" t="s">
        <v>88</v>
      </c>
      <c r="AE150" s="173" t="s">
        <v>89</v>
      </c>
      <c r="AF150" s="196" t="s">
        <v>127</v>
      </c>
      <c r="AG150" s="173" t="s">
        <v>91</v>
      </c>
      <c r="AH150" s="173" t="s">
        <v>111</v>
      </c>
      <c r="AI150" s="183">
        <f t="shared" si="118"/>
        <v>0.15</v>
      </c>
      <c r="AJ150" s="173" t="s">
        <v>179</v>
      </c>
      <c r="AK150" s="183">
        <f t="shared" si="119"/>
        <v>0.25</v>
      </c>
      <c r="AL150" s="173" t="s">
        <v>94</v>
      </c>
      <c r="AM150" s="195" t="s">
        <v>147</v>
      </c>
      <c r="AN150" s="173" t="s">
        <v>96</v>
      </c>
      <c r="AO150" s="195" t="s">
        <v>148</v>
      </c>
      <c r="AP150" s="184">
        <f t="shared" si="120"/>
        <v>0.4</v>
      </c>
      <c r="AQ150" s="243" t="str">
        <f t="shared" si="121"/>
        <v>BAJA</v>
      </c>
      <c r="AR150" s="243">
        <f t="shared" si="122"/>
        <v>0.24</v>
      </c>
      <c r="AS150" s="243" t="str">
        <f t="shared" si="123"/>
        <v>MAYOR</v>
      </c>
      <c r="AT150" s="243">
        <f t="shared" si="124"/>
        <v>0.8</v>
      </c>
      <c r="AU150" s="223" t="s">
        <v>85</v>
      </c>
      <c r="AV150" s="218" t="s">
        <v>98</v>
      </c>
      <c r="AW150" s="174" t="s">
        <v>303</v>
      </c>
      <c r="AX150" s="175" t="s">
        <v>1364</v>
      </c>
      <c r="AY150" s="200"/>
      <c r="AZ150" s="175">
        <f t="shared" si="128"/>
        <v>45657</v>
      </c>
      <c r="BA150" s="175" t="str">
        <f t="shared" si="129"/>
        <v>En IIIC-2024 Mesa de Ayuda adelantó el soporte para los casos relacionados con las alertas reportadaspor NOC/SOC sobre eventos o posibles incidentes de equipos institucionales o de cuentas de usuarios finales.</v>
      </c>
      <c r="BB150" s="175" t="str">
        <f t="shared" si="130"/>
        <v xml:space="preserve">OSI - GIS </v>
      </c>
      <c r="BC150" s="227" t="s">
        <v>100</v>
      </c>
      <c r="BD150" s="176" t="str">
        <f t="shared" si="131"/>
        <v xml:space="preserve"> </v>
      </c>
      <c r="BE150" s="176" t="str">
        <f t="shared" si="132"/>
        <v>X</v>
      </c>
      <c r="BF150"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0" s="177" t="s">
        <v>1340</v>
      </c>
      <c r="BH150" s="176" t="str">
        <f t="shared" si="134"/>
        <v xml:space="preserve"> </v>
      </c>
      <c r="BI150" s="200"/>
      <c r="BJ150" s="190">
        <v>45777</v>
      </c>
      <c r="BK150"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0" s="192" t="str">
        <f t="shared" si="125"/>
        <v xml:space="preserve">OSI - GIS </v>
      </c>
      <c r="BM150" s="197" t="s">
        <v>100</v>
      </c>
      <c r="BN150" s="191"/>
      <c r="BO150" s="193" t="s">
        <v>1338</v>
      </c>
      <c r="BP150" s="192" t="str">
        <f t="shared" si="136"/>
        <v xml:space="preserve">Seguimiento periodico a la gestión de incidentes </v>
      </c>
      <c r="BQ150" s="194" t="s">
        <v>1340</v>
      </c>
      <c r="BR150" s="192" t="str">
        <f t="shared" si="137"/>
        <v>Servicio en ejecución durante el 2025.</v>
      </c>
      <c r="BS150" s="200"/>
      <c r="BT150" s="339">
        <f t="shared" si="139"/>
        <v>45838</v>
      </c>
      <c r="BU150" s="339" t="str">
        <f t="shared" si="140"/>
        <v>Casos de alertas de monitoreo de eventos o incidentes detectados en equipos de ususario final y cuentas institucionales.</v>
      </c>
      <c r="BV150" s="340" t="str">
        <f t="shared" si="126"/>
        <v xml:space="preserve">OSI - GIS </v>
      </c>
      <c r="BW150" s="542" t="s">
        <v>100</v>
      </c>
      <c r="BX150" s="341" t="str">
        <f t="shared" si="141"/>
        <v xml:space="preserve"> </v>
      </c>
      <c r="BY150" s="341" t="str">
        <f t="shared" si="142"/>
        <v>X</v>
      </c>
      <c r="BZ150" s="341" t="str">
        <f t="shared" si="143"/>
        <v>Monitoreo permanente a usuarios finales.</v>
      </c>
      <c r="CA150" s="343" t="s">
        <v>1340</v>
      </c>
      <c r="CB150" s="340" t="str">
        <f t="shared" si="144"/>
        <v>Ajuste redacción "Descripción del Riesgo" acorde con lo indicado en el Informe OCI-018-2025.</v>
      </c>
      <c r="CC150" s="200"/>
      <c r="CD150" s="301"/>
      <c r="CE150" s="175"/>
      <c r="CF150" s="175" t="str">
        <f t="shared" si="127"/>
        <v xml:space="preserve">OSI - GIS </v>
      </c>
      <c r="CG150" s="305" t="s">
        <v>100</v>
      </c>
      <c r="CH150" s="176"/>
      <c r="CI150" s="239"/>
      <c r="CJ150" s="175"/>
      <c r="CK150" s="177"/>
      <c r="CL150" s="175"/>
      <c r="CM150" s="200"/>
      <c r="CN150" s="175"/>
      <c r="CO150" s="175"/>
      <c r="CP150" s="176"/>
      <c r="CQ150" s="176"/>
      <c r="CR150" s="176"/>
      <c r="CS150" s="176"/>
      <c r="CT150" s="177"/>
      <c r="CU150" s="177"/>
      <c r="CV150" s="177"/>
      <c r="CW150" s="198"/>
      <c r="CX150" s="198"/>
      <c r="CY150" s="198"/>
      <c r="CZ150" s="198"/>
      <c r="DA150" s="198"/>
      <c r="DB150" s="198"/>
      <c r="DC150" s="198"/>
      <c r="DD150" s="198"/>
      <c r="DE150" s="198"/>
      <c r="DF150" s="198"/>
    </row>
    <row r="151" spans="2:110" s="187" customFormat="1" ht="126" x14ac:dyDescent="0.25">
      <c r="B151" s="173" t="s">
        <v>68</v>
      </c>
      <c r="C151" s="195" t="s">
        <v>298</v>
      </c>
      <c r="D151" s="195" t="s">
        <v>298</v>
      </c>
      <c r="E151" s="196" t="s">
        <v>185</v>
      </c>
      <c r="F151" s="196" t="s">
        <v>71</v>
      </c>
      <c r="G151" s="196" t="s">
        <v>298</v>
      </c>
      <c r="H151" s="195" t="s">
        <v>240</v>
      </c>
      <c r="I151" s="195" t="s">
        <v>240</v>
      </c>
      <c r="J151" s="195" t="s">
        <v>240</v>
      </c>
      <c r="K151" s="195" t="s">
        <v>240</v>
      </c>
      <c r="L151" s="195" t="s">
        <v>495</v>
      </c>
      <c r="M151" s="195" t="s">
        <v>496</v>
      </c>
      <c r="N151" s="195" t="s">
        <v>349</v>
      </c>
      <c r="O151" s="196" t="s">
        <v>497</v>
      </c>
      <c r="P151" s="170"/>
      <c r="Q151" s="171" t="s">
        <v>77</v>
      </c>
      <c r="R151" s="171" t="s">
        <v>78</v>
      </c>
      <c r="S151" s="340" t="s">
        <v>1495</v>
      </c>
      <c r="T151" s="170" t="s">
        <v>302</v>
      </c>
      <c r="U151" s="196" t="s">
        <v>81</v>
      </c>
      <c r="V151" s="170" t="s">
        <v>270</v>
      </c>
      <c r="W151" s="180" t="s">
        <v>83</v>
      </c>
      <c r="X151" s="181">
        <f t="shared" si="116"/>
        <v>0.4</v>
      </c>
      <c r="Y151" s="182" t="s">
        <v>84</v>
      </c>
      <c r="Z151" s="181">
        <f t="shared" si="117"/>
        <v>0.8</v>
      </c>
      <c r="AA151" s="173" t="s">
        <v>85</v>
      </c>
      <c r="AB151" s="172" t="s">
        <v>303</v>
      </c>
      <c r="AC151" s="170" t="s">
        <v>178</v>
      </c>
      <c r="AD151" s="173" t="s">
        <v>88</v>
      </c>
      <c r="AE151" s="173" t="s">
        <v>89</v>
      </c>
      <c r="AF151" s="196" t="s">
        <v>127</v>
      </c>
      <c r="AG151" s="173" t="s">
        <v>91</v>
      </c>
      <c r="AH151" s="173" t="s">
        <v>111</v>
      </c>
      <c r="AI151" s="183">
        <f t="shared" si="118"/>
        <v>0.15</v>
      </c>
      <c r="AJ151" s="173" t="s">
        <v>179</v>
      </c>
      <c r="AK151" s="183">
        <f t="shared" si="119"/>
        <v>0.25</v>
      </c>
      <c r="AL151" s="173" t="s">
        <v>94</v>
      </c>
      <c r="AM151" s="195" t="s">
        <v>147</v>
      </c>
      <c r="AN151" s="173" t="s">
        <v>96</v>
      </c>
      <c r="AO151" s="195" t="s">
        <v>148</v>
      </c>
      <c r="AP151" s="184">
        <f t="shared" si="120"/>
        <v>0.4</v>
      </c>
      <c r="AQ151" s="243" t="str">
        <f t="shared" si="121"/>
        <v>BAJA</v>
      </c>
      <c r="AR151" s="243">
        <f t="shared" si="122"/>
        <v>0.24</v>
      </c>
      <c r="AS151" s="243" t="str">
        <f t="shared" si="123"/>
        <v>MAYOR</v>
      </c>
      <c r="AT151" s="243">
        <f t="shared" si="124"/>
        <v>0.8</v>
      </c>
      <c r="AU151" s="223" t="s">
        <v>85</v>
      </c>
      <c r="AV151" s="235" t="s">
        <v>130</v>
      </c>
      <c r="AW151" s="174" t="s">
        <v>303</v>
      </c>
      <c r="AX151" s="175" t="s">
        <v>1364</v>
      </c>
      <c r="AY151" s="200"/>
      <c r="AZ151" s="175">
        <f t="shared" si="128"/>
        <v>45657</v>
      </c>
      <c r="BA151" s="175" t="str">
        <f t="shared" si="129"/>
        <v>En IIIC-2024 Mesa de Ayuda adelantó el soporte para los casos relacionados con las alertas reportadaspor NOC/SOC sobre eventos o posibles incidentes de equipos institucionales o de cuentas de usuarios finales.</v>
      </c>
      <c r="BB151" s="175" t="str">
        <f t="shared" si="130"/>
        <v xml:space="preserve">OSI - GIS </v>
      </c>
      <c r="BC151" s="227" t="s">
        <v>100</v>
      </c>
      <c r="BD151" s="176" t="str">
        <f t="shared" si="131"/>
        <v xml:space="preserve"> </v>
      </c>
      <c r="BE151" s="176" t="str">
        <f t="shared" si="132"/>
        <v>X</v>
      </c>
      <c r="BF151"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1" s="177" t="s">
        <v>1340</v>
      </c>
      <c r="BH151" s="176" t="str">
        <f t="shared" si="134"/>
        <v xml:space="preserve"> </v>
      </c>
      <c r="BI151" s="200"/>
      <c r="BJ151" s="190">
        <v>45777</v>
      </c>
      <c r="BK151"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1" s="192" t="str">
        <f t="shared" si="125"/>
        <v xml:space="preserve">OSI - GIS </v>
      </c>
      <c r="BM151" s="197" t="s">
        <v>100</v>
      </c>
      <c r="BN151" s="191"/>
      <c r="BO151" s="193" t="s">
        <v>1338</v>
      </c>
      <c r="BP151" s="192" t="str">
        <f t="shared" si="136"/>
        <v xml:space="preserve">Seguimiento periodico a la gestión de incidentes </v>
      </c>
      <c r="BQ151" s="194" t="s">
        <v>1340</v>
      </c>
      <c r="BR151" s="192" t="str">
        <f t="shared" si="137"/>
        <v>Servicio en ejecución durante el 2025.</v>
      </c>
      <c r="BS151" s="200"/>
      <c r="BT151" s="339">
        <f t="shared" si="139"/>
        <v>45838</v>
      </c>
      <c r="BU151" s="339" t="str">
        <f t="shared" si="140"/>
        <v>Casos de alertas de monitoreo de eventos o incidentes detectados en equipos de ususario final y cuentas institucionales.</v>
      </c>
      <c r="BV151" s="340" t="str">
        <f t="shared" si="126"/>
        <v xml:space="preserve">OSI - GIS </v>
      </c>
      <c r="BW151" s="542" t="s">
        <v>100</v>
      </c>
      <c r="BX151" s="341" t="str">
        <f t="shared" si="141"/>
        <v xml:space="preserve"> </v>
      </c>
      <c r="BY151" s="341" t="str">
        <f t="shared" si="142"/>
        <v>X</v>
      </c>
      <c r="BZ151" s="341" t="str">
        <f t="shared" si="143"/>
        <v>Monitoreo permanente a usuarios finales.</v>
      </c>
      <c r="CA151" s="343" t="s">
        <v>1340</v>
      </c>
      <c r="CB151" s="340" t="str">
        <f t="shared" si="144"/>
        <v>Ajuste redacción "Descripción del Riesgo" acorde con lo indicado en el Informe OCI-018-2025.</v>
      </c>
      <c r="CC151" s="200"/>
      <c r="CD151" s="301"/>
      <c r="CE151" s="175"/>
      <c r="CF151" s="175" t="str">
        <f t="shared" si="127"/>
        <v xml:space="preserve">OSI - GIS </v>
      </c>
      <c r="CG151" s="305" t="s">
        <v>100</v>
      </c>
      <c r="CH151" s="176"/>
      <c r="CI151" s="239"/>
      <c r="CJ151" s="175"/>
      <c r="CK151" s="177"/>
      <c r="CL151" s="175"/>
      <c r="CM151" s="200"/>
      <c r="CN151" s="175"/>
      <c r="CO151" s="175"/>
      <c r="CP151" s="176"/>
      <c r="CQ151" s="176"/>
      <c r="CR151" s="176"/>
      <c r="CS151" s="176"/>
      <c r="CT151" s="177"/>
      <c r="CU151" s="177"/>
      <c r="CV151" s="177"/>
      <c r="CW151" s="198"/>
      <c r="CX151" s="198"/>
      <c r="CY151" s="198"/>
      <c r="CZ151" s="198"/>
      <c r="DA151" s="198"/>
      <c r="DB151" s="198"/>
      <c r="DC151" s="198"/>
      <c r="DD151" s="198"/>
      <c r="DE151" s="198"/>
      <c r="DF151" s="198"/>
    </row>
    <row r="152" spans="2:110" s="187" customFormat="1" ht="126" x14ac:dyDescent="0.25">
      <c r="B152" s="173" t="s">
        <v>68</v>
      </c>
      <c r="C152" s="195" t="s">
        <v>298</v>
      </c>
      <c r="D152" s="195" t="s">
        <v>298</v>
      </c>
      <c r="E152" s="196" t="s">
        <v>185</v>
      </c>
      <c r="F152" s="196" t="s">
        <v>71</v>
      </c>
      <c r="G152" s="196" t="s">
        <v>298</v>
      </c>
      <c r="H152" s="195" t="s">
        <v>240</v>
      </c>
      <c r="I152" s="195" t="s">
        <v>240</v>
      </c>
      <c r="J152" s="195" t="s">
        <v>242</v>
      </c>
      <c r="K152" s="195" t="s">
        <v>242</v>
      </c>
      <c r="L152" s="195" t="s">
        <v>495</v>
      </c>
      <c r="M152" s="195" t="s">
        <v>496</v>
      </c>
      <c r="N152" s="195" t="s">
        <v>349</v>
      </c>
      <c r="O152" s="196" t="s">
        <v>241</v>
      </c>
      <c r="P152" s="170"/>
      <c r="Q152" s="171" t="s">
        <v>77</v>
      </c>
      <c r="R152" s="171" t="s">
        <v>78</v>
      </c>
      <c r="S152" s="340" t="s">
        <v>1495</v>
      </c>
      <c r="T152" s="170" t="s">
        <v>302</v>
      </c>
      <c r="U152" s="196" t="s">
        <v>81</v>
      </c>
      <c r="V152" s="170" t="s">
        <v>270</v>
      </c>
      <c r="W152" s="180" t="s">
        <v>83</v>
      </c>
      <c r="X152" s="181">
        <f t="shared" si="116"/>
        <v>0.4</v>
      </c>
      <c r="Y152" s="182" t="s">
        <v>84</v>
      </c>
      <c r="Z152" s="181">
        <f t="shared" si="117"/>
        <v>0.8</v>
      </c>
      <c r="AA152" s="173" t="s">
        <v>85</v>
      </c>
      <c r="AB152" s="172" t="s">
        <v>303</v>
      </c>
      <c r="AC152" s="170" t="s">
        <v>178</v>
      </c>
      <c r="AD152" s="173" t="s">
        <v>88</v>
      </c>
      <c r="AE152" s="173" t="s">
        <v>89</v>
      </c>
      <c r="AF152" s="196" t="s">
        <v>127</v>
      </c>
      <c r="AG152" s="173" t="s">
        <v>91</v>
      </c>
      <c r="AH152" s="173" t="s">
        <v>111</v>
      </c>
      <c r="AI152" s="183">
        <f t="shared" si="118"/>
        <v>0.15</v>
      </c>
      <c r="AJ152" s="173" t="s">
        <v>179</v>
      </c>
      <c r="AK152" s="183">
        <f t="shared" si="119"/>
        <v>0.25</v>
      </c>
      <c r="AL152" s="173" t="s">
        <v>94</v>
      </c>
      <c r="AM152" s="195" t="s">
        <v>147</v>
      </c>
      <c r="AN152" s="173" t="s">
        <v>96</v>
      </c>
      <c r="AO152" s="195" t="s">
        <v>148</v>
      </c>
      <c r="AP152" s="184">
        <f t="shared" si="120"/>
        <v>0.4</v>
      </c>
      <c r="AQ152" s="243" t="str">
        <f t="shared" si="121"/>
        <v>BAJA</v>
      </c>
      <c r="AR152" s="243">
        <f t="shared" si="122"/>
        <v>0.24</v>
      </c>
      <c r="AS152" s="243" t="str">
        <f t="shared" si="123"/>
        <v>MAYOR</v>
      </c>
      <c r="AT152" s="243">
        <f t="shared" si="124"/>
        <v>0.8</v>
      </c>
      <c r="AU152" s="223" t="s">
        <v>85</v>
      </c>
      <c r="AV152" s="235" t="s">
        <v>130</v>
      </c>
      <c r="AW152" s="174" t="s">
        <v>303</v>
      </c>
      <c r="AX152" s="175" t="s">
        <v>1364</v>
      </c>
      <c r="AY152" s="200"/>
      <c r="AZ152" s="175">
        <f t="shared" si="128"/>
        <v>45657</v>
      </c>
      <c r="BA152" s="175" t="str">
        <f t="shared" si="129"/>
        <v>En IIIC-2024 Mesa de Ayuda adelantó el soporte para los casos relacionados con las alertas reportadaspor NOC/SOC sobre eventos o posibles incidentes de equipos institucionales o de cuentas de usuarios finales.</v>
      </c>
      <c r="BB152" s="175" t="str">
        <f t="shared" si="130"/>
        <v xml:space="preserve">OSI - GIS </v>
      </c>
      <c r="BC152" s="227" t="s">
        <v>100</v>
      </c>
      <c r="BD152" s="176" t="str">
        <f t="shared" si="131"/>
        <v xml:space="preserve"> </v>
      </c>
      <c r="BE152" s="176" t="str">
        <f t="shared" si="132"/>
        <v>X</v>
      </c>
      <c r="BF152"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2" s="177" t="s">
        <v>1340</v>
      </c>
      <c r="BH152" s="176" t="str">
        <f t="shared" si="134"/>
        <v xml:space="preserve"> </v>
      </c>
      <c r="BI152" s="200"/>
      <c r="BJ152" s="190">
        <v>45777</v>
      </c>
      <c r="BK152"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2" s="192" t="str">
        <f t="shared" si="125"/>
        <v xml:space="preserve">OSI - GIS </v>
      </c>
      <c r="BM152" s="197" t="s">
        <v>100</v>
      </c>
      <c r="BN152" s="191"/>
      <c r="BO152" s="193" t="s">
        <v>1338</v>
      </c>
      <c r="BP152" s="192" t="str">
        <f t="shared" si="136"/>
        <v xml:space="preserve">Seguimiento periodico a la gestión de incidentes </v>
      </c>
      <c r="BQ152" s="194" t="s">
        <v>1340</v>
      </c>
      <c r="BR152" s="192" t="str">
        <f t="shared" si="137"/>
        <v>Servicio en ejecución durante el 2025.</v>
      </c>
      <c r="BS152" s="200"/>
      <c r="BT152" s="339">
        <f t="shared" si="139"/>
        <v>45838</v>
      </c>
      <c r="BU152" s="339" t="str">
        <f t="shared" si="140"/>
        <v>Casos de alertas de monitoreo de eventos o incidentes detectados en equipos de ususario final y cuentas institucionales.</v>
      </c>
      <c r="BV152" s="340" t="str">
        <f t="shared" si="126"/>
        <v xml:space="preserve">OSI - GIS </v>
      </c>
      <c r="BW152" s="542" t="s">
        <v>100</v>
      </c>
      <c r="BX152" s="341" t="str">
        <f t="shared" si="141"/>
        <v xml:space="preserve"> </v>
      </c>
      <c r="BY152" s="341" t="str">
        <f t="shared" si="142"/>
        <v>X</v>
      </c>
      <c r="BZ152" s="341" t="str">
        <f t="shared" si="143"/>
        <v>Monitoreo permanente a usuarios finales.</v>
      </c>
      <c r="CA152" s="343" t="s">
        <v>1340</v>
      </c>
      <c r="CB152" s="340" t="str">
        <f t="shared" si="144"/>
        <v>Ajuste redacción "Descripción del Riesgo" acorde con lo indicado en el Informe OCI-018-2025.</v>
      </c>
      <c r="CC152" s="200"/>
      <c r="CD152" s="301"/>
      <c r="CE152" s="175"/>
      <c r="CF152" s="175" t="str">
        <f t="shared" si="127"/>
        <v xml:space="preserve">OSI - GIS </v>
      </c>
      <c r="CG152" s="305" t="s">
        <v>100</v>
      </c>
      <c r="CH152" s="176"/>
      <c r="CI152" s="239"/>
      <c r="CJ152" s="175"/>
      <c r="CK152" s="177"/>
      <c r="CL152" s="175"/>
      <c r="CM152" s="200"/>
      <c r="CN152" s="175"/>
      <c r="CO152" s="175"/>
      <c r="CP152" s="176"/>
      <c r="CQ152" s="176"/>
      <c r="CR152" s="176"/>
      <c r="CS152" s="176"/>
      <c r="CT152" s="177"/>
      <c r="CU152" s="177"/>
      <c r="CV152" s="177"/>
      <c r="CW152" s="198"/>
      <c r="CX152" s="198"/>
      <c r="CY152" s="198"/>
      <c r="CZ152" s="198"/>
      <c r="DA152" s="198"/>
      <c r="DB152" s="198"/>
      <c r="DC152" s="198"/>
      <c r="DD152" s="198"/>
      <c r="DE152" s="198"/>
      <c r="DF152" s="198"/>
    </row>
    <row r="153" spans="2:110" s="187" customFormat="1" ht="115.5" x14ac:dyDescent="0.25">
      <c r="B153" s="173" t="s">
        <v>68</v>
      </c>
      <c r="C153" s="195" t="s">
        <v>298</v>
      </c>
      <c r="D153" s="195" t="s">
        <v>298</v>
      </c>
      <c r="E153" s="196" t="s">
        <v>185</v>
      </c>
      <c r="F153" s="196" t="s">
        <v>71</v>
      </c>
      <c r="G153" s="196" t="s">
        <v>298</v>
      </c>
      <c r="H153" s="195" t="s">
        <v>518</v>
      </c>
      <c r="I153" s="195" t="s">
        <v>242</v>
      </c>
      <c r="J153" s="195" t="s">
        <v>72</v>
      </c>
      <c r="K153" s="195" t="s">
        <v>242</v>
      </c>
      <c r="L153" s="195" t="s">
        <v>536</v>
      </c>
      <c r="M153" s="195" t="s">
        <v>537</v>
      </c>
      <c r="N153" s="195" t="s">
        <v>538</v>
      </c>
      <c r="O153" s="196" t="s">
        <v>76</v>
      </c>
      <c r="P153" s="170"/>
      <c r="Q153" s="171" t="s">
        <v>77</v>
      </c>
      <c r="R153" s="171" t="s">
        <v>78</v>
      </c>
      <c r="S153" s="340" t="s">
        <v>1495</v>
      </c>
      <c r="T153" s="170" t="s">
        <v>302</v>
      </c>
      <c r="U153" s="196" t="s">
        <v>81</v>
      </c>
      <c r="V153" s="170" t="s">
        <v>270</v>
      </c>
      <c r="W153" s="180" t="s">
        <v>83</v>
      </c>
      <c r="X153" s="181">
        <f t="shared" si="116"/>
        <v>0.4</v>
      </c>
      <c r="Y153" s="182" t="s">
        <v>84</v>
      </c>
      <c r="Z153" s="181">
        <f t="shared" si="117"/>
        <v>0.8</v>
      </c>
      <c r="AA153" s="173" t="s">
        <v>85</v>
      </c>
      <c r="AB153" s="172" t="s">
        <v>303</v>
      </c>
      <c r="AC153" s="170" t="s">
        <v>178</v>
      </c>
      <c r="AD153" s="173" t="s">
        <v>88</v>
      </c>
      <c r="AE153" s="173" t="s">
        <v>89</v>
      </c>
      <c r="AF153" s="196" t="s">
        <v>127</v>
      </c>
      <c r="AG153" s="173" t="s">
        <v>91</v>
      </c>
      <c r="AH153" s="173" t="s">
        <v>111</v>
      </c>
      <c r="AI153" s="183">
        <f t="shared" si="118"/>
        <v>0.15</v>
      </c>
      <c r="AJ153" s="173" t="s">
        <v>179</v>
      </c>
      <c r="AK153" s="183">
        <f t="shared" si="119"/>
        <v>0.25</v>
      </c>
      <c r="AL153" s="173" t="s">
        <v>94</v>
      </c>
      <c r="AM153" s="195" t="s">
        <v>147</v>
      </c>
      <c r="AN153" s="173" t="s">
        <v>96</v>
      </c>
      <c r="AO153" s="195" t="s">
        <v>148</v>
      </c>
      <c r="AP153" s="184">
        <f t="shared" si="120"/>
        <v>0.4</v>
      </c>
      <c r="AQ153" s="243" t="str">
        <f t="shared" si="121"/>
        <v>BAJA</v>
      </c>
      <c r="AR153" s="243">
        <f t="shared" si="122"/>
        <v>0.24</v>
      </c>
      <c r="AS153" s="243" t="str">
        <f t="shared" si="123"/>
        <v>MAYOR</v>
      </c>
      <c r="AT153" s="243">
        <f t="shared" si="124"/>
        <v>0.8</v>
      </c>
      <c r="AU153" s="223" t="s">
        <v>85</v>
      </c>
      <c r="AV153" s="235" t="s">
        <v>130</v>
      </c>
      <c r="AW153" s="174" t="s">
        <v>303</v>
      </c>
      <c r="AX153" s="175" t="s">
        <v>1364</v>
      </c>
      <c r="AY153" s="200"/>
      <c r="AZ153" s="175">
        <f t="shared" si="128"/>
        <v>45657</v>
      </c>
      <c r="BA153" s="175" t="str">
        <f t="shared" si="129"/>
        <v>En IIIC-2024 Mesa de Ayuda adelantó el soporte para los casos relacionados con las alertas reportadaspor NOC/SOC sobre eventos o posibles incidentes de equipos institucionales o de cuentas de usuarios finales.</v>
      </c>
      <c r="BB153" s="175" t="str">
        <f t="shared" si="130"/>
        <v xml:space="preserve">OSI - GIS </v>
      </c>
      <c r="BC153" s="227" t="s">
        <v>100</v>
      </c>
      <c r="BD153" s="176" t="str">
        <f t="shared" si="131"/>
        <v xml:space="preserve"> </v>
      </c>
      <c r="BE153" s="176" t="str">
        <f t="shared" si="132"/>
        <v>X</v>
      </c>
      <c r="BF153"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3" s="177" t="s">
        <v>1340</v>
      </c>
      <c r="BH153" s="176" t="str">
        <f t="shared" si="134"/>
        <v xml:space="preserve"> </v>
      </c>
      <c r="BI153" s="200"/>
      <c r="BJ153" s="190">
        <v>45777</v>
      </c>
      <c r="BK153"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3" s="192" t="str">
        <f t="shared" si="125"/>
        <v xml:space="preserve">OSI - GIS </v>
      </c>
      <c r="BM153" s="197" t="s">
        <v>100</v>
      </c>
      <c r="BN153" s="191"/>
      <c r="BO153" s="193" t="s">
        <v>1338</v>
      </c>
      <c r="BP153" s="192" t="str">
        <f t="shared" si="136"/>
        <v xml:space="preserve">Seguimiento periodico a la gestión de incidentes </v>
      </c>
      <c r="BQ153" s="194" t="s">
        <v>1340</v>
      </c>
      <c r="BR153" s="192" t="str">
        <f t="shared" si="137"/>
        <v>Servicio en ejecución durante el 2025.</v>
      </c>
      <c r="BS153" s="200"/>
      <c r="BT153" s="339">
        <f t="shared" si="139"/>
        <v>45838</v>
      </c>
      <c r="BU153" s="339" t="str">
        <f t="shared" si="140"/>
        <v>Casos de alertas de monitoreo de eventos o incidentes detectados en equipos de ususario final y cuentas institucionales.</v>
      </c>
      <c r="BV153" s="340" t="str">
        <f t="shared" si="126"/>
        <v xml:space="preserve">OSI - GIS </v>
      </c>
      <c r="BW153" s="542" t="s">
        <v>100</v>
      </c>
      <c r="BX153" s="341" t="str">
        <f t="shared" si="141"/>
        <v xml:space="preserve"> </v>
      </c>
      <c r="BY153" s="341" t="str">
        <f t="shared" si="142"/>
        <v>X</v>
      </c>
      <c r="BZ153" s="341" t="str">
        <f t="shared" si="143"/>
        <v>Monitoreo permanente a usuarios finales.</v>
      </c>
      <c r="CA153" s="343" t="s">
        <v>1340</v>
      </c>
      <c r="CB153" s="340" t="str">
        <f t="shared" si="144"/>
        <v>Ajuste redacción "Descripción del Riesgo" acorde con lo indicado en el Informe OCI-018-2025.</v>
      </c>
      <c r="CC153" s="200"/>
      <c r="CD153" s="301"/>
      <c r="CE153" s="175"/>
      <c r="CF153" s="175" t="str">
        <f t="shared" si="127"/>
        <v xml:space="preserve">OSI - GIS </v>
      </c>
      <c r="CG153" s="305" t="s">
        <v>100</v>
      </c>
      <c r="CH153" s="176"/>
      <c r="CI153" s="239"/>
      <c r="CJ153" s="175"/>
      <c r="CK153" s="177"/>
      <c r="CL153" s="175"/>
      <c r="CM153" s="200"/>
      <c r="CN153" s="175"/>
      <c r="CO153" s="175"/>
      <c r="CP153" s="176"/>
      <c r="CQ153" s="176"/>
      <c r="CR153" s="176"/>
      <c r="CS153" s="176"/>
      <c r="CT153" s="177"/>
      <c r="CU153" s="177"/>
      <c r="CV153" s="177"/>
      <c r="CW153" s="198"/>
      <c r="CX153" s="198"/>
      <c r="CY153" s="198"/>
      <c r="CZ153" s="198"/>
      <c r="DA153" s="198"/>
      <c r="DB153" s="198"/>
      <c r="DC153" s="198"/>
      <c r="DD153" s="198"/>
      <c r="DE153" s="198"/>
      <c r="DF153" s="198"/>
    </row>
    <row r="154" spans="2:110" s="187" customFormat="1" ht="115.5" x14ac:dyDescent="0.25">
      <c r="B154" s="173" t="s">
        <v>68</v>
      </c>
      <c r="C154" s="195" t="s">
        <v>298</v>
      </c>
      <c r="D154" s="195" t="s">
        <v>298</v>
      </c>
      <c r="E154" s="196" t="s">
        <v>185</v>
      </c>
      <c r="F154" s="196" t="s">
        <v>71</v>
      </c>
      <c r="G154" s="196" t="s">
        <v>298</v>
      </c>
      <c r="H154" s="195" t="s">
        <v>240</v>
      </c>
      <c r="I154" s="195" t="s">
        <v>518</v>
      </c>
      <c r="J154" s="195" t="s">
        <v>240</v>
      </c>
      <c r="K154" s="195" t="s">
        <v>242</v>
      </c>
      <c r="L154" s="195" t="s">
        <v>317</v>
      </c>
      <c r="M154" s="195" t="s">
        <v>317</v>
      </c>
      <c r="N154" s="195" t="s">
        <v>317</v>
      </c>
      <c r="O154" s="196" t="s">
        <v>415</v>
      </c>
      <c r="P154" s="170"/>
      <c r="Q154" s="171" t="s">
        <v>77</v>
      </c>
      <c r="R154" s="171" t="s">
        <v>78</v>
      </c>
      <c r="S154" s="340" t="s">
        <v>1495</v>
      </c>
      <c r="T154" s="170" t="s">
        <v>302</v>
      </c>
      <c r="U154" s="196" t="s">
        <v>81</v>
      </c>
      <c r="V154" s="170" t="s">
        <v>270</v>
      </c>
      <c r="W154" s="180" t="s">
        <v>83</v>
      </c>
      <c r="X154" s="181">
        <f t="shared" si="116"/>
        <v>0.4</v>
      </c>
      <c r="Y154" s="182" t="s">
        <v>84</v>
      </c>
      <c r="Z154" s="181">
        <f t="shared" si="117"/>
        <v>0.8</v>
      </c>
      <c r="AA154" s="173" t="s">
        <v>85</v>
      </c>
      <c r="AB154" s="172" t="s">
        <v>303</v>
      </c>
      <c r="AC154" s="170" t="s">
        <v>178</v>
      </c>
      <c r="AD154" s="173" t="s">
        <v>88</v>
      </c>
      <c r="AE154" s="173" t="s">
        <v>89</v>
      </c>
      <c r="AF154" s="196" t="s">
        <v>127</v>
      </c>
      <c r="AG154" s="173" t="s">
        <v>91</v>
      </c>
      <c r="AH154" s="173" t="s">
        <v>111</v>
      </c>
      <c r="AI154" s="183">
        <f t="shared" si="118"/>
        <v>0.15</v>
      </c>
      <c r="AJ154" s="173" t="s">
        <v>179</v>
      </c>
      <c r="AK154" s="183">
        <f t="shared" si="119"/>
        <v>0.25</v>
      </c>
      <c r="AL154" s="173" t="s">
        <v>94</v>
      </c>
      <c r="AM154" s="195" t="s">
        <v>147</v>
      </c>
      <c r="AN154" s="173" t="s">
        <v>96</v>
      </c>
      <c r="AO154" s="195" t="s">
        <v>148</v>
      </c>
      <c r="AP154" s="184">
        <f t="shared" si="120"/>
        <v>0.4</v>
      </c>
      <c r="AQ154" s="243" t="str">
        <f t="shared" si="121"/>
        <v>BAJA</v>
      </c>
      <c r="AR154" s="243">
        <f t="shared" si="122"/>
        <v>0.24</v>
      </c>
      <c r="AS154" s="243" t="str">
        <f t="shared" si="123"/>
        <v>MAYOR</v>
      </c>
      <c r="AT154" s="243">
        <f t="shared" si="124"/>
        <v>0.8</v>
      </c>
      <c r="AU154" s="223" t="s">
        <v>85</v>
      </c>
      <c r="AV154" s="235" t="s">
        <v>130</v>
      </c>
      <c r="AW154" s="174" t="s">
        <v>303</v>
      </c>
      <c r="AX154" s="175" t="s">
        <v>1364</v>
      </c>
      <c r="AY154" s="200"/>
      <c r="AZ154" s="175">
        <f t="shared" si="128"/>
        <v>45657</v>
      </c>
      <c r="BA154" s="175" t="str">
        <f t="shared" si="129"/>
        <v>En IIIC-2024 Mesa de Ayuda adelantó el soporte para los casos relacionados con las alertas reportadaspor NOC/SOC sobre eventos o posibles incidentes de equipos institucionales o de cuentas de usuarios finales.</v>
      </c>
      <c r="BB154" s="175" t="str">
        <f t="shared" si="130"/>
        <v xml:space="preserve">OSI - GIS </v>
      </c>
      <c r="BC154" s="227" t="s">
        <v>100</v>
      </c>
      <c r="BD154" s="176" t="str">
        <f t="shared" si="131"/>
        <v xml:space="preserve"> </v>
      </c>
      <c r="BE154" s="176" t="str">
        <f t="shared" si="132"/>
        <v>X</v>
      </c>
      <c r="BF154"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4" s="177" t="s">
        <v>1340</v>
      </c>
      <c r="BH154" s="176" t="str">
        <f t="shared" si="134"/>
        <v xml:space="preserve"> </v>
      </c>
      <c r="BI154" s="200"/>
      <c r="BJ154" s="190">
        <v>45777</v>
      </c>
      <c r="BK154"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4" s="192" t="str">
        <f t="shared" si="125"/>
        <v xml:space="preserve">OSI - GIS </v>
      </c>
      <c r="BM154" s="197" t="s">
        <v>100</v>
      </c>
      <c r="BN154" s="191"/>
      <c r="BO154" s="193" t="s">
        <v>1338</v>
      </c>
      <c r="BP154" s="192" t="str">
        <f t="shared" si="136"/>
        <v xml:space="preserve">Seguimiento periodico a la gestión de incidentes </v>
      </c>
      <c r="BQ154" s="194" t="s">
        <v>1340</v>
      </c>
      <c r="BR154" s="192" t="str">
        <f t="shared" si="137"/>
        <v>Servicio en ejecución durante el 2025.</v>
      </c>
      <c r="BS154" s="200"/>
      <c r="BT154" s="339">
        <f t="shared" si="139"/>
        <v>45838</v>
      </c>
      <c r="BU154" s="339" t="str">
        <f t="shared" si="140"/>
        <v>Casos de alertas de monitoreo de eventos o incidentes detectados en equipos de ususario final y cuentas institucionales.</v>
      </c>
      <c r="BV154" s="340" t="str">
        <f t="shared" si="126"/>
        <v xml:space="preserve">OSI - GIS </v>
      </c>
      <c r="BW154" s="542" t="s">
        <v>100</v>
      </c>
      <c r="BX154" s="341" t="str">
        <f t="shared" si="141"/>
        <v xml:space="preserve"> </v>
      </c>
      <c r="BY154" s="341" t="str">
        <f t="shared" si="142"/>
        <v>X</v>
      </c>
      <c r="BZ154" s="341" t="str">
        <f t="shared" si="143"/>
        <v>Monitoreo permanente a usuarios finales.</v>
      </c>
      <c r="CA154" s="343" t="s">
        <v>1340</v>
      </c>
      <c r="CB154" s="340" t="str">
        <f t="shared" si="144"/>
        <v>Ajuste redacción "Descripción del Riesgo" acorde con lo indicado en el Informe OCI-018-2025.</v>
      </c>
      <c r="CC154" s="200"/>
      <c r="CD154" s="301"/>
      <c r="CE154" s="175"/>
      <c r="CF154" s="175" t="str">
        <f t="shared" si="127"/>
        <v xml:space="preserve">OSI - GIS </v>
      </c>
      <c r="CG154" s="305" t="s">
        <v>100</v>
      </c>
      <c r="CH154" s="176"/>
      <c r="CI154" s="239"/>
      <c r="CJ154" s="175"/>
      <c r="CK154" s="177"/>
      <c r="CL154" s="175"/>
      <c r="CM154" s="200"/>
      <c r="CN154" s="175"/>
      <c r="CO154" s="175"/>
      <c r="CP154" s="176"/>
      <c r="CQ154" s="176"/>
      <c r="CR154" s="176"/>
      <c r="CS154" s="176"/>
      <c r="CT154" s="177"/>
      <c r="CU154" s="177"/>
      <c r="CV154" s="177"/>
      <c r="CW154" s="198"/>
      <c r="CX154" s="198"/>
      <c r="CY154" s="198"/>
      <c r="CZ154" s="198"/>
      <c r="DA154" s="198"/>
      <c r="DB154" s="198"/>
      <c r="DC154" s="198"/>
      <c r="DD154" s="198"/>
      <c r="DE154" s="198"/>
      <c r="DF154" s="198"/>
    </row>
    <row r="155" spans="2:110" s="187" customFormat="1" ht="115.5" x14ac:dyDescent="0.25">
      <c r="B155" s="173" t="s">
        <v>68</v>
      </c>
      <c r="C155" s="195" t="s">
        <v>298</v>
      </c>
      <c r="D155" s="195" t="s">
        <v>298</v>
      </c>
      <c r="E155" s="196" t="s">
        <v>185</v>
      </c>
      <c r="F155" s="196" t="s">
        <v>71</v>
      </c>
      <c r="G155" s="196" t="s">
        <v>298</v>
      </c>
      <c r="H155" s="195" t="s">
        <v>242</v>
      </c>
      <c r="I155" s="195" t="s">
        <v>242</v>
      </c>
      <c r="J155" s="195" t="s">
        <v>240</v>
      </c>
      <c r="K155" s="195" t="s">
        <v>242</v>
      </c>
      <c r="L155" s="195" t="s">
        <v>623</v>
      </c>
      <c r="M155" s="195" t="s">
        <v>624</v>
      </c>
      <c r="N155" s="195" t="s">
        <v>350</v>
      </c>
      <c r="O155" s="196" t="s">
        <v>176</v>
      </c>
      <c r="P155" s="170"/>
      <c r="Q155" s="171" t="s">
        <v>77</v>
      </c>
      <c r="R155" s="171" t="s">
        <v>78</v>
      </c>
      <c r="S155" s="340" t="s">
        <v>1495</v>
      </c>
      <c r="T155" s="170" t="s">
        <v>302</v>
      </c>
      <c r="U155" s="196" t="s">
        <v>81</v>
      </c>
      <c r="V155" s="170" t="s">
        <v>270</v>
      </c>
      <c r="W155" s="180" t="s">
        <v>83</v>
      </c>
      <c r="X155" s="181">
        <f t="shared" si="116"/>
        <v>0.4</v>
      </c>
      <c r="Y155" s="182" t="s">
        <v>84</v>
      </c>
      <c r="Z155" s="181">
        <f t="shared" si="117"/>
        <v>0.8</v>
      </c>
      <c r="AA155" s="173" t="s">
        <v>85</v>
      </c>
      <c r="AB155" s="172" t="s">
        <v>303</v>
      </c>
      <c r="AC155" s="170" t="s">
        <v>178</v>
      </c>
      <c r="AD155" s="173" t="s">
        <v>88</v>
      </c>
      <c r="AE155" s="173" t="s">
        <v>89</v>
      </c>
      <c r="AF155" s="196" t="s">
        <v>127</v>
      </c>
      <c r="AG155" s="173" t="s">
        <v>91</v>
      </c>
      <c r="AH155" s="173" t="s">
        <v>111</v>
      </c>
      <c r="AI155" s="183">
        <f t="shared" si="118"/>
        <v>0.15</v>
      </c>
      <c r="AJ155" s="173" t="s">
        <v>179</v>
      </c>
      <c r="AK155" s="183">
        <f t="shared" si="119"/>
        <v>0.25</v>
      </c>
      <c r="AL155" s="173" t="s">
        <v>94</v>
      </c>
      <c r="AM155" s="195" t="s">
        <v>147</v>
      </c>
      <c r="AN155" s="173" t="s">
        <v>96</v>
      </c>
      <c r="AO155" s="195" t="s">
        <v>148</v>
      </c>
      <c r="AP155" s="184">
        <f t="shared" si="120"/>
        <v>0.4</v>
      </c>
      <c r="AQ155" s="243" t="str">
        <f t="shared" si="121"/>
        <v>BAJA</v>
      </c>
      <c r="AR155" s="243">
        <f t="shared" si="122"/>
        <v>0.24</v>
      </c>
      <c r="AS155" s="243" t="str">
        <f t="shared" si="123"/>
        <v>MAYOR</v>
      </c>
      <c r="AT155" s="243">
        <f t="shared" si="124"/>
        <v>0.8</v>
      </c>
      <c r="AU155" s="223" t="s">
        <v>85</v>
      </c>
      <c r="AV155" s="235" t="s">
        <v>130</v>
      </c>
      <c r="AW155" s="174" t="s">
        <v>303</v>
      </c>
      <c r="AX155" s="175" t="s">
        <v>1364</v>
      </c>
      <c r="AY155" s="200"/>
      <c r="AZ155" s="175">
        <f t="shared" si="128"/>
        <v>45657</v>
      </c>
      <c r="BA155" s="175" t="str">
        <f t="shared" si="129"/>
        <v>En IIIC-2024 Mesa de Ayuda adelantó el soporte para los casos relacionados con las alertas reportadaspor NOC/SOC sobre eventos o posibles incidentes de equipos institucionales o de cuentas de usuarios finales.</v>
      </c>
      <c r="BB155" s="175" t="str">
        <f t="shared" si="130"/>
        <v xml:space="preserve">OSI - GIS </v>
      </c>
      <c r="BC155" s="227" t="s">
        <v>100</v>
      </c>
      <c r="BD155" s="176" t="str">
        <f t="shared" si="131"/>
        <v xml:space="preserve"> </v>
      </c>
      <c r="BE155" s="176" t="str">
        <f t="shared" si="132"/>
        <v>X</v>
      </c>
      <c r="BF155"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5" s="177" t="s">
        <v>1340</v>
      </c>
      <c r="BH155" s="176" t="str">
        <f t="shared" si="134"/>
        <v xml:space="preserve"> </v>
      </c>
      <c r="BI155" s="200"/>
      <c r="BJ155" s="190">
        <v>45777</v>
      </c>
      <c r="BK155"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5" s="192" t="str">
        <f t="shared" si="125"/>
        <v xml:space="preserve">OSI - GIS </v>
      </c>
      <c r="BM155" s="197" t="s">
        <v>100</v>
      </c>
      <c r="BN155" s="191"/>
      <c r="BO155" s="193" t="s">
        <v>1338</v>
      </c>
      <c r="BP155" s="192" t="str">
        <f t="shared" si="136"/>
        <v xml:space="preserve">Seguimiento periodico a la gestión de incidentes </v>
      </c>
      <c r="BQ155" s="194" t="s">
        <v>1340</v>
      </c>
      <c r="BR155" s="192" t="str">
        <f t="shared" si="137"/>
        <v>Servicio en ejecución durante el 2025.</v>
      </c>
      <c r="BS155" s="200"/>
      <c r="BT155" s="339">
        <f t="shared" si="139"/>
        <v>45838</v>
      </c>
      <c r="BU155" s="339" t="str">
        <f t="shared" si="140"/>
        <v>Casos de alertas de monitoreo de eventos o incidentes detectados en equipos de ususario final y cuentas institucionales.</v>
      </c>
      <c r="BV155" s="340" t="str">
        <f t="shared" si="126"/>
        <v xml:space="preserve">OSI - GIS </v>
      </c>
      <c r="BW155" s="542" t="s">
        <v>100</v>
      </c>
      <c r="BX155" s="341" t="str">
        <f t="shared" si="141"/>
        <v xml:space="preserve"> </v>
      </c>
      <c r="BY155" s="341" t="str">
        <f t="shared" si="142"/>
        <v>X</v>
      </c>
      <c r="BZ155" s="341" t="str">
        <f t="shared" si="143"/>
        <v>Monitoreo permanente a usuarios finales.</v>
      </c>
      <c r="CA155" s="343" t="s">
        <v>1340</v>
      </c>
      <c r="CB155" s="340" t="str">
        <f t="shared" si="144"/>
        <v>Ajuste redacción "Descripción del Riesgo" acorde con lo indicado en el Informe OCI-018-2025.</v>
      </c>
      <c r="CC155" s="200"/>
      <c r="CD155" s="301"/>
      <c r="CE155" s="175"/>
      <c r="CF155" s="175" t="str">
        <f t="shared" si="127"/>
        <v xml:space="preserve">OSI - GIS </v>
      </c>
      <c r="CG155" s="305" t="s">
        <v>100</v>
      </c>
      <c r="CH155" s="176"/>
      <c r="CI155" s="239"/>
      <c r="CJ155" s="175"/>
      <c r="CK155" s="177"/>
      <c r="CL155" s="175"/>
      <c r="CM155" s="200"/>
      <c r="CN155" s="175"/>
      <c r="CO155" s="175"/>
      <c r="CP155" s="176"/>
      <c r="CQ155" s="176"/>
      <c r="CR155" s="176"/>
      <c r="CS155" s="176"/>
      <c r="CT155" s="177"/>
      <c r="CU155" s="177"/>
      <c r="CV155" s="177"/>
      <c r="CW155" s="198"/>
      <c r="CX155" s="198"/>
      <c r="CY155" s="198"/>
      <c r="CZ155" s="198"/>
      <c r="DA155" s="198"/>
      <c r="DB155" s="198"/>
      <c r="DC155" s="198"/>
      <c r="DD155" s="198"/>
      <c r="DE155" s="198"/>
      <c r="DF155" s="198"/>
    </row>
    <row r="156" spans="2:110" s="187" customFormat="1" ht="126" x14ac:dyDescent="0.25">
      <c r="B156" s="173" t="s">
        <v>68</v>
      </c>
      <c r="C156" s="195" t="s">
        <v>298</v>
      </c>
      <c r="D156" s="195" t="s">
        <v>298</v>
      </c>
      <c r="E156" s="196" t="s">
        <v>185</v>
      </c>
      <c r="F156" s="196" t="s">
        <v>71</v>
      </c>
      <c r="G156" s="196" t="s">
        <v>298</v>
      </c>
      <c r="H156" s="195" t="s">
        <v>242</v>
      </c>
      <c r="I156" s="195" t="s">
        <v>240</v>
      </c>
      <c r="J156" s="195" t="s">
        <v>242</v>
      </c>
      <c r="K156" s="195" t="s">
        <v>242</v>
      </c>
      <c r="L156" s="195" t="s">
        <v>645</v>
      </c>
      <c r="M156" s="195" t="s">
        <v>496</v>
      </c>
      <c r="N156" s="195" t="s">
        <v>349</v>
      </c>
      <c r="O156" s="196" t="s">
        <v>497</v>
      </c>
      <c r="P156" s="170"/>
      <c r="Q156" s="171" t="s">
        <v>77</v>
      </c>
      <c r="R156" s="171" t="s">
        <v>78</v>
      </c>
      <c r="S156" s="340" t="s">
        <v>1495</v>
      </c>
      <c r="T156" s="170" t="s">
        <v>302</v>
      </c>
      <c r="U156" s="196" t="s">
        <v>81</v>
      </c>
      <c r="V156" s="170" t="s">
        <v>270</v>
      </c>
      <c r="W156" s="180" t="s">
        <v>83</v>
      </c>
      <c r="X156" s="181">
        <f t="shared" si="116"/>
        <v>0.4</v>
      </c>
      <c r="Y156" s="182" t="s">
        <v>84</v>
      </c>
      <c r="Z156" s="181">
        <f t="shared" si="117"/>
        <v>0.8</v>
      </c>
      <c r="AA156" s="173" t="s">
        <v>85</v>
      </c>
      <c r="AB156" s="172" t="s">
        <v>303</v>
      </c>
      <c r="AC156" s="170" t="s">
        <v>178</v>
      </c>
      <c r="AD156" s="173" t="s">
        <v>88</v>
      </c>
      <c r="AE156" s="173" t="s">
        <v>89</v>
      </c>
      <c r="AF156" s="196" t="s">
        <v>127</v>
      </c>
      <c r="AG156" s="173" t="s">
        <v>91</v>
      </c>
      <c r="AH156" s="173" t="s">
        <v>111</v>
      </c>
      <c r="AI156" s="183">
        <f t="shared" si="118"/>
        <v>0.15</v>
      </c>
      <c r="AJ156" s="173" t="s">
        <v>179</v>
      </c>
      <c r="AK156" s="183">
        <f t="shared" si="119"/>
        <v>0.25</v>
      </c>
      <c r="AL156" s="173" t="s">
        <v>94</v>
      </c>
      <c r="AM156" s="195" t="s">
        <v>147</v>
      </c>
      <c r="AN156" s="173" t="s">
        <v>96</v>
      </c>
      <c r="AO156" s="195" t="s">
        <v>148</v>
      </c>
      <c r="AP156" s="184">
        <f t="shared" si="120"/>
        <v>0.4</v>
      </c>
      <c r="AQ156" s="243" t="str">
        <f t="shared" si="121"/>
        <v>BAJA</v>
      </c>
      <c r="AR156" s="243">
        <f t="shared" si="122"/>
        <v>0.24</v>
      </c>
      <c r="AS156" s="243" t="str">
        <f t="shared" si="123"/>
        <v>MAYOR</v>
      </c>
      <c r="AT156" s="243">
        <f t="shared" si="124"/>
        <v>0.8</v>
      </c>
      <c r="AU156" s="223" t="s">
        <v>85</v>
      </c>
      <c r="AV156" s="235" t="s">
        <v>130</v>
      </c>
      <c r="AW156" s="174" t="s">
        <v>303</v>
      </c>
      <c r="AX156" s="175" t="s">
        <v>1364</v>
      </c>
      <c r="AY156" s="200"/>
      <c r="AZ156" s="175">
        <f t="shared" si="128"/>
        <v>45657</v>
      </c>
      <c r="BA156" s="175" t="str">
        <f t="shared" si="129"/>
        <v>En IIIC-2024 Mesa de Ayuda adelantó el soporte para los casos relacionados con las alertas reportadaspor NOC/SOC sobre eventos o posibles incidentes de equipos institucionales o de cuentas de usuarios finales.</v>
      </c>
      <c r="BB156" s="175" t="str">
        <f t="shared" si="130"/>
        <v xml:space="preserve">OSI - GIS </v>
      </c>
      <c r="BC156" s="227" t="s">
        <v>100</v>
      </c>
      <c r="BD156" s="176" t="str">
        <f t="shared" si="131"/>
        <v xml:space="preserve"> </v>
      </c>
      <c r="BE156" s="176" t="str">
        <f t="shared" si="132"/>
        <v>X</v>
      </c>
      <c r="BF156"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6" s="177" t="s">
        <v>1340</v>
      </c>
      <c r="BH156" s="176" t="str">
        <f t="shared" si="134"/>
        <v xml:space="preserve"> </v>
      </c>
      <c r="BI156" s="200"/>
      <c r="BJ156" s="190">
        <v>45777</v>
      </c>
      <c r="BK156"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6" s="192" t="str">
        <f t="shared" si="125"/>
        <v xml:space="preserve">OSI - GIS </v>
      </c>
      <c r="BM156" s="197" t="s">
        <v>100</v>
      </c>
      <c r="BN156" s="191"/>
      <c r="BO156" s="193" t="s">
        <v>1338</v>
      </c>
      <c r="BP156" s="192" t="str">
        <f t="shared" si="136"/>
        <v xml:space="preserve">Seguimiento periodico a la gestión de incidentes </v>
      </c>
      <c r="BQ156" s="194" t="s">
        <v>1340</v>
      </c>
      <c r="BR156" s="192" t="str">
        <f t="shared" si="137"/>
        <v>Servicio en ejecución durante el 2025.</v>
      </c>
      <c r="BS156" s="200"/>
      <c r="BT156" s="339">
        <f t="shared" si="139"/>
        <v>45838</v>
      </c>
      <c r="BU156" s="339" t="str">
        <f t="shared" si="140"/>
        <v>Casos de alertas de monitoreo de eventos o incidentes detectados en equipos de ususario final y cuentas institucionales.</v>
      </c>
      <c r="BV156" s="340" t="str">
        <f t="shared" si="126"/>
        <v xml:space="preserve">OSI - GIS </v>
      </c>
      <c r="BW156" s="542" t="s">
        <v>100</v>
      </c>
      <c r="BX156" s="341" t="str">
        <f t="shared" si="141"/>
        <v xml:space="preserve"> </v>
      </c>
      <c r="BY156" s="341" t="str">
        <f t="shared" si="142"/>
        <v>X</v>
      </c>
      <c r="BZ156" s="341" t="str">
        <f t="shared" si="143"/>
        <v>Monitoreo permanente a usuarios finales.</v>
      </c>
      <c r="CA156" s="343" t="s">
        <v>1340</v>
      </c>
      <c r="CB156" s="340" t="str">
        <f t="shared" si="144"/>
        <v>Ajuste redacción "Descripción del Riesgo" acorde con lo indicado en el Informe OCI-018-2025.</v>
      </c>
      <c r="CC156" s="200"/>
      <c r="CD156" s="301"/>
      <c r="CE156" s="175"/>
      <c r="CF156" s="175" t="str">
        <f t="shared" si="127"/>
        <v xml:space="preserve">OSI - GIS </v>
      </c>
      <c r="CG156" s="305" t="s">
        <v>100</v>
      </c>
      <c r="CH156" s="176"/>
      <c r="CI156" s="239"/>
      <c r="CJ156" s="175"/>
      <c r="CK156" s="177"/>
      <c r="CL156" s="175"/>
      <c r="CM156" s="200"/>
      <c r="CN156" s="175"/>
      <c r="CO156" s="175"/>
      <c r="CP156" s="176"/>
      <c r="CQ156" s="176"/>
      <c r="CR156" s="176"/>
      <c r="CS156" s="176"/>
      <c r="CT156" s="177"/>
      <c r="CU156" s="177"/>
      <c r="CV156" s="177"/>
      <c r="CW156" s="198"/>
      <c r="CX156" s="198"/>
      <c r="CY156" s="198"/>
      <c r="CZ156" s="198"/>
      <c r="DA156" s="198"/>
      <c r="DB156" s="198"/>
      <c r="DC156" s="198"/>
      <c r="DD156" s="198"/>
      <c r="DE156" s="198"/>
      <c r="DF156" s="198"/>
    </row>
    <row r="157" spans="2:110" s="187" customFormat="1" ht="126" x14ac:dyDescent="0.25">
      <c r="B157" s="173" t="s">
        <v>68</v>
      </c>
      <c r="C157" s="195" t="s">
        <v>298</v>
      </c>
      <c r="D157" s="195" t="s">
        <v>298</v>
      </c>
      <c r="E157" s="196" t="s">
        <v>185</v>
      </c>
      <c r="F157" s="196" t="s">
        <v>117</v>
      </c>
      <c r="G157" s="196" t="s">
        <v>298</v>
      </c>
      <c r="H157" s="195" t="s">
        <v>240</v>
      </c>
      <c r="I157" s="195" t="s">
        <v>240</v>
      </c>
      <c r="J157" s="195">
        <v>0</v>
      </c>
      <c r="K157" s="195" t="s">
        <v>518</v>
      </c>
      <c r="L157" s="195" t="s">
        <v>495</v>
      </c>
      <c r="M157" s="195" t="s">
        <v>496</v>
      </c>
      <c r="N157" s="195" t="s">
        <v>349</v>
      </c>
      <c r="O157" s="196" t="s">
        <v>241</v>
      </c>
      <c r="P157" s="170"/>
      <c r="Q157" s="171" t="s">
        <v>77</v>
      </c>
      <c r="R157" s="171" t="s">
        <v>78</v>
      </c>
      <c r="S157" s="340" t="s">
        <v>1495</v>
      </c>
      <c r="T157" s="170" t="s">
        <v>302</v>
      </c>
      <c r="U157" s="196" t="s">
        <v>81</v>
      </c>
      <c r="V157" s="170" t="s">
        <v>82</v>
      </c>
      <c r="W157" s="180" t="s">
        <v>83</v>
      </c>
      <c r="X157" s="181">
        <f t="shared" si="116"/>
        <v>0.4</v>
      </c>
      <c r="Y157" s="182" t="s">
        <v>84</v>
      </c>
      <c r="Z157" s="181">
        <f t="shared" si="117"/>
        <v>0.8</v>
      </c>
      <c r="AA157" s="173" t="s">
        <v>85</v>
      </c>
      <c r="AB157" s="172" t="s">
        <v>303</v>
      </c>
      <c r="AC157" s="170" t="s">
        <v>178</v>
      </c>
      <c r="AD157" s="173" t="s">
        <v>88</v>
      </c>
      <c r="AE157" s="173" t="s">
        <v>89</v>
      </c>
      <c r="AF157" s="196" t="s">
        <v>127</v>
      </c>
      <c r="AG157" s="173" t="s">
        <v>91</v>
      </c>
      <c r="AH157" s="173" t="s">
        <v>111</v>
      </c>
      <c r="AI157" s="183">
        <f t="shared" si="118"/>
        <v>0.15</v>
      </c>
      <c r="AJ157" s="173" t="s">
        <v>179</v>
      </c>
      <c r="AK157" s="183">
        <f t="shared" si="119"/>
        <v>0.25</v>
      </c>
      <c r="AL157" s="173" t="s">
        <v>94</v>
      </c>
      <c r="AM157" s="195" t="s">
        <v>147</v>
      </c>
      <c r="AN157" s="173" t="s">
        <v>96</v>
      </c>
      <c r="AO157" s="195" t="s">
        <v>148</v>
      </c>
      <c r="AP157" s="184">
        <f t="shared" si="120"/>
        <v>0.4</v>
      </c>
      <c r="AQ157" s="243" t="str">
        <f t="shared" si="121"/>
        <v>BAJA</v>
      </c>
      <c r="AR157" s="243">
        <f t="shared" si="122"/>
        <v>0.24</v>
      </c>
      <c r="AS157" s="243" t="str">
        <f t="shared" si="123"/>
        <v>MAYOR</v>
      </c>
      <c r="AT157" s="243">
        <f t="shared" si="124"/>
        <v>0.8</v>
      </c>
      <c r="AU157" s="223" t="s">
        <v>85</v>
      </c>
      <c r="AV157" s="235" t="s">
        <v>130</v>
      </c>
      <c r="AW157" s="174" t="s">
        <v>303</v>
      </c>
      <c r="AX157" s="175" t="s">
        <v>1364</v>
      </c>
      <c r="AY157" s="200"/>
      <c r="AZ157" s="175">
        <f t="shared" si="128"/>
        <v>45657</v>
      </c>
      <c r="BA157" s="175" t="str">
        <f t="shared" si="129"/>
        <v>En IIIC-2024 Mesa de Ayuda adelantó el soporte para los casos relacionados con las alertas reportadaspor NOC/SOC sobre eventos o posibles incidentes de equipos institucionales o de cuentas de usuarios finales.</v>
      </c>
      <c r="BB157" s="175" t="str">
        <f t="shared" si="130"/>
        <v xml:space="preserve">OSI - GIS </v>
      </c>
      <c r="BC157" s="227" t="s">
        <v>100</v>
      </c>
      <c r="BD157" s="176" t="str">
        <f t="shared" si="131"/>
        <v xml:space="preserve"> </v>
      </c>
      <c r="BE157" s="176" t="str">
        <f t="shared" si="132"/>
        <v>X</v>
      </c>
      <c r="BF157"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7" s="177" t="s">
        <v>1340</v>
      </c>
      <c r="BH157" s="176" t="str">
        <f t="shared" si="134"/>
        <v xml:space="preserve"> </v>
      </c>
      <c r="BI157" s="200"/>
      <c r="BJ157" s="190">
        <v>45777</v>
      </c>
      <c r="BK157"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7" s="192" t="str">
        <f t="shared" si="125"/>
        <v xml:space="preserve">OSI - GIS </v>
      </c>
      <c r="BM157" s="197" t="s">
        <v>100</v>
      </c>
      <c r="BN157" s="191"/>
      <c r="BO157" s="193" t="s">
        <v>1338</v>
      </c>
      <c r="BP157" s="192" t="str">
        <f t="shared" si="136"/>
        <v xml:space="preserve">Seguimiento periodico a la gestión de incidentes </v>
      </c>
      <c r="BQ157" s="194" t="s">
        <v>1340</v>
      </c>
      <c r="BR157" s="192" t="str">
        <f t="shared" si="137"/>
        <v>Servicio en ejecución durante el 2025.</v>
      </c>
      <c r="BS157" s="200"/>
      <c r="BT157" s="339">
        <f t="shared" si="139"/>
        <v>45838</v>
      </c>
      <c r="BU157" s="339" t="str">
        <f t="shared" si="140"/>
        <v>Casos de alertas de monitoreo de eventos o incidentes detectados en equipos de ususario final y cuentas institucionales.</v>
      </c>
      <c r="BV157" s="340" t="str">
        <f t="shared" si="126"/>
        <v xml:space="preserve">OSI - GIS </v>
      </c>
      <c r="BW157" s="542" t="s">
        <v>100</v>
      </c>
      <c r="BX157" s="341" t="str">
        <f t="shared" si="141"/>
        <v xml:space="preserve"> </v>
      </c>
      <c r="BY157" s="341" t="str">
        <f t="shared" si="142"/>
        <v>X</v>
      </c>
      <c r="BZ157" s="341" t="str">
        <f t="shared" si="143"/>
        <v>Monitoreo permanente a usuarios finales.</v>
      </c>
      <c r="CA157" s="343" t="s">
        <v>1340</v>
      </c>
      <c r="CB157" s="340" t="str">
        <f t="shared" si="144"/>
        <v>Ajuste redacción "Descripción del Riesgo" acorde con lo indicado en el Informe OCI-018-2025.</v>
      </c>
      <c r="CC157" s="200"/>
      <c r="CD157" s="301"/>
      <c r="CE157" s="175"/>
      <c r="CF157" s="175" t="str">
        <f t="shared" si="127"/>
        <v xml:space="preserve">OSI - GIS </v>
      </c>
      <c r="CG157" s="305" t="s">
        <v>100</v>
      </c>
      <c r="CH157" s="176"/>
      <c r="CI157" s="239"/>
      <c r="CJ157" s="175"/>
      <c r="CK157" s="177"/>
      <c r="CL157" s="175"/>
      <c r="CM157" s="200"/>
      <c r="CN157" s="175"/>
      <c r="CO157" s="175"/>
      <c r="CP157" s="176"/>
      <c r="CQ157" s="176"/>
      <c r="CR157" s="176"/>
      <c r="CS157" s="176"/>
      <c r="CT157" s="177"/>
      <c r="CU157" s="177"/>
      <c r="CV157" s="177"/>
      <c r="CW157" s="198"/>
      <c r="CX157" s="198"/>
      <c r="CY157" s="198"/>
      <c r="CZ157" s="198"/>
      <c r="DA157" s="198"/>
      <c r="DB157" s="198"/>
      <c r="DC157" s="198"/>
      <c r="DD157" s="198"/>
      <c r="DE157" s="198"/>
      <c r="DF157" s="198"/>
    </row>
    <row r="158" spans="2:110" s="187" customFormat="1" ht="126" x14ac:dyDescent="0.25">
      <c r="B158" s="173" t="s">
        <v>68</v>
      </c>
      <c r="C158" s="195" t="s">
        <v>298</v>
      </c>
      <c r="D158" s="195" t="s">
        <v>298</v>
      </c>
      <c r="E158" s="196" t="s">
        <v>185</v>
      </c>
      <c r="F158" s="196" t="s">
        <v>71</v>
      </c>
      <c r="G158" s="196" t="s">
        <v>298</v>
      </c>
      <c r="H158" s="195" t="s">
        <v>240</v>
      </c>
      <c r="I158" s="195" t="s">
        <v>240</v>
      </c>
      <c r="J158" s="195">
        <v>0</v>
      </c>
      <c r="K158" s="195" t="s">
        <v>518</v>
      </c>
      <c r="L158" s="195" t="s">
        <v>495</v>
      </c>
      <c r="M158" s="195" t="s">
        <v>496</v>
      </c>
      <c r="N158" s="195" t="s">
        <v>349</v>
      </c>
      <c r="O158" s="196" t="s">
        <v>241</v>
      </c>
      <c r="P158" s="170"/>
      <c r="Q158" s="171" t="s">
        <v>77</v>
      </c>
      <c r="R158" s="171" t="s">
        <v>78</v>
      </c>
      <c r="S158" s="340" t="s">
        <v>1495</v>
      </c>
      <c r="T158" s="170" t="s">
        <v>302</v>
      </c>
      <c r="U158" s="196" t="s">
        <v>81</v>
      </c>
      <c r="V158" s="170" t="s">
        <v>82</v>
      </c>
      <c r="W158" s="180" t="s">
        <v>83</v>
      </c>
      <c r="X158" s="181">
        <f t="shared" si="116"/>
        <v>0.4</v>
      </c>
      <c r="Y158" s="182" t="s">
        <v>84</v>
      </c>
      <c r="Z158" s="181">
        <f t="shared" si="117"/>
        <v>0.8</v>
      </c>
      <c r="AA158" s="173" t="s">
        <v>85</v>
      </c>
      <c r="AB158" s="172" t="s">
        <v>303</v>
      </c>
      <c r="AC158" s="170" t="s">
        <v>178</v>
      </c>
      <c r="AD158" s="173" t="s">
        <v>88</v>
      </c>
      <c r="AE158" s="173" t="s">
        <v>89</v>
      </c>
      <c r="AF158" s="196" t="s">
        <v>127</v>
      </c>
      <c r="AG158" s="173" t="s">
        <v>91</v>
      </c>
      <c r="AH158" s="173" t="s">
        <v>111</v>
      </c>
      <c r="AI158" s="183">
        <f t="shared" si="118"/>
        <v>0.15</v>
      </c>
      <c r="AJ158" s="173" t="s">
        <v>179</v>
      </c>
      <c r="AK158" s="183">
        <f t="shared" si="119"/>
        <v>0.25</v>
      </c>
      <c r="AL158" s="173" t="s">
        <v>94</v>
      </c>
      <c r="AM158" s="195" t="s">
        <v>147</v>
      </c>
      <c r="AN158" s="173" t="s">
        <v>96</v>
      </c>
      <c r="AO158" s="195" t="s">
        <v>148</v>
      </c>
      <c r="AP158" s="184">
        <f t="shared" si="120"/>
        <v>0.4</v>
      </c>
      <c r="AQ158" s="243" t="str">
        <f t="shared" si="121"/>
        <v>BAJA</v>
      </c>
      <c r="AR158" s="243">
        <f t="shared" si="122"/>
        <v>0.24</v>
      </c>
      <c r="AS158" s="243" t="str">
        <f t="shared" si="123"/>
        <v>MAYOR</v>
      </c>
      <c r="AT158" s="243">
        <f t="shared" si="124"/>
        <v>0.8</v>
      </c>
      <c r="AU158" s="223" t="s">
        <v>85</v>
      </c>
      <c r="AV158" s="235" t="s">
        <v>130</v>
      </c>
      <c r="AW158" s="174" t="s">
        <v>303</v>
      </c>
      <c r="AX158" s="175" t="s">
        <v>1364</v>
      </c>
      <c r="AY158" s="200"/>
      <c r="AZ158" s="175">
        <f t="shared" si="128"/>
        <v>45657</v>
      </c>
      <c r="BA158" s="175" t="str">
        <f t="shared" si="129"/>
        <v>En IIIC-2024 Mesa de Ayuda adelantó el soporte para los casos relacionados con las alertas reportadaspor NOC/SOC sobre eventos o posibles incidentes de equipos institucionales o de cuentas de usuarios finales.</v>
      </c>
      <c r="BB158" s="175" t="str">
        <f t="shared" si="130"/>
        <v xml:space="preserve">OSI - GIS </v>
      </c>
      <c r="BC158" s="227" t="s">
        <v>100</v>
      </c>
      <c r="BD158" s="176" t="str">
        <f t="shared" si="131"/>
        <v xml:space="preserve"> </v>
      </c>
      <c r="BE158" s="176" t="str">
        <f t="shared" si="132"/>
        <v>X</v>
      </c>
      <c r="BF158"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8" s="177" t="s">
        <v>1340</v>
      </c>
      <c r="BH158" s="176" t="str">
        <f t="shared" si="134"/>
        <v xml:space="preserve"> </v>
      </c>
      <c r="BI158" s="200"/>
      <c r="BJ158" s="190">
        <v>45777</v>
      </c>
      <c r="BK158"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8" s="192" t="str">
        <f t="shared" si="125"/>
        <v xml:space="preserve">OSI - GIS </v>
      </c>
      <c r="BM158" s="197" t="s">
        <v>100</v>
      </c>
      <c r="BN158" s="191"/>
      <c r="BO158" s="193" t="s">
        <v>1338</v>
      </c>
      <c r="BP158" s="192" t="str">
        <f t="shared" si="136"/>
        <v xml:space="preserve">Seguimiento periodico a la gestión de incidentes </v>
      </c>
      <c r="BQ158" s="194" t="s">
        <v>1340</v>
      </c>
      <c r="BR158" s="192" t="str">
        <f t="shared" si="137"/>
        <v>Servicio en ejecución durante el 2025.</v>
      </c>
      <c r="BS158" s="200"/>
      <c r="BT158" s="339">
        <f t="shared" si="139"/>
        <v>45838</v>
      </c>
      <c r="BU158" s="339" t="str">
        <f t="shared" si="140"/>
        <v>Casos de alertas de monitoreo de eventos o incidentes detectados en equipos de ususario final y cuentas institucionales.</v>
      </c>
      <c r="BV158" s="340" t="str">
        <f t="shared" si="126"/>
        <v xml:space="preserve">OSI - GIS </v>
      </c>
      <c r="BW158" s="542" t="s">
        <v>100</v>
      </c>
      <c r="BX158" s="341" t="str">
        <f t="shared" si="141"/>
        <v xml:space="preserve"> </v>
      </c>
      <c r="BY158" s="341" t="str">
        <f t="shared" si="142"/>
        <v>X</v>
      </c>
      <c r="BZ158" s="341" t="str">
        <f t="shared" si="143"/>
        <v>Monitoreo permanente a usuarios finales.</v>
      </c>
      <c r="CA158" s="343" t="s">
        <v>1340</v>
      </c>
      <c r="CB158" s="340" t="str">
        <f t="shared" si="144"/>
        <v>Ajuste redacción "Descripción del Riesgo" acorde con lo indicado en el Informe OCI-018-2025.</v>
      </c>
      <c r="CC158" s="200"/>
      <c r="CD158" s="301"/>
      <c r="CE158" s="175"/>
      <c r="CF158" s="175" t="str">
        <f t="shared" si="127"/>
        <v xml:space="preserve">OSI - GIS </v>
      </c>
      <c r="CG158" s="305" t="s">
        <v>100</v>
      </c>
      <c r="CH158" s="176"/>
      <c r="CI158" s="239"/>
      <c r="CJ158" s="175"/>
      <c r="CK158" s="177"/>
      <c r="CL158" s="175"/>
      <c r="CM158" s="200"/>
      <c r="CN158" s="175"/>
      <c r="CO158" s="175"/>
      <c r="CP158" s="176"/>
      <c r="CQ158" s="176"/>
      <c r="CR158" s="176"/>
      <c r="CS158" s="176"/>
      <c r="CT158" s="177"/>
      <c r="CU158" s="177"/>
      <c r="CV158" s="177"/>
      <c r="CW158" s="198"/>
      <c r="CX158" s="198"/>
      <c r="CY158" s="198"/>
      <c r="CZ158" s="198"/>
      <c r="DA158" s="198"/>
      <c r="DB158" s="198"/>
      <c r="DC158" s="198"/>
      <c r="DD158" s="198"/>
      <c r="DE158" s="198"/>
      <c r="DF158" s="198"/>
    </row>
    <row r="159" spans="2:110" s="187" customFormat="1" ht="94.5" x14ac:dyDescent="0.25">
      <c r="B159" s="173" t="s">
        <v>68</v>
      </c>
      <c r="C159" s="195" t="s">
        <v>298</v>
      </c>
      <c r="D159" s="195" t="s">
        <v>298</v>
      </c>
      <c r="E159" s="196" t="s">
        <v>185</v>
      </c>
      <c r="F159" s="196" t="s">
        <v>71</v>
      </c>
      <c r="G159" s="196" t="s">
        <v>298</v>
      </c>
      <c r="H159" s="195" t="s">
        <v>71</v>
      </c>
      <c r="I159" s="195" t="s">
        <v>242</v>
      </c>
      <c r="J159" s="195" t="s">
        <v>242</v>
      </c>
      <c r="K159" s="195" t="s">
        <v>518</v>
      </c>
      <c r="L159" s="195" t="s">
        <v>661</v>
      </c>
      <c r="M159" s="195">
        <v>0</v>
      </c>
      <c r="N159" s="195" t="s">
        <v>662</v>
      </c>
      <c r="O159" s="196" t="s">
        <v>167</v>
      </c>
      <c r="P159" s="170"/>
      <c r="Q159" s="171" t="s">
        <v>77</v>
      </c>
      <c r="R159" s="171" t="s">
        <v>78</v>
      </c>
      <c r="S159" s="340" t="s">
        <v>1495</v>
      </c>
      <c r="T159" s="170" t="s">
        <v>302</v>
      </c>
      <c r="U159" s="196" t="s">
        <v>81</v>
      </c>
      <c r="V159" s="170" t="s">
        <v>82</v>
      </c>
      <c r="W159" s="180" t="s">
        <v>83</v>
      </c>
      <c r="X159" s="181">
        <f t="shared" si="116"/>
        <v>0.4</v>
      </c>
      <c r="Y159" s="182" t="s">
        <v>84</v>
      </c>
      <c r="Z159" s="181">
        <f t="shared" si="117"/>
        <v>0.8</v>
      </c>
      <c r="AA159" s="173" t="s">
        <v>85</v>
      </c>
      <c r="AB159" s="172" t="s">
        <v>303</v>
      </c>
      <c r="AC159" s="170" t="s">
        <v>178</v>
      </c>
      <c r="AD159" s="173" t="s">
        <v>88</v>
      </c>
      <c r="AE159" s="173" t="s">
        <v>89</v>
      </c>
      <c r="AF159" s="196" t="s">
        <v>127</v>
      </c>
      <c r="AG159" s="173" t="s">
        <v>91</v>
      </c>
      <c r="AH159" s="173" t="s">
        <v>111</v>
      </c>
      <c r="AI159" s="183">
        <f t="shared" si="118"/>
        <v>0.15</v>
      </c>
      <c r="AJ159" s="173" t="s">
        <v>179</v>
      </c>
      <c r="AK159" s="183">
        <f t="shared" si="119"/>
        <v>0.25</v>
      </c>
      <c r="AL159" s="173" t="s">
        <v>94</v>
      </c>
      <c r="AM159" s="195" t="s">
        <v>147</v>
      </c>
      <c r="AN159" s="173" t="s">
        <v>96</v>
      </c>
      <c r="AO159" s="195" t="s">
        <v>148</v>
      </c>
      <c r="AP159" s="184">
        <f t="shared" si="120"/>
        <v>0.4</v>
      </c>
      <c r="AQ159" s="243" t="str">
        <f t="shared" si="121"/>
        <v>BAJA</v>
      </c>
      <c r="AR159" s="243">
        <f t="shared" si="122"/>
        <v>0.24</v>
      </c>
      <c r="AS159" s="243" t="str">
        <f t="shared" si="123"/>
        <v>MAYOR</v>
      </c>
      <c r="AT159" s="243">
        <f t="shared" si="124"/>
        <v>0.8</v>
      </c>
      <c r="AU159" s="223" t="s">
        <v>85</v>
      </c>
      <c r="AV159" s="235" t="s">
        <v>130</v>
      </c>
      <c r="AW159" s="174" t="s">
        <v>303</v>
      </c>
      <c r="AX159" s="175" t="s">
        <v>1364</v>
      </c>
      <c r="AY159" s="200"/>
      <c r="AZ159" s="175">
        <f t="shared" si="128"/>
        <v>45657</v>
      </c>
      <c r="BA159" s="175" t="str">
        <f t="shared" si="129"/>
        <v>En IIIC-2024 Mesa de Ayuda adelantó el soporte para los casos relacionados con las alertas reportadaspor NOC/SOC sobre eventos o posibles incidentes de equipos institucionales o de cuentas de usuarios finales.</v>
      </c>
      <c r="BB159" s="175" t="str">
        <f t="shared" si="130"/>
        <v xml:space="preserve">OSI - GIS </v>
      </c>
      <c r="BC159" s="227" t="s">
        <v>100</v>
      </c>
      <c r="BD159" s="176" t="str">
        <f t="shared" si="131"/>
        <v xml:space="preserve"> </v>
      </c>
      <c r="BE159" s="176" t="str">
        <f t="shared" si="132"/>
        <v>X</v>
      </c>
      <c r="BF159"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59" s="177" t="s">
        <v>1340</v>
      </c>
      <c r="BH159" s="176" t="str">
        <f t="shared" si="134"/>
        <v xml:space="preserve"> </v>
      </c>
      <c r="BI159" s="200"/>
      <c r="BJ159" s="190">
        <v>45777</v>
      </c>
      <c r="BK159"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59" s="192" t="str">
        <f t="shared" si="125"/>
        <v xml:space="preserve">OSI - GIS </v>
      </c>
      <c r="BM159" s="197" t="s">
        <v>100</v>
      </c>
      <c r="BN159" s="191"/>
      <c r="BO159" s="193" t="s">
        <v>1338</v>
      </c>
      <c r="BP159" s="192" t="str">
        <f t="shared" si="136"/>
        <v xml:space="preserve">Seguimiento periodico a la gestión de incidentes </v>
      </c>
      <c r="BQ159" s="194" t="s">
        <v>1340</v>
      </c>
      <c r="BR159" s="192" t="str">
        <f t="shared" si="137"/>
        <v>Servicio en ejecución durante el 2025.</v>
      </c>
      <c r="BS159" s="200"/>
      <c r="BT159" s="339">
        <f t="shared" si="139"/>
        <v>45838</v>
      </c>
      <c r="BU159" s="339" t="str">
        <f t="shared" si="140"/>
        <v>Casos de alertas de monitoreo de eventos o incidentes detectados en equipos de ususario final y cuentas institucionales.</v>
      </c>
      <c r="BV159" s="340" t="str">
        <f t="shared" si="126"/>
        <v xml:space="preserve">OSI - GIS </v>
      </c>
      <c r="BW159" s="542" t="s">
        <v>100</v>
      </c>
      <c r="BX159" s="341" t="str">
        <f t="shared" si="141"/>
        <v xml:space="preserve"> </v>
      </c>
      <c r="BY159" s="341" t="str">
        <f t="shared" si="142"/>
        <v>X</v>
      </c>
      <c r="BZ159" s="341" t="str">
        <f t="shared" si="143"/>
        <v>Monitoreo permanente a usuarios finales.</v>
      </c>
      <c r="CA159" s="343" t="s">
        <v>1340</v>
      </c>
      <c r="CB159" s="340" t="str">
        <f t="shared" si="144"/>
        <v>Ajuste redacción "Descripción del Riesgo" acorde con lo indicado en el Informe OCI-018-2025.</v>
      </c>
      <c r="CC159" s="200"/>
      <c r="CD159" s="301"/>
      <c r="CE159" s="175"/>
      <c r="CF159" s="175" t="str">
        <f t="shared" si="127"/>
        <v xml:space="preserve">OSI - GIS </v>
      </c>
      <c r="CG159" s="305" t="s">
        <v>100</v>
      </c>
      <c r="CH159" s="176"/>
      <c r="CI159" s="239"/>
      <c r="CJ159" s="175"/>
      <c r="CK159" s="177"/>
      <c r="CL159" s="175"/>
      <c r="CM159" s="200"/>
      <c r="CN159" s="175"/>
      <c r="CO159" s="175"/>
      <c r="CP159" s="176"/>
      <c r="CQ159" s="176"/>
      <c r="CR159" s="176"/>
      <c r="CS159" s="176"/>
      <c r="CT159" s="177"/>
      <c r="CU159" s="177"/>
      <c r="CV159" s="177"/>
      <c r="CW159" s="198"/>
      <c r="CX159" s="198"/>
      <c r="CY159" s="198"/>
      <c r="CZ159" s="198"/>
      <c r="DA159" s="198"/>
      <c r="DB159" s="198"/>
      <c r="DC159" s="198"/>
      <c r="DD159" s="198"/>
      <c r="DE159" s="198"/>
      <c r="DF159" s="198"/>
    </row>
    <row r="160" spans="2:110" s="187" customFormat="1" ht="94.5" x14ac:dyDescent="0.25">
      <c r="B160" s="173" t="s">
        <v>68</v>
      </c>
      <c r="C160" s="195" t="s">
        <v>298</v>
      </c>
      <c r="D160" s="195" t="s">
        <v>298</v>
      </c>
      <c r="E160" s="196" t="s">
        <v>185</v>
      </c>
      <c r="F160" s="196" t="s">
        <v>117</v>
      </c>
      <c r="G160" s="196" t="s">
        <v>298</v>
      </c>
      <c r="H160" s="195">
        <v>0</v>
      </c>
      <c r="I160" s="195">
        <v>0</v>
      </c>
      <c r="J160" s="195">
        <v>0</v>
      </c>
      <c r="K160" s="195">
        <v>0</v>
      </c>
      <c r="L160" s="195">
        <v>0</v>
      </c>
      <c r="M160" s="195">
        <v>0</v>
      </c>
      <c r="N160" s="195">
        <v>0</v>
      </c>
      <c r="O160" s="196" t="s">
        <v>176</v>
      </c>
      <c r="P160" s="170"/>
      <c r="Q160" s="171" t="s">
        <v>77</v>
      </c>
      <c r="R160" s="171" t="s">
        <v>78</v>
      </c>
      <c r="S160" s="340" t="s">
        <v>1495</v>
      </c>
      <c r="T160" s="170" t="s">
        <v>302</v>
      </c>
      <c r="U160" s="196" t="s">
        <v>81</v>
      </c>
      <c r="V160" s="170" t="s">
        <v>144</v>
      </c>
      <c r="W160" s="180" t="s">
        <v>83</v>
      </c>
      <c r="X160" s="181">
        <f t="shared" si="116"/>
        <v>0.4</v>
      </c>
      <c r="Y160" s="182" t="s">
        <v>84</v>
      </c>
      <c r="Z160" s="181">
        <f t="shared" si="117"/>
        <v>0.8</v>
      </c>
      <c r="AA160" s="173" t="s">
        <v>85</v>
      </c>
      <c r="AB160" s="172" t="s">
        <v>303</v>
      </c>
      <c r="AC160" s="170" t="s">
        <v>178</v>
      </c>
      <c r="AD160" s="173" t="s">
        <v>88</v>
      </c>
      <c r="AE160" s="173" t="s">
        <v>89</v>
      </c>
      <c r="AF160" s="196" t="s">
        <v>127</v>
      </c>
      <c r="AG160" s="173" t="s">
        <v>91</v>
      </c>
      <c r="AH160" s="173" t="s">
        <v>111</v>
      </c>
      <c r="AI160" s="183">
        <f t="shared" si="118"/>
        <v>0.15</v>
      </c>
      <c r="AJ160" s="173" t="s">
        <v>179</v>
      </c>
      <c r="AK160" s="183">
        <f t="shared" si="119"/>
        <v>0.25</v>
      </c>
      <c r="AL160" s="173" t="s">
        <v>94</v>
      </c>
      <c r="AM160" s="195" t="s">
        <v>147</v>
      </c>
      <c r="AN160" s="173" t="s">
        <v>96</v>
      </c>
      <c r="AO160" s="195" t="s">
        <v>148</v>
      </c>
      <c r="AP160" s="184">
        <f t="shared" si="120"/>
        <v>0.4</v>
      </c>
      <c r="AQ160" s="243" t="str">
        <f t="shared" si="121"/>
        <v>BAJA</v>
      </c>
      <c r="AR160" s="243">
        <f t="shared" si="122"/>
        <v>0.24</v>
      </c>
      <c r="AS160" s="243" t="str">
        <f t="shared" si="123"/>
        <v>MAYOR</v>
      </c>
      <c r="AT160" s="243">
        <f t="shared" si="124"/>
        <v>0.8</v>
      </c>
      <c r="AU160" s="223" t="s">
        <v>85</v>
      </c>
      <c r="AV160" s="235" t="s">
        <v>130</v>
      </c>
      <c r="AW160" s="174" t="s">
        <v>303</v>
      </c>
      <c r="AX160" s="175" t="s">
        <v>1364</v>
      </c>
      <c r="AY160" s="200"/>
      <c r="AZ160" s="175">
        <f t="shared" si="128"/>
        <v>45657</v>
      </c>
      <c r="BA160" s="175" t="str">
        <f t="shared" si="129"/>
        <v>En IIIC-2024 Mesa de Ayuda adelantó el soporte para los casos relacionados con las alertas reportadaspor NOC/SOC sobre eventos o posibles incidentes de equipos institucionales o de cuentas de usuarios finales.</v>
      </c>
      <c r="BB160" s="175" t="str">
        <f t="shared" si="130"/>
        <v xml:space="preserve">OSI - GIS </v>
      </c>
      <c r="BC160" s="227" t="s">
        <v>100</v>
      </c>
      <c r="BD160" s="176" t="str">
        <f t="shared" si="131"/>
        <v xml:space="preserve"> </v>
      </c>
      <c r="BE160" s="176" t="str">
        <f t="shared" si="132"/>
        <v>X</v>
      </c>
      <c r="BF160" s="176" t="str">
        <f t="shared" si="133"/>
        <v>Mesa de Ayuda intervinó los equipos y usuarios finales institucionales que reportaron alertas de incidentes o eventos relacionados con la navegación a sitios web sospechosos o ejecución de cookies, conexión de equipos no institucionales a la red movil, descarga de archivos no autorizados o componentes desactualizados, entre otros.</v>
      </c>
      <c r="BG160" s="177" t="s">
        <v>1340</v>
      </c>
      <c r="BH160" s="176" t="str">
        <f t="shared" si="134"/>
        <v xml:space="preserve"> </v>
      </c>
      <c r="BI160" s="200"/>
      <c r="BJ160" s="190">
        <v>45777</v>
      </c>
      <c r="BK160" s="192" t="str">
        <f t="shared" si="135"/>
        <v>Como parte del monitoreo de la Plataforma Tecnológica se adelanta la gestión de incidentes y eventos reportados, articulados a través de mesa de ayuda a fin de coordinar las actividades entre soporte técnico, infraestructura tecnológica y monitoreo para las remediaciones requeridas.</v>
      </c>
      <c r="BL160" s="192" t="str">
        <f t="shared" si="125"/>
        <v xml:space="preserve">OSI - GIS </v>
      </c>
      <c r="BM160" s="197" t="s">
        <v>100</v>
      </c>
      <c r="BN160" s="191"/>
      <c r="BO160" s="193" t="s">
        <v>1338</v>
      </c>
      <c r="BP160" s="192" t="str">
        <f t="shared" si="136"/>
        <v xml:space="preserve">Seguimiento periodico a la gestión de incidentes </v>
      </c>
      <c r="BQ160" s="194" t="s">
        <v>1340</v>
      </c>
      <c r="BR160" s="192" t="str">
        <f t="shared" si="137"/>
        <v>Servicio en ejecución durante el 2025.</v>
      </c>
      <c r="BS160" s="200"/>
      <c r="BT160" s="339">
        <f t="shared" si="139"/>
        <v>45838</v>
      </c>
      <c r="BU160" s="339" t="str">
        <f t="shared" si="140"/>
        <v>Casos de alertas de monitoreo de eventos o incidentes detectados en equipos de ususario final y cuentas institucionales.</v>
      </c>
      <c r="BV160" s="340" t="str">
        <f t="shared" si="126"/>
        <v xml:space="preserve">OSI - GIS </v>
      </c>
      <c r="BW160" s="542" t="s">
        <v>100</v>
      </c>
      <c r="BX160" s="341" t="str">
        <f t="shared" si="141"/>
        <v xml:space="preserve"> </v>
      </c>
      <c r="BY160" s="341" t="str">
        <f t="shared" si="142"/>
        <v>X</v>
      </c>
      <c r="BZ160" s="341" t="str">
        <f t="shared" si="143"/>
        <v>Monitoreo permanente a usuarios finales.</v>
      </c>
      <c r="CA160" s="343" t="s">
        <v>1340</v>
      </c>
      <c r="CB160" s="340" t="str">
        <f t="shared" si="144"/>
        <v>Ajuste redacción "Descripción del Riesgo" acorde con lo indicado en el Informe OCI-018-2025.</v>
      </c>
      <c r="CC160" s="200"/>
      <c r="CD160" s="301"/>
      <c r="CE160" s="175"/>
      <c r="CF160" s="175" t="str">
        <f t="shared" si="127"/>
        <v xml:space="preserve">OSI - GIS </v>
      </c>
      <c r="CG160" s="305" t="s">
        <v>100</v>
      </c>
      <c r="CH160" s="176"/>
      <c r="CI160" s="239"/>
      <c r="CJ160" s="175"/>
      <c r="CK160" s="177"/>
      <c r="CL160" s="175"/>
      <c r="CM160" s="200"/>
      <c r="CN160" s="175"/>
      <c r="CO160" s="175"/>
      <c r="CP160" s="176"/>
      <c r="CQ160" s="176"/>
      <c r="CR160" s="176"/>
      <c r="CS160" s="176"/>
      <c r="CT160" s="177"/>
      <c r="CU160" s="177"/>
      <c r="CV160" s="177"/>
      <c r="CW160" s="198"/>
      <c r="CX160" s="198"/>
      <c r="CY160" s="198"/>
      <c r="CZ160" s="198"/>
      <c r="DA160" s="198"/>
      <c r="DB160" s="198"/>
      <c r="DC160" s="198"/>
      <c r="DD160" s="198"/>
      <c r="DE160" s="198"/>
      <c r="DF160" s="198"/>
    </row>
    <row r="161" spans="2:110" s="187" customFormat="1" ht="115.5" x14ac:dyDescent="0.25">
      <c r="B161" s="173" t="s">
        <v>68</v>
      </c>
      <c r="C161" s="195" t="s">
        <v>194</v>
      </c>
      <c r="D161" s="195" t="s">
        <v>194</v>
      </c>
      <c r="E161" s="196" t="s">
        <v>70</v>
      </c>
      <c r="F161" s="196" t="s">
        <v>71</v>
      </c>
      <c r="G161" s="196" t="s">
        <v>194</v>
      </c>
      <c r="H161" s="195" t="s">
        <v>240</v>
      </c>
      <c r="I161" s="195" t="s">
        <v>518</v>
      </c>
      <c r="J161" s="195" t="s">
        <v>240</v>
      </c>
      <c r="K161" s="195" t="s">
        <v>242</v>
      </c>
      <c r="L161" s="195" t="s">
        <v>353</v>
      </c>
      <c r="M161" s="195" t="s">
        <v>353</v>
      </c>
      <c r="N161" s="195" t="s">
        <v>120</v>
      </c>
      <c r="O161" s="196" t="s">
        <v>167</v>
      </c>
      <c r="P161" s="170"/>
      <c r="Q161" s="171" t="s">
        <v>77</v>
      </c>
      <c r="R161" s="171" t="s">
        <v>78</v>
      </c>
      <c r="S161" s="319" t="s">
        <v>1504</v>
      </c>
      <c r="T161" s="170" t="s">
        <v>80</v>
      </c>
      <c r="U161" s="196" t="s">
        <v>81</v>
      </c>
      <c r="V161" s="170" t="s">
        <v>82</v>
      </c>
      <c r="W161" s="218" t="s">
        <v>83</v>
      </c>
      <c r="X161" s="219">
        <f t="shared" si="116"/>
        <v>0.4</v>
      </c>
      <c r="Y161" s="220" t="s">
        <v>84</v>
      </c>
      <c r="Z161" s="219">
        <f t="shared" si="117"/>
        <v>0.8</v>
      </c>
      <c r="AA161" s="223" t="s">
        <v>85</v>
      </c>
      <c r="AB161" s="172" t="s">
        <v>198</v>
      </c>
      <c r="AC161" s="170" t="s">
        <v>551</v>
      </c>
      <c r="AD161" s="223" t="s">
        <v>88</v>
      </c>
      <c r="AE161" s="223" t="s">
        <v>89</v>
      </c>
      <c r="AF161" s="246" t="s">
        <v>273</v>
      </c>
      <c r="AG161" s="223" t="s">
        <v>91</v>
      </c>
      <c r="AH161" s="223" t="s">
        <v>111</v>
      </c>
      <c r="AI161" s="219">
        <f t="shared" si="118"/>
        <v>0.15</v>
      </c>
      <c r="AJ161" s="223" t="s">
        <v>93</v>
      </c>
      <c r="AK161" s="219">
        <f t="shared" si="119"/>
        <v>0.1</v>
      </c>
      <c r="AL161" s="223" t="s">
        <v>94</v>
      </c>
      <c r="AM161" s="195" t="s">
        <v>552</v>
      </c>
      <c r="AN161" s="173" t="s">
        <v>96</v>
      </c>
      <c r="AO161" s="195" t="s">
        <v>553</v>
      </c>
      <c r="AP161" s="184">
        <f t="shared" si="120"/>
        <v>0.25</v>
      </c>
      <c r="AQ161" s="243" t="str">
        <f t="shared" si="121"/>
        <v>BAJA</v>
      </c>
      <c r="AR161" s="243">
        <f t="shared" si="122"/>
        <v>0.30000000000000004</v>
      </c>
      <c r="AS161" s="243" t="str">
        <f t="shared" si="123"/>
        <v>MAYOR</v>
      </c>
      <c r="AT161" s="243">
        <f t="shared" si="124"/>
        <v>0.8</v>
      </c>
      <c r="AU161" s="223" t="s">
        <v>85</v>
      </c>
      <c r="AV161" s="218" t="s">
        <v>373</v>
      </c>
      <c r="AW161" s="174" t="s">
        <v>198</v>
      </c>
      <c r="AX161" s="319" t="s">
        <v>554</v>
      </c>
      <c r="AY161" s="200"/>
      <c r="AZ161" s="175">
        <v>45657</v>
      </c>
      <c r="BA161" s="176" t="s">
        <v>1372</v>
      </c>
      <c r="BB161" s="176" t="s">
        <v>1373</v>
      </c>
      <c r="BC161" s="227" t="s">
        <v>100</v>
      </c>
      <c r="BD161" s="176" t="str">
        <f>BD160</f>
        <v xml:space="preserve"> </v>
      </c>
      <c r="BE161" s="176" t="str">
        <f>BE160</f>
        <v>X</v>
      </c>
      <c r="BF161" s="176" t="s">
        <v>1374</v>
      </c>
      <c r="BG161" s="177" t="s">
        <v>1340</v>
      </c>
      <c r="BH161" s="176" t="s">
        <v>1375</v>
      </c>
      <c r="BI161" s="200"/>
      <c r="BJ161" s="190">
        <v>45777</v>
      </c>
      <c r="BK161" s="192" t="s">
        <v>1418</v>
      </c>
      <c r="BL161" s="192" t="str">
        <f t="shared" si="125"/>
        <v>OSI - AE - SPI</v>
      </c>
      <c r="BM161" s="197" t="s">
        <v>100</v>
      </c>
      <c r="BN161" s="191"/>
      <c r="BO161" s="193" t="s">
        <v>1338</v>
      </c>
      <c r="BP161" s="194" t="s">
        <v>1419</v>
      </c>
      <c r="BQ161" s="194" t="s">
        <v>1340</v>
      </c>
      <c r="BR161" s="194" t="s">
        <v>1421</v>
      </c>
      <c r="BS161" s="200"/>
      <c r="BT161" s="319">
        <v>45838</v>
      </c>
      <c r="BU161" s="319" t="s">
        <v>1472</v>
      </c>
      <c r="BV161" s="319" t="str">
        <f t="shared" si="126"/>
        <v>OSI - AE - SPI</v>
      </c>
      <c r="BW161" s="676" t="s">
        <v>100</v>
      </c>
      <c r="BX161" s="319" t="s">
        <v>268</v>
      </c>
      <c r="BY161" s="319" t="s">
        <v>1338</v>
      </c>
      <c r="BZ161" s="319" t="s">
        <v>1473</v>
      </c>
      <c r="CA161" s="319" t="s">
        <v>1340</v>
      </c>
      <c r="CB161" s="319" t="str">
        <f>CB8</f>
        <v>Ajuste redacción "Descripción del Riesgo" acorde con lo indicado en el Informe OCI-018-2025.</v>
      </c>
      <c r="CC161" s="200"/>
      <c r="CD161" s="301"/>
      <c r="CE161" s="175"/>
      <c r="CF161" s="175" t="str">
        <f t="shared" si="127"/>
        <v>OSI - AE - SPI</v>
      </c>
      <c r="CG161" s="305" t="s">
        <v>100</v>
      </c>
      <c r="CH161" s="176"/>
      <c r="CI161" s="239"/>
      <c r="CJ161" s="177"/>
      <c r="CK161" s="177"/>
      <c r="CL161" s="177"/>
      <c r="CM161" s="200"/>
      <c r="CN161" s="175"/>
      <c r="CO161" s="175"/>
      <c r="CP161" s="176"/>
      <c r="CQ161" s="176"/>
      <c r="CR161" s="176"/>
      <c r="CS161" s="176"/>
      <c r="CT161" s="177"/>
      <c r="CU161" s="177"/>
      <c r="CV161" s="177"/>
      <c r="CW161" s="198"/>
      <c r="CX161" s="198"/>
      <c r="CY161" s="198"/>
      <c r="CZ161" s="198"/>
      <c r="DA161" s="198"/>
      <c r="DB161" s="198"/>
      <c r="DC161" s="198"/>
      <c r="DD161" s="198"/>
      <c r="DE161" s="198"/>
      <c r="DF161" s="198"/>
    </row>
    <row r="162" spans="2:110" s="187" customFormat="1" ht="115.5" x14ac:dyDescent="0.25">
      <c r="B162" s="173" t="s">
        <v>68</v>
      </c>
      <c r="C162" s="195" t="s">
        <v>194</v>
      </c>
      <c r="D162" s="195" t="s">
        <v>194</v>
      </c>
      <c r="E162" s="196" t="s">
        <v>70</v>
      </c>
      <c r="F162" s="196" t="s">
        <v>71</v>
      </c>
      <c r="G162" s="196" t="s">
        <v>194</v>
      </c>
      <c r="H162" s="195">
        <v>0</v>
      </c>
      <c r="I162" s="195">
        <v>0</v>
      </c>
      <c r="J162" s="195">
        <v>0</v>
      </c>
      <c r="K162" s="195">
        <v>0</v>
      </c>
      <c r="L162" s="195">
        <v>0</v>
      </c>
      <c r="M162" s="195">
        <v>0</v>
      </c>
      <c r="N162" s="195">
        <v>0</v>
      </c>
      <c r="O162" s="196" t="s">
        <v>265</v>
      </c>
      <c r="P162" s="170"/>
      <c r="Q162" s="171" t="s">
        <v>77</v>
      </c>
      <c r="R162" s="171" t="s">
        <v>78</v>
      </c>
      <c r="S162" s="319" t="s">
        <v>1504</v>
      </c>
      <c r="T162" s="170" t="s">
        <v>80</v>
      </c>
      <c r="U162" s="196" t="s">
        <v>81</v>
      </c>
      <c r="V162" s="170" t="s">
        <v>144</v>
      </c>
      <c r="W162" s="218" t="s">
        <v>83</v>
      </c>
      <c r="X162" s="219">
        <f t="shared" si="116"/>
        <v>0.4</v>
      </c>
      <c r="Y162" s="220" t="s">
        <v>84</v>
      </c>
      <c r="Z162" s="219">
        <f t="shared" si="117"/>
        <v>0.8</v>
      </c>
      <c r="AA162" s="223" t="s">
        <v>85</v>
      </c>
      <c r="AB162" s="172" t="s">
        <v>198</v>
      </c>
      <c r="AC162" s="170" t="s">
        <v>551</v>
      </c>
      <c r="AD162" s="223" t="s">
        <v>88</v>
      </c>
      <c r="AE162" s="223" t="s">
        <v>89</v>
      </c>
      <c r="AF162" s="246" t="s">
        <v>273</v>
      </c>
      <c r="AG162" s="223" t="s">
        <v>91</v>
      </c>
      <c r="AH162" s="223" t="s">
        <v>111</v>
      </c>
      <c r="AI162" s="219">
        <f t="shared" si="118"/>
        <v>0.15</v>
      </c>
      <c r="AJ162" s="223" t="s">
        <v>93</v>
      </c>
      <c r="AK162" s="219">
        <f t="shared" si="119"/>
        <v>0.1</v>
      </c>
      <c r="AL162" s="223" t="s">
        <v>94</v>
      </c>
      <c r="AM162" s="195" t="s">
        <v>552</v>
      </c>
      <c r="AN162" s="173" t="s">
        <v>96</v>
      </c>
      <c r="AO162" s="195" t="s">
        <v>553</v>
      </c>
      <c r="AP162" s="184">
        <f t="shared" si="120"/>
        <v>0.25</v>
      </c>
      <c r="AQ162" s="243" t="str">
        <f t="shared" si="121"/>
        <v>BAJA</v>
      </c>
      <c r="AR162" s="243">
        <f t="shared" si="122"/>
        <v>0.30000000000000004</v>
      </c>
      <c r="AS162" s="243" t="str">
        <f t="shared" si="123"/>
        <v>MAYOR</v>
      </c>
      <c r="AT162" s="243">
        <f t="shared" si="124"/>
        <v>0.8</v>
      </c>
      <c r="AU162" s="223" t="s">
        <v>85</v>
      </c>
      <c r="AV162" s="235" t="s">
        <v>130</v>
      </c>
      <c r="AW162" s="174" t="s">
        <v>198</v>
      </c>
      <c r="AX162" s="319" t="s">
        <v>554</v>
      </c>
      <c r="AY162" s="200"/>
      <c r="AZ162" s="175">
        <f>AZ161</f>
        <v>45657</v>
      </c>
      <c r="BA162" s="175" t="str">
        <f>BA161</f>
        <v>En IIIC-2024 como parte de los compromisos PNID se definió la Hoja de Ruta de Datos Abiertos Sectorial que será ejecutada en 2025</v>
      </c>
      <c r="BB162" s="175" t="str">
        <f>BB161</f>
        <v>OSI - AE - SPI</v>
      </c>
      <c r="BC162" s="227" t="s">
        <v>100</v>
      </c>
      <c r="BD162" s="176" t="str">
        <f>BD161</f>
        <v xml:space="preserve"> </v>
      </c>
      <c r="BE162" s="176" t="str">
        <f>BE161</f>
        <v>X</v>
      </c>
      <c r="BF162" s="176" t="str">
        <f>BF161</f>
        <v xml:space="preserve">La HRDA del SCIT orienta sobre los mecanismos a desarrollar para la apertura de conjuntos de datos del sector y su publicación y administración de el Portal Datos Abiertos. </v>
      </c>
      <c r="BG162" s="177" t="s">
        <v>1340</v>
      </c>
      <c r="BH162" s="176" t="str">
        <f>BH161</f>
        <v>Conpromiso PNID - 2025</v>
      </c>
      <c r="BI162" s="200"/>
      <c r="BJ162" s="190">
        <v>45777</v>
      </c>
      <c r="BK162" s="192" t="str">
        <f>BK161</f>
        <v>Actualización Hoja de Ruta Institucional de Datos Abiertos.</v>
      </c>
      <c r="BL162" s="192" t="str">
        <f t="shared" si="125"/>
        <v>OSI - AE - SPI</v>
      </c>
      <c r="BM162" s="197" t="s">
        <v>100</v>
      </c>
      <c r="BN162" s="191"/>
      <c r="BO162" s="193" t="s">
        <v>1338</v>
      </c>
      <c r="BP162" s="194" t="str">
        <f>BP161</f>
        <v>Se actualiza la Hoja de Ruta de Datos Abiertos de la entidad acorde con los linemientos de Datos Abiertos</v>
      </c>
      <c r="BQ162" s="194" t="s">
        <v>1340</v>
      </c>
      <c r="BR162" s="194" t="str">
        <f>BR161</f>
        <v>En desarrollo ia Hoja de Ruta de Datos Abierto Institucional</v>
      </c>
      <c r="BS162" s="200"/>
      <c r="BT162" s="319">
        <f>BT161</f>
        <v>45838</v>
      </c>
      <c r="BU162" s="319" t="str">
        <f>BU161</f>
        <v>En el marco de la implementación de la Estrategia Sectorial de Datos y en cumplimiento de lo establecido en la Hoja de Ruta PNID para la vigencia 2025, se cuenta con el diagnóstico de datos abiertos institucionales, publicación de la actualización de los conjuntos de datos abiertos en el Portal Datos Abiertos</v>
      </c>
      <c r="BV162" s="319" t="str">
        <f t="shared" si="126"/>
        <v>OSI - AE - SPI</v>
      </c>
      <c r="BW162" s="676" t="s">
        <v>100</v>
      </c>
      <c r="BX162" s="319" t="str">
        <f>BX161</f>
        <v xml:space="preserve"> </v>
      </c>
      <c r="BY162" s="319" t="str">
        <f t="shared" ref="BY162:BZ162" si="145">BY161</f>
        <v>X</v>
      </c>
      <c r="BZ162" s="319" t="str">
        <f t="shared" si="145"/>
        <v xml:space="preserve">Se adelanta la articulación institucional para el desarrollo de la Estrategia de Datos Abierto del Ministerio acorde con los linemientos del PNID. 
</v>
      </c>
      <c r="CA162" s="319" t="s">
        <v>1340</v>
      </c>
      <c r="CB162" s="319" t="str">
        <f>CB161</f>
        <v>Ajuste redacción "Descripción del Riesgo" acorde con lo indicado en el Informe OCI-018-2025.</v>
      </c>
      <c r="CC162" s="200"/>
      <c r="CD162" s="301"/>
      <c r="CE162" s="175"/>
      <c r="CF162" s="175" t="str">
        <f t="shared" si="127"/>
        <v>OSI - AE - SPI</v>
      </c>
      <c r="CG162" s="305" t="s">
        <v>100</v>
      </c>
      <c r="CH162" s="176"/>
      <c r="CI162" s="239"/>
      <c r="CJ162" s="177"/>
      <c r="CK162" s="177"/>
      <c r="CL162" s="177"/>
      <c r="CM162" s="200"/>
      <c r="CN162" s="175"/>
      <c r="CO162" s="175"/>
      <c r="CP162" s="176"/>
      <c r="CQ162" s="176"/>
      <c r="CR162" s="176"/>
      <c r="CS162" s="176"/>
      <c r="CT162" s="177"/>
      <c r="CU162" s="177"/>
      <c r="CV162" s="177"/>
      <c r="CW162" s="198"/>
      <c r="CX162" s="198"/>
      <c r="CY162" s="198"/>
      <c r="CZ162" s="198"/>
      <c r="DA162" s="198"/>
      <c r="DB162" s="198"/>
      <c r="DC162" s="198"/>
      <c r="DD162" s="198"/>
      <c r="DE162" s="198"/>
      <c r="DF162" s="198"/>
    </row>
    <row r="163" spans="2:110" s="187" customFormat="1" ht="115.5" x14ac:dyDescent="0.25">
      <c r="B163" s="173" t="s">
        <v>68</v>
      </c>
      <c r="C163" s="195" t="s">
        <v>194</v>
      </c>
      <c r="D163" s="195" t="s">
        <v>194</v>
      </c>
      <c r="E163" s="196" t="s">
        <v>70</v>
      </c>
      <c r="F163" s="196" t="s">
        <v>71</v>
      </c>
      <c r="G163" s="196" t="s">
        <v>194</v>
      </c>
      <c r="H163" s="195" t="s">
        <v>72</v>
      </c>
      <c r="I163" s="195" t="s">
        <v>72</v>
      </c>
      <c r="J163" s="195" t="s">
        <v>72</v>
      </c>
      <c r="K163" s="195" t="s">
        <v>72</v>
      </c>
      <c r="L163" s="195" t="s">
        <v>195</v>
      </c>
      <c r="M163" s="195" t="s">
        <v>196</v>
      </c>
      <c r="N163" s="195" t="s">
        <v>197</v>
      </c>
      <c r="O163" s="196" t="s">
        <v>189</v>
      </c>
      <c r="P163" s="170"/>
      <c r="Q163" s="171" t="s">
        <v>77</v>
      </c>
      <c r="R163" s="171" t="s">
        <v>78</v>
      </c>
      <c r="S163" s="379" t="s">
        <v>1505</v>
      </c>
      <c r="T163" s="170" t="s">
        <v>80</v>
      </c>
      <c r="U163" s="196" t="s">
        <v>81</v>
      </c>
      <c r="V163" s="170" t="s">
        <v>82</v>
      </c>
      <c r="W163" s="218" t="s">
        <v>83</v>
      </c>
      <c r="X163" s="219">
        <f t="shared" si="116"/>
        <v>0.4</v>
      </c>
      <c r="Y163" s="220" t="s">
        <v>84</v>
      </c>
      <c r="Z163" s="219">
        <f t="shared" si="117"/>
        <v>0.8</v>
      </c>
      <c r="AA163" s="223" t="s">
        <v>85</v>
      </c>
      <c r="AB163" s="172" t="s">
        <v>198</v>
      </c>
      <c r="AC163" s="170" t="s">
        <v>199</v>
      </c>
      <c r="AD163" s="223" t="s">
        <v>88</v>
      </c>
      <c r="AE163" s="223" t="s">
        <v>89</v>
      </c>
      <c r="AF163" s="246" t="s">
        <v>200</v>
      </c>
      <c r="AG163" s="223" t="s">
        <v>91</v>
      </c>
      <c r="AH163" s="223" t="s">
        <v>135</v>
      </c>
      <c r="AI163" s="219">
        <f t="shared" si="118"/>
        <v>0.25</v>
      </c>
      <c r="AJ163" s="223" t="s">
        <v>93</v>
      </c>
      <c r="AK163" s="219">
        <f t="shared" si="119"/>
        <v>0.1</v>
      </c>
      <c r="AL163" s="223" t="s">
        <v>94</v>
      </c>
      <c r="AM163" s="195" t="s">
        <v>201</v>
      </c>
      <c r="AN163" s="173" t="s">
        <v>96</v>
      </c>
      <c r="AO163" s="195" t="s">
        <v>202</v>
      </c>
      <c r="AP163" s="184">
        <f t="shared" si="120"/>
        <v>0.35</v>
      </c>
      <c r="AQ163" s="243" t="str">
        <f t="shared" si="121"/>
        <v>BAJA</v>
      </c>
      <c r="AR163" s="243">
        <f t="shared" si="122"/>
        <v>0.26</v>
      </c>
      <c r="AS163" s="243" t="str">
        <f t="shared" si="123"/>
        <v>MAYOR</v>
      </c>
      <c r="AT163" s="243">
        <f t="shared" si="124"/>
        <v>0.8</v>
      </c>
      <c r="AU163" s="223" t="s">
        <v>85</v>
      </c>
      <c r="AV163" s="218" t="s">
        <v>98</v>
      </c>
      <c r="AW163" s="174" t="s">
        <v>198</v>
      </c>
      <c r="AX163" s="380" t="s">
        <v>203</v>
      </c>
      <c r="AY163" s="369"/>
      <c r="AZ163" s="368">
        <v>45657</v>
      </c>
      <c r="BA163" s="368" t="s">
        <v>1369</v>
      </c>
      <c r="BB163" s="370" t="s">
        <v>1343</v>
      </c>
      <c r="BC163" s="371" t="s">
        <v>100</v>
      </c>
      <c r="BD163" s="370" t="s">
        <v>268</v>
      </c>
      <c r="BE163" s="370" t="s">
        <v>1338</v>
      </c>
      <c r="BF163" s="372" t="s">
        <v>1370</v>
      </c>
      <c r="BG163" s="372" t="s">
        <v>1340</v>
      </c>
      <c r="BH163" s="372" t="s">
        <v>1371</v>
      </c>
      <c r="BI163" s="369"/>
      <c r="BJ163" s="373">
        <v>45777</v>
      </c>
      <c r="BK163" s="374" t="s">
        <v>1420</v>
      </c>
      <c r="BL163" s="374" t="str">
        <f t="shared" si="125"/>
        <v>OSI - SPI</v>
      </c>
      <c r="BM163" s="375" t="s">
        <v>100</v>
      </c>
      <c r="BN163" s="376"/>
      <c r="BO163" s="377" t="s">
        <v>1338</v>
      </c>
      <c r="BP163" s="378" t="s">
        <v>1423</v>
      </c>
      <c r="BQ163" s="378" t="s">
        <v>1340</v>
      </c>
      <c r="BR163" s="378" t="s">
        <v>1422</v>
      </c>
      <c r="BS163" s="369"/>
      <c r="BT163" s="379">
        <v>45838</v>
      </c>
      <c r="BU163" s="379" t="s">
        <v>1475</v>
      </c>
      <c r="BV163" s="380" t="str">
        <f t="shared" si="126"/>
        <v>OSI - SPI</v>
      </c>
      <c r="BW163" s="543" t="s">
        <v>100</v>
      </c>
      <c r="BX163" s="381" t="str">
        <f t="shared" ref="BX163:BX165" si="146">BX162</f>
        <v xml:space="preserve"> </v>
      </c>
      <c r="BY163" s="381" t="str">
        <f t="shared" ref="BY163:BY165" si="147">BY162</f>
        <v>X</v>
      </c>
      <c r="BZ163" s="379" t="s">
        <v>1474</v>
      </c>
      <c r="CA163" s="382" t="s">
        <v>1340</v>
      </c>
      <c r="CB163" s="382" t="str">
        <f>CB8</f>
        <v>Ajuste redacción "Descripción del Riesgo" acorde con lo indicado en el Informe OCI-018-2025.</v>
      </c>
      <c r="CC163" s="200"/>
      <c r="CD163" s="301"/>
      <c r="CE163" s="175"/>
      <c r="CF163" s="175" t="str">
        <f t="shared" si="127"/>
        <v>OSI - SPI</v>
      </c>
      <c r="CG163" s="305" t="s">
        <v>100</v>
      </c>
      <c r="CH163" s="176"/>
      <c r="CI163" s="239"/>
      <c r="CJ163" s="177"/>
      <c r="CK163" s="177"/>
      <c r="CL163" s="177"/>
      <c r="CM163" s="200"/>
      <c r="CN163" s="175"/>
      <c r="CO163" s="175"/>
      <c r="CP163" s="176"/>
      <c r="CQ163" s="176"/>
      <c r="CR163" s="176"/>
      <c r="CS163" s="176"/>
      <c r="CT163" s="177"/>
      <c r="CU163" s="177"/>
      <c r="CV163" s="177"/>
      <c r="CW163" s="198"/>
      <c r="CX163" s="198"/>
      <c r="CY163" s="198"/>
      <c r="CZ163" s="198"/>
      <c r="DA163" s="198"/>
      <c r="DB163" s="198"/>
      <c r="DC163" s="198"/>
      <c r="DD163" s="198"/>
      <c r="DE163" s="198"/>
      <c r="DF163" s="198"/>
    </row>
    <row r="164" spans="2:110" s="187" customFormat="1" ht="115.5" x14ac:dyDescent="0.25">
      <c r="B164" s="173" t="s">
        <v>68</v>
      </c>
      <c r="C164" s="195" t="s">
        <v>194</v>
      </c>
      <c r="D164" s="195" t="s">
        <v>194</v>
      </c>
      <c r="E164" s="196" t="s">
        <v>70</v>
      </c>
      <c r="F164" s="196" t="s">
        <v>71</v>
      </c>
      <c r="G164" s="196" t="s">
        <v>194</v>
      </c>
      <c r="H164" s="195" t="s">
        <v>240</v>
      </c>
      <c r="I164" s="195" t="s">
        <v>240</v>
      </c>
      <c r="J164" s="195" t="s">
        <v>240</v>
      </c>
      <c r="K164" s="195" t="s">
        <v>240</v>
      </c>
      <c r="L164" s="195" t="s">
        <v>245</v>
      </c>
      <c r="M164" s="195" t="s">
        <v>246</v>
      </c>
      <c r="N164" s="195" t="s">
        <v>247</v>
      </c>
      <c r="O164" s="196" t="s">
        <v>241</v>
      </c>
      <c r="P164" s="170"/>
      <c r="Q164" s="171" t="s">
        <v>77</v>
      </c>
      <c r="R164" s="171" t="s">
        <v>78</v>
      </c>
      <c r="S164" s="379" t="s">
        <v>1505</v>
      </c>
      <c r="T164" s="170" t="s">
        <v>80</v>
      </c>
      <c r="U164" s="196" t="s">
        <v>81</v>
      </c>
      <c r="V164" s="170" t="s">
        <v>82</v>
      </c>
      <c r="W164" s="218" t="s">
        <v>83</v>
      </c>
      <c r="X164" s="219">
        <f t="shared" si="116"/>
        <v>0.4</v>
      </c>
      <c r="Y164" s="220" t="s">
        <v>84</v>
      </c>
      <c r="Z164" s="219">
        <f t="shared" si="117"/>
        <v>0.8</v>
      </c>
      <c r="AA164" s="223" t="s">
        <v>85</v>
      </c>
      <c r="AB164" s="172" t="s">
        <v>198</v>
      </c>
      <c r="AC164" s="170" t="s">
        <v>199</v>
      </c>
      <c r="AD164" s="223" t="s">
        <v>88</v>
      </c>
      <c r="AE164" s="223" t="s">
        <v>89</v>
      </c>
      <c r="AF164" s="246" t="s">
        <v>200</v>
      </c>
      <c r="AG164" s="223" t="s">
        <v>91</v>
      </c>
      <c r="AH164" s="223" t="s">
        <v>135</v>
      </c>
      <c r="AI164" s="219">
        <f t="shared" si="118"/>
        <v>0.25</v>
      </c>
      <c r="AJ164" s="223"/>
      <c r="AK164" s="219">
        <f t="shared" si="119"/>
        <v>0</v>
      </c>
      <c r="AL164" s="223" t="s">
        <v>94</v>
      </c>
      <c r="AM164" s="195" t="s">
        <v>201</v>
      </c>
      <c r="AN164" s="173" t="s">
        <v>96</v>
      </c>
      <c r="AO164" s="195" t="s">
        <v>202</v>
      </c>
      <c r="AP164" s="184">
        <f t="shared" si="120"/>
        <v>0.25</v>
      </c>
      <c r="AQ164" s="243" t="str">
        <f t="shared" si="121"/>
        <v>BAJA</v>
      </c>
      <c r="AR164" s="243">
        <f t="shared" si="122"/>
        <v>0.30000000000000004</v>
      </c>
      <c r="AS164" s="243" t="str">
        <f t="shared" si="123"/>
        <v>MAYOR</v>
      </c>
      <c r="AT164" s="243">
        <f t="shared" si="124"/>
        <v>0.8</v>
      </c>
      <c r="AU164" s="223" t="s">
        <v>85</v>
      </c>
      <c r="AV164" s="218" t="s">
        <v>98</v>
      </c>
      <c r="AW164" s="174" t="s">
        <v>198</v>
      </c>
      <c r="AX164" s="380" t="s">
        <v>203</v>
      </c>
      <c r="AY164" s="369"/>
      <c r="AZ164" s="368">
        <f t="shared" ref="AZ164:AZ179" si="148">AZ163</f>
        <v>45657</v>
      </c>
      <c r="BA164" s="368" t="str">
        <f t="shared" ref="BA164:BA179" si="149">BA163</f>
        <v>En IIIC-2024 se realizó seguimiento PDP, y del registro de información en RNBD.</v>
      </c>
      <c r="BB164" s="368" t="str">
        <f t="shared" ref="BB164:BB179" si="150">BB163</f>
        <v>OSI - SPI</v>
      </c>
      <c r="BC164" s="371" t="s">
        <v>100</v>
      </c>
      <c r="BD164" s="370" t="str">
        <f t="shared" ref="BD164:BD179" si="151">BD163</f>
        <v xml:space="preserve"> </v>
      </c>
      <c r="BE164" s="370" t="str">
        <f t="shared" ref="BE164:BE179" si="152">BE163</f>
        <v>X</v>
      </c>
      <c r="BF164" s="370" t="str">
        <f t="shared" ref="BF164:BF179" si="153">BF163</f>
        <v>Se ha adelantado el reporte de bases con datos personales en RNBD-SIC y de PQR del IS-2024.</v>
      </c>
      <c r="BG164" s="372" t="s">
        <v>1340</v>
      </c>
      <c r="BH164" s="370" t="str">
        <f t="shared" ref="BH164:BH179" si="154">BH163</f>
        <v>Reporte IIS-2024 en enero 2025.</v>
      </c>
      <c r="BI164" s="369"/>
      <c r="BJ164" s="373">
        <v>45777</v>
      </c>
      <c r="BK164" s="374" t="str">
        <f>BK163</f>
        <v>Como parte del PESPI  se aprueba el Programa de Datos Personales 2025 - 2026. Efectuar en RNBD -SIC reporte de inscripciones y novedades.</v>
      </c>
      <c r="BL164" s="374" t="str">
        <f t="shared" si="125"/>
        <v>OSI - SPI</v>
      </c>
      <c r="BM164" s="375" t="s">
        <v>100</v>
      </c>
      <c r="BN164" s="376"/>
      <c r="BO164" s="377" t="s">
        <v>1338</v>
      </c>
      <c r="BP164" s="374" t="str">
        <f>BP163</f>
        <v xml:space="preserve">la actualizaicón de bases con datos personales se realiza como parte de la actualización de activos de información. </v>
      </c>
      <c r="BQ164" s="378" t="s">
        <v>1340</v>
      </c>
      <c r="BR164" s="374" t="str">
        <f>BR163</f>
        <v>En desarrollo ia actualización de activos de información procesos - área.</v>
      </c>
      <c r="BS164" s="369"/>
      <c r="BT164" s="379">
        <f>BT163</f>
        <v>45838</v>
      </c>
      <c r="BU164" s="379" t="str">
        <f>BU163</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4" s="380" t="str">
        <f t="shared" si="126"/>
        <v>OSI - SPI</v>
      </c>
      <c r="BW164" s="543" t="s">
        <v>100</v>
      </c>
      <c r="BX164" s="379" t="str">
        <f t="shared" si="146"/>
        <v xml:space="preserve"> </v>
      </c>
      <c r="BY164" s="379" t="str">
        <f t="shared" si="147"/>
        <v>X</v>
      </c>
      <c r="BZ164" s="379" t="str">
        <f t="shared" ref="BZ164:CB164" si="155">BZ163</f>
        <v>Revisión de los registros de bases de datos y registros en RNBD-SIC</v>
      </c>
      <c r="CA164" s="382" t="s">
        <v>1340</v>
      </c>
      <c r="CB164" s="379" t="str">
        <f t="shared" si="155"/>
        <v>Ajuste redacción "Descripción del Riesgo" acorde con lo indicado en el Informe OCI-018-2025.</v>
      </c>
      <c r="CC164" s="200"/>
      <c r="CD164" s="301"/>
      <c r="CE164" s="175"/>
      <c r="CF164" s="175" t="str">
        <f t="shared" si="127"/>
        <v>OSI - SPI</v>
      </c>
      <c r="CG164" s="305" t="s">
        <v>100</v>
      </c>
      <c r="CH164" s="176"/>
      <c r="CI164" s="239"/>
      <c r="CJ164" s="175"/>
      <c r="CK164" s="177"/>
      <c r="CL164" s="175"/>
      <c r="CM164" s="200"/>
      <c r="CN164" s="175"/>
      <c r="CO164" s="175"/>
      <c r="CP164" s="176"/>
      <c r="CQ164" s="176"/>
      <c r="CR164" s="176"/>
      <c r="CS164" s="176"/>
      <c r="CT164" s="177"/>
      <c r="CU164" s="177"/>
      <c r="CV164" s="177"/>
      <c r="CW164" s="198"/>
      <c r="CX164" s="198"/>
      <c r="CY164" s="198"/>
      <c r="CZ164" s="198"/>
      <c r="DA164" s="198"/>
      <c r="DB164" s="198"/>
      <c r="DC164" s="198"/>
      <c r="DD164" s="198"/>
      <c r="DE164" s="198"/>
      <c r="DF164" s="198"/>
    </row>
    <row r="165" spans="2:110" s="187" customFormat="1" ht="115.5" x14ac:dyDescent="0.25">
      <c r="B165" s="173" t="s">
        <v>68</v>
      </c>
      <c r="C165" s="195" t="s">
        <v>194</v>
      </c>
      <c r="D165" s="195" t="s">
        <v>194</v>
      </c>
      <c r="E165" s="196" t="s">
        <v>70</v>
      </c>
      <c r="F165" s="196" t="s">
        <v>71</v>
      </c>
      <c r="G165" s="196" t="s">
        <v>194</v>
      </c>
      <c r="H165" s="195" t="s">
        <v>240</v>
      </c>
      <c r="I165" s="195" t="s">
        <v>240</v>
      </c>
      <c r="J165" s="195" t="s">
        <v>240</v>
      </c>
      <c r="K165" s="195" t="s">
        <v>240</v>
      </c>
      <c r="L165" s="195">
        <v>0</v>
      </c>
      <c r="M165" s="195">
        <v>0</v>
      </c>
      <c r="N165" s="195">
        <v>0</v>
      </c>
      <c r="O165" s="196" t="s">
        <v>363</v>
      </c>
      <c r="P165" s="170"/>
      <c r="Q165" s="171" t="s">
        <v>77</v>
      </c>
      <c r="R165" s="171" t="s">
        <v>78</v>
      </c>
      <c r="S165" s="379" t="s">
        <v>1505</v>
      </c>
      <c r="T165" s="170" t="s">
        <v>80</v>
      </c>
      <c r="U165" s="196" t="s">
        <v>81</v>
      </c>
      <c r="V165" s="170" t="s">
        <v>82</v>
      </c>
      <c r="W165" s="218" t="s">
        <v>83</v>
      </c>
      <c r="X165" s="219">
        <f t="shared" si="116"/>
        <v>0.4</v>
      </c>
      <c r="Y165" s="220" t="s">
        <v>84</v>
      </c>
      <c r="Z165" s="219">
        <f t="shared" si="117"/>
        <v>0.8</v>
      </c>
      <c r="AA165" s="223" t="s">
        <v>85</v>
      </c>
      <c r="AB165" s="172" t="s">
        <v>198</v>
      </c>
      <c r="AC165" s="170" t="s">
        <v>199</v>
      </c>
      <c r="AD165" s="223" t="s">
        <v>88</v>
      </c>
      <c r="AE165" s="223" t="s">
        <v>89</v>
      </c>
      <c r="AF165" s="246" t="s">
        <v>200</v>
      </c>
      <c r="AG165" s="223" t="s">
        <v>91</v>
      </c>
      <c r="AH165" s="223" t="s">
        <v>135</v>
      </c>
      <c r="AI165" s="219">
        <f t="shared" si="118"/>
        <v>0.25</v>
      </c>
      <c r="AJ165" s="223"/>
      <c r="AK165" s="219">
        <f t="shared" si="119"/>
        <v>0</v>
      </c>
      <c r="AL165" s="223" t="s">
        <v>94</v>
      </c>
      <c r="AM165" s="195" t="s">
        <v>201</v>
      </c>
      <c r="AN165" s="173" t="s">
        <v>96</v>
      </c>
      <c r="AO165" s="195" t="s">
        <v>202</v>
      </c>
      <c r="AP165" s="184">
        <f t="shared" si="120"/>
        <v>0.25</v>
      </c>
      <c r="AQ165" s="243" t="str">
        <f t="shared" si="121"/>
        <v>BAJA</v>
      </c>
      <c r="AR165" s="243">
        <f t="shared" si="122"/>
        <v>0.30000000000000004</v>
      </c>
      <c r="AS165" s="243" t="str">
        <f t="shared" si="123"/>
        <v>MAYOR</v>
      </c>
      <c r="AT165" s="243">
        <f t="shared" si="124"/>
        <v>0.8</v>
      </c>
      <c r="AU165" s="223" t="s">
        <v>85</v>
      </c>
      <c r="AV165" s="218" t="s">
        <v>373</v>
      </c>
      <c r="AW165" s="174" t="s">
        <v>198</v>
      </c>
      <c r="AX165" s="380" t="s">
        <v>203</v>
      </c>
      <c r="AY165" s="369"/>
      <c r="AZ165" s="368">
        <f t="shared" si="148"/>
        <v>45657</v>
      </c>
      <c r="BA165" s="368" t="str">
        <f t="shared" si="149"/>
        <v>En IIIC-2024 se realizó seguimiento PDP, y del registro de información en RNBD.</v>
      </c>
      <c r="BB165" s="368" t="str">
        <f t="shared" si="150"/>
        <v>OSI - SPI</v>
      </c>
      <c r="BC165" s="371" t="s">
        <v>100</v>
      </c>
      <c r="BD165" s="370" t="str">
        <f t="shared" si="151"/>
        <v xml:space="preserve"> </v>
      </c>
      <c r="BE165" s="370" t="str">
        <f t="shared" si="152"/>
        <v>X</v>
      </c>
      <c r="BF165" s="370" t="str">
        <f t="shared" si="153"/>
        <v>Se ha adelantado el reporte de bases con datos personales en RNBD-SIC y de PQR del IS-2024.</v>
      </c>
      <c r="BG165" s="372" t="s">
        <v>1340</v>
      </c>
      <c r="BH165" s="370" t="str">
        <f t="shared" si="154"/>
        <v>Reporte IIS-2024 en enero 2025.</v>
      </c>
      <c r="BI165" s="369"/>
      <c r="BJ165" s="373">
        <v>45777</v>
      </c>
      <c r="BK165" s="374" t="str">
        <f>BK163</f>
        <v>Como parte del PESPI  se aprueba el Programa de Datos Personales 2025 - 2026. Efectuar en RNBD -SIC reporte de inscripciones y novedades.</v>
      </c>
      <c r="BL165" s="374" t="str">
        <f t="shared" si="125"/>
        <v>OSI - SPI</v>
      </c>
      <c r="BM165" s="375" t="s">
        <v>100</v>
      </c>
      <c r="BN165" s="376"/>
      <c r="BO165" s="377" t="s">
        <v>1338</v>
      </c>
      <c r="BP165" s="374" t="str">
        <f>BP163</f>
        <v xml:space="preserve">la actualizaicón de bases con datos personales se realiza como parte de la actualización de activos de información. </v>
      </c>
      <c r="BQ165" s="378" t="s">
        <v>1340</v>
      </c>
      <c r="BR165" s="374" t="str">
        <f>BR163</f>
        <v>En desarrollo ia actualización de activos de información procesos - área.</v>
      </c>
      <c r="BS165" s="369"/>
      <c r="BT165" s="379" t="s">
        <v>1453</v>
      </c>
      <c r="BU165" s="379" t="str">
        <f t="shared" ref="BU165:BU178" si="156">BU164</f>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5" s="380" t="str">
        <f t="shared" si="126"/>
        <v>OSI - SPI</v>
      </c>
      <c r="BW165" s="543" t="s">
        <v>100</v>
      </c>
      <c r="BX165" s="381" t="str">
        <f t="shared" si="146"/>
        <v xml:space="preserve"> </v>
      </c>
      <c r="BY165" s="381" t="str">
        <f t="shared" si="147"/>
        <v>X</v>
      </c>
      <c r="BZ165" s="379" t="str">
        <f>BZ163</f>
        <v>Revisión de los registros de bases de datos y registros en RNBD-SIC</v>
      </c>
      <c r="CA165" s="382" t="s">
        <v>1340</v>
      </c>
      <c r="CB165" s="390" t="str">
        <f>CB164</f>
        <v>Ajuste redacción "Descripción del Riesgo" acorde con lo indicado en el Informe OCI-018-2025.</v>
      </c>
      <c r="CC165" s="200"/>
      <c r="CD165" s="301"/>
      <c r="CE165" s="175"/>
      <c r="CF165" s="175" t="str">
        <f t="shared" si="127"/>
        <v>OSI - SPI</v>
      </c>
      <c r="CG165" s="305" t="s">
        <v>100</v>
      </c>
      <c r="CH165" s="176"/>
      <c r="CI165" s="239"/>
      <c r="CJ165" s="175"/>
      <c r="CK165" s="177"/>
      <c r="CL165" s="175"/>
      <c r="CM165" s="200"/>
      <c r="CN165" s="175"/>
      <c r="CO165" s="175"/>
      <c r="CP165" s="176"/>
      <c r="CQ165" s="176"/>
      <c r="CR165" s="176"/>
      <c r="CS165" s="176"/>
      <c r="CT165" s="177"/>
      <c r="CU165" s="177"/>
      <c r="CV165" s="177"/>
      <c r="CW165" s="198"/>
      <c r="CX165" s="198"/>
      <c r="CY165" s="198"/>
      <c r="CZ165" s="198"/>
      <c r="DA165" s="198"/>
      <c r="DB165" s="198"/>
      <c r="DC165" s="198"/>
      <c r="DD165" s="198"/>
      <c r="DE165" s="198"/>
      <c r="DF165" s="198"/>
    </row>
    <row r="166" spans="2:110" s="187" customFormat="1" ht="115.5" x14ac:dyDescent="0.25">
      <c r="B166" s="173" t="s">
        <v>68</v>
      </c>
      <c r="C166" s="195" t="s">
        <v>194</v>
      </c>
      <c r="D166" s="195" t="s">
        <v>194</v>
      </c>
      <c r="E166" s="196" t="s">
        <v>70</v>
      </c>
      <c r="F166" s="196" t="s">
        <v>117</v>
      </c>
      <c r="G166" s="196" t="s">
        <v>194</v>
      </c>
      <c r="H166" s="195" t="s">
        <v>240</v>
      </c>
      <c r="I166" s="195" t="s">
        <v>240</v>
      </c>
      <c r="J166" s="195" t="s">
        <v>240</v>
      </c>
      <c r="K166" s="195" t="s">
        <v>240</v>
      </c>
      <c r="L166" s="195" t="s">
        <v>245</v>
      </c>
      <c r="M166" s="195" t="s">
        <v>246</v>
      </c>
      <c r="N166" s="195" t="s">
        <v>247</v>
      </c>
      <c r="O166" s="196" t="s">
        <v>176</v>
      </c>
      <c r="P166" s="170"/>
      <c r="Q166" s="171" t="s">
        <v>77</v>
      </c>
      <c r="R166" s="171" t="s">
        <v>78</v>
      </c>
      <c r="S166" s="379" t="s">
        <v>1505</v>
      </c>
      <c r="T166" s="170" t="s">
        <v>80</v>
      </c>
      <c r="U166" s="196" t="s">
        <v>81</v>
      </c>
      <c r="V166" s="170" t="s">
        <v>82</v>
      </c>
      <c r="W166" s="218" t="s">
        <v>83</v>
      </c>
      <c r="X166" s="219">
        <f t="shared" si="116"/>
        <v>0.4</v>
      </c>
      <c r="Y166" s="220" t="s">
        <v>84</v>
      </c>
      <c r="Z166" s="219">
        <f t="shared" si="117"/>
        <v>0.8</v>
      </c>
      <c r="AA166" s="223" t="s">
        <v>85</v>
      </c>
      <c r="AB166" s="172" t="s">
        <v>198</v>
      </c>
      <c r="AC166" s="170" t="s">
        <v>199</v>
      </c>
      <c r="AD166" s="223" t="s">
        <v>88</v>
      </c>
      <c r="AE166" s="223" t="s">
        <v>89</v>
      </c>
      <c r="AF166" s="246" t="s">
        <v>200</v>
      </c>
      <c r="AG166" s="223" t="s">
        <v>91</v>
      </c>
      <c r="AH166" s="223" t="s">
        <v>135</v>
      </c>
      <c r="AI166" s="219">
        <f t="shared" si="118"/>
        <v>0.25</v>
      </c>
      <c r="AJ166" s="223"/>
      <c r="AK166" s="219">
        <f t="shared" si="119"/>
        <v>0</v>
      </c>
      <c r="AL166" s="223" t="s">
        <v>94</v>
      </c>
      <c r="AM166" s="195" t="s">
        <v>201</v>
      </c>
      <c r="AN166" s="173" t="s">
        <v>96</v>
      </c>
      <c r="AO166" s="195" t="s">
        <v>202</v>
      </c>
      <c r="AP166" s="184">
        <f t="shared" si="120"/>
        <v>0.25</v>
      </c>
      <c r="AQ166" s="243" t="str">
        <f t="shared" si="121"/>
        <v>BAJA</v>
      </c>
      <c r="AR166" s="243">
        <f t="shared" si="122"/>
        <v>0.30000000000000004</v>
      </c>
      <c r="AS166" s="243" t="str">
        <f t="shared" si="123"/>
        <v>MAYOR</v>
      </c>
      <c r="AT166" s="243">
        <f t="shared" si="124"/>
        <v>0.8</v>
      </c>
      <c r="AU166" s="223" t="s">
        <v>85</v>
      </c>
      <c r="AV166" s="218" t="s">
        <v>373</v>
      </c>
      <c r="AW166" s="174" t="s">
        <v>198</v>
      </c>
      <c r="AX166" s="380" t="s">
        <v>203</v>
      </c>
      <c r="AY166" s="369"/>
      <c r="AZ166" s="368">
        <f t="shared" si="148"/>
        <v>45657</v>
      </c>
      <c r="BA166" s="368" t="str">
        <f t="shared" si="149"/>
        <v>En IIIC-2024 se realizó seguimiento PDP, y del registro de información en RNBD.</v>
      </c>
      <c r="BB166" s="368" t="str">
        <f t="shared" si="150"/>
        <v>OSI - SPI</v>
      </c>
      <c r="BC166" s="371" t="s">
        <v>100</v>
      </c>
      <c r="BD166" s="370" t="str">
        <f t="shared" si="151"/>
        <v xml:space="preserve"> </v>
      </c>
      <c r="BE166" s="370" t="str">
        <f t="shared" si="152"/>
        <v>X</v>
      </c>
      <c r="BF166" s="370" t="str">
        <f t="shared" si="153"/>
        <v>Se ha adelantado el reporte de bases con datos personales en RNBD-SIC y de PQR del IS-2024.</v>
      </c>
      <c r="BG166" s="372" t="s">
        <v>1340</v>
      </c>
      <c r="BH166" s="370" t="str">
        <f t="shared" si="154"/>
        <v>Reporte IIS-2024 en enero 2025.</v>
      </c>
      <c r="BI166" s="369"/>
      <c r="BJ166" s="373">
        <v>45777</v>
      </c>
      <c r="BK166" s="374" t="str">
        <f>BK163</f>
        <v>Como parte del PESPI  se aprueba el Programa de Datos Personales 2025 - 2026. Efectuar en RNBD -SIC reporte de inscripciones y novedades.</v>
      </c>
      <c r="BL166" s="374" t="str">
        <f t="shared" si="125"/>
        <v>OSI - SPI</v>
      </c>
      <c r="BM166" s="375" t="s">
        <v>100</v>
      </c>
      <c r="BN166" s="376"/>
      <c r="BO166" s="377" t="s">
        <v>1338</v>
      </c>
      <c r="BP166" s="374" t="str">
        <f>BP163</f>
        <v xml:space="preserve">la actualizaicón de bases con datos personales se realiza como parte de la actualización de activos de información. </v>
      </c>
      <c r="BQ166" s="378" t="s">
        <v>1340</v>
      </c>
      <c r="BR166" s="374" t="str">
        <f>BR163</f>
        <v>En desarrollo ia actualización de activos de información procesos - área.</v>
      </c>
      <c r="BS166" s="369"/>
      <c r="BT166" s="379" t="str">
        <f t="shared" ref="BT166:BT178" si="157">BT165</f>
        <v>30/062025</v>
      </c>
      <c r="BU166"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6" s="380" t="str">
        <f t="shared" si="126"/>
        <v>OSI - SPI</v>
      </c>
      <c r="BW166" s="543" t="s">
        <v>100</v>
      </c>
      <c r="BX166" s="381" t="str">
        <f t="shared" ref="BX166:BX178" si="158">BX165</f>
        <v xml:space="preserve"> </v>
      </c>
      <c r="BY166" s="381" t="str">
        <f t="shared" ref="BY166:BY178" si="159">BY165</f>
        <v>X</v>
      </c>
      <c r="BZ166" s="379" t="str">
        <f>BZ163</f>
        <v>Revisión de los registros de bases de datos y registros en RNBD-SIC</v>
      </c>
      <c r="CA166" s="382" t="s">
        <v>1340</v>
      </c>
      <c r="CB166" s="382" t="str">
        <f>CB165</f>
        <v>Ajuste redacción "Descripción del Riesgo" acorde con lo indicado en el Informe OCI-018-2025.</v>
      </c>
      <c r="CC166" s="200"/>
      <c r="CD166" s="301"/>
      <c r="CE166" s="175"/>
      <c r="CF166" s="175" t="str">
        <f t="shared" si="127"/>
        <v>OSI - SPI</v>
      </c>
      <c r="CG166" s="305" t="s">
        <v>100</v>
      </c>
      <c r="CH166" s="176"/>
      <c r="CI166" s="239"/>
      <c r="CJ166" s="175"/>
      <c r="CK166" s="177"/>
      <c r="CL166" s="175"/>
      <c r="CM166" s="200"/>
      <c r="CN166" s="175"/>
      <c r="CO166" s="175"/>
      <c r="CP166" s="176"/>
      <c r="CQ166" s="176"/>
      <c r="CR166" s="176"/>
      <c r="CS166" s="176"/>
      <c r="CT166" s="177"/>
      <c r="CU166" s="177"/>
      <c r="CV166" s="177"/>
      <c r="CW166" s="198"/>
      <c r="CX166" s="198"/>
      <c r="CY166" s="198"/>
      <c r="CZ166" s="198"/>
      <c r="DA166" s="198"/>
      <c r="DB166" s="198"/>
      <c r="DC166" s="198"/>
      <c r="DD166" s="198"/>
      <c r="DE166" s="198"/>
      <c r="DF166" s="198"/>
    </row>
    <row r="167" spans="2:110" s="187" customFormat="1" ht="115.5" x14ac:dyDescent="0.25">
      <c r="B167" s="173" t="s">
        <v>68</v>
      </c>
      <c r="C167" s="195" t="s">
        <v>194</v>
      </c>
      <c r="D167" s="195" t="s">
        <v>194</v>
      </c>
      <c r="E167" s="196" t="s">
        <v>70</v>
      </c>
      <c r="F167" s="196" t="s">
        <v>71</v>
      </c>
      <c r="G167" s="196" t="s">
        <v>194</v>
      </c>
      <c r="H167" s="195" t="s">
        <v>240</v>
      </c>
      <c r="I167" s="195" t="s">
        <v>240</v>
      </c>
      <c r="J167" s="195" t="s">
        <v>240</v>
      </c>
      <c r="K167" s="195" t="s">
        <v>240</v>
      </c>
      <c r="L167" s="195" t="s">
        <v>447</v>
      </c>
      <c r="M167" s="195" t="s">
        <v>448</v>
      </c>
      <c r="N167" s="195" t="s">
        <v>120</v>
      </c>
      <c r="O167" s="196" t="s">
        <v>176</v>
      </c>
      <c r="P167" s="170"/>
      <c r="Q167" s="171" t="s">
        <v>77</v>
      </c>
      <c r="R167" s="171" t="s">
        <v>78</v>
      </c>
      <c r="S167" s="379" t="s">
        <v>1505</v>
      </c>
      <c r="T167" s="170" t="s">
        <v>80</v>
      </c>
      <c r="U167" s="196" t="s">
        <v>81</v>
      </c>
      <c r="V167" s="170" t="s">
        <v>82</v>
      </c>
      <c r="W167" s="218" t="s">
        <v>83</v>
      </c>
      <c r="X167" s="219">
        <f t="shared" si="116"/>
        <v>0.4</v>
      </c>
      <c r="Y167" s="220" t="s">
        <v>84</v>
      </c>
      <c r="Z167" s="219">
        <f t="shared" si="117"/>
        <v>0.8</v>
      </c>
      <c r="AA167" s="223" t="s">
        <v>85</v>
      </c>
      <c r="AB167" s="172" t="s">
        <v>198</v>
      </c>
      <c r="AC167" s="170" t="s">
        <v>199</v>
      </c>
      <c r="AD167" s="223" t="s">
        <v>88</v>
      </c>
      <c r="AE167" s="223" t="s">
        <v>89</v>
      </c>
      <c r="AF167" s="246" t="s">
        <v>200</v>
      </c>
      <c r="AG167" s="223" t="s">
        <v>91</v>
      </c>
      <c r="AH167" s="223" t="s">
        <v>135</v>
      </c>
      <c r="AI167" s="219">
        <f t="shared" si="118"/>
        <v>0.25</v>
      </c>
      <c r="AJ167" s="223"/>
      <c r="AK167" s="219">
        <f t="shared" si="119"/>
        <v>0</v>
      </c>
      <c r="AL167" s="223" t="s">
        <v>94</v>
      </c>
      <c r="AM167" s="195" t="s">
        <v>201</v>
      </c>
      <c r="AN167" s="173" t="s">
        <v>96</v>
      </c>
      <c r="AO167" s="195" t="s">
        <v>202</v>
      </c>
      <c r="AP167" s="184">
        <f t="shared" si="120"/>
        <v>0.25</v>
      </c>
      <c r="AQ167" s="243" t="str">
        <f t="shared" si="121"/>
        <v>BAJA</v>
      </c>
      <c r="AR167" s="243">
        <f t="shared" si="122"/>
        <v>0.30000000000000004</v>
      </c>
      <c r="AS167" s="243" t="str">
        <f t="shared" si="123"/>
        <v>MAYOR</v>
      </c>
      <c r="AT167" s="243">
        <f t="shared" si="124"/>
        <v>0.8</v>
      </c>
      <c r="AU167" s="223" t="s">
        <v>85</v>
      </c>
      <c r="AV167" s="218" t="s">
        <v>373</v>
      </c>
      <c r="AW167" s="174" t="s">
        <v>198</v>
      </c>
      <c r="AX167" s="380" t="s">
        <v>203</v>
      </c>
      <c r="AY167" s="369"/>
      <c r="AZ167" s="368">
        <f t="shared" si="148"/>
        <v>45657</v>
      </c>
      <c r="BA167" s="368" t="str">
        <f t="shared" si="149"/>
        <v>En IIIC-2024 se realizó seguimiento PDP, y del registro de información en RNBD.</v>
      </c>
      <c r="BB167" s="368" t="str">
        <f t="shared" si="150"/>
        <v>OSI - SPI</v>
      </c>
      <c r="BC167" s="371" t="s">
        <v>100</v>
      </c>
      <c r="BD167" s="370" t="str">
        <f t="shared" si="151"/>
        <v xml:space="preserve"> </v>
      </c>
      <c r="BE167" s="370" t="str">
        <f t="shared" si="152"/>
        <v>X</v>
      </c>
      <c r="BF167" s="370" t="str">
        <f t="shared" si="153"/>
        <v>Se ha adelantado el reporte de bases con datos personales en RNBD-SIC y de PQR del IS-2024.</v>
      </c>
      <c r="BG167" s="372" t="s">
        <v>1340</v>
      </c>
      <c r="BH167" s="370" t="str">
        <f t="shared" si="154"/>
        <v>Reporte IIS-2024 en enero 2025.</v>
      </c>
      <c r="BI167" s="369"/>
      <c r="BJ167" s="373">
        <v>45777</v>
      </c>
      <c r="BK167" s="374" t="str">
        <f>BK163</f>
        <v>Como parte del PESPI  se aprueba el Programa de Datos Personales 2025 - 2026. Efectuar en RNBD -SIC reporte de inscripciones y novedades.</v>
      </c>
      <c r="BL167" s="374" t="str">
        <f t="shared" si="125"/>
        <v>OSI - SPI</v>
      </c>
      <c r="BM167" s="375" t="s">
        <v>100</v>
      </c>
      <c r="BN167" s="376"/>
      <c r="BO167" s="377" t="s">
        <v>1338</v>
      </c>
      <c r="BP167" s="374" t="str">
        <f>BP163</f>
        <v xml:space="preserve">la actualizaicón de bases con datos personales se realiza como parte de la actualización de activos de información. </v>
      </c>
      <c r="BQ167" s="378" t="s">
        <v>1340</v>
      </c>
      <c r="BR167" s="374" t="str">
        <f>BR163</f>
        <v>En desarrollo ia actualización de activos de información procesos - área.</v>
      </c>
      <c r="BS167" s="369"/>
      <c r="BT167" s="379" t="str">
        <f t="shared" si="157"/>
        <v>30/062025</v>
      </c>
      <c r="BU167"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7" s="380" t="str">
        <f t="shared" si="126"/>
        <v>OSI - SPI</v>
      </c>
      <c r="BW167" s="543" t="s">
        <v>100</v>
      </c>
      <c r="BX167" s="381" t="str">
        <f t="shared" si="158"/>
        <v xml:space="preserve"> </v>
      </c>
      <c r="BY167" s="381" t="str">
        <f t="shared" si="159"/>
        <v>X</v>
      </c>
      <c r="BZ167" s="379" t="str">
        <f>BZ164</f>
        <v>Revisión de los registros de bases de datos y registros en RNBD-SIC</v>
      </c>
      <c r="CA167" s="382" t="s">
        <v>1340</v>
      </c>
      <c r="CB167" s="382" t="str">
        <f t="shared" ref="CB167:CB178" si="160">CB166</f>
        <v>Ajuste redacción "Descripción del Riesgo" acorde con lo indicado en el Informe OCI-018-2025.</v>
      </c>
      <c r="CC167" s="200"/>
      <c r="CD167" s="301"/>
      <c r="CE167" s="175"/>
      <c r="CF167" s="175" t="str">
        <f t="shared" si="127"/>
        <v>OSI - SPI</v>
      </c>
      <c r="CG167" s="305" t="s">
        <v>100</v>
      </c>
      <c r="CH167" s="176"/>
      <c r="CI167" s="239"/>
      <c r="CJ167" s="175"/>
      <c r="CK167" s="177"/>
      <c r="CL167" s="175"/>
      <c r="CM167" s="200"/>
      <c r="CN167" s="175"/>
      <c r="CO167" s="175"/>
      <c r="CP167" s="176"/>
      <c r="CQ167" s="176"/>
      <c r="CR167" s="176"/>
      <c r="CS167" s="176"/>
      <c r="CT167" s="177"/>
      <c r="CU167" s="177"/>
      <c r="CV167" s="177"/>
      <c r="CW167" s="198"/>
      <c r="CX167" s="198"/>
      <c r="CY167" s="198"/>
      <c r="CZ167" s="198"/>
      <c r="DA167" s="198"/>
      <c r="DB167" s="198"/>
      <c r="DC167" s="198"/>
      <c r="DD167" s="198"/>
      <c r="DE167" s="198"/>
      <c r="DF167" s="198"/>
    </row>
    <row r="168" spans="2:110" s="187" customFormat="1" ht="115.5" x14ac:dyDescent="0.25">
      <c r="B168" s="173" t="s">
        <v>68</v>
      </c>
      <c r="C168" s="195" t="s">
        <v>194</v>
      </c>
      <c r="D168" s="195" t="s">
        <v>194</v>
      </c>
      <c r="E168" s="196" t="s">
        <v>70</v>
      </c>
      <c r="F168" s="196" t="s">
        <v>71</v>
      </c>
      <c r="G168" s="196" t="s">
        <v>194</v>
      </c>
      <c r="H168" s="195" t="s">
        <v>240</v>
      </c>
      <c r="I168" s="195" t="s">
        <v>240</v>
      </c>
      <c r="J168" s="195" t="s">
        <v>240</v>
      </c>
      <c r="K168" s="195" t="s">
        <v>240</v>
      </c>
      <c r="L168" s="195">
        <v>0</v>
      </c>
      <c r="M168" s="195">
        <v>0</v>
      </c>
      <c r="N168" s="195">
        <v>0</v>
      </c>
      <c r="O168" s="196" t="s">
        <v>497</v>
      </c>
      <c r="P168" s="170"/>
      <c r="Q168" s="171" t="s">
        <v>77</v>
      </c>
      <c r="R168" s="171" t="s">
        <v>78</v>
      </c>
      <c r="S168" s="379" t="s">
        <v>1505</v>
      </c>
      <c r="T168" s="170" t="s">
        <v>80</v>
      </c>
      <c r="U168" s="196" t="s">
        <v>81</v>
      </c>
      <c r="V168" s="170" t="s">
        <v>82</v>
      </c>
      <c r="W168" s="218" t="s">
        <v>83</v>
      </c>
      <c r="X168" s="219">
        <f t="shared" si="116"/>
        <v>0.4</v>
      </c>
      <c r="Y168" s="220" t="s">
        <v>84</v>
      </c>
      <c r="Z168" s="219">
        <f t="shared" si="117"/>
        <v>0.8</v>
      </c>
      <c r="AA168" s="223" t="s">
        <v>85</v>
      </c>
      <c r="AB168" s="172" t="s">
        <v>198</v>
      </c>
      <c r="AC168" s="170" t="s">
        <v>199</v>
      </c>
      <c r="AD168" s="223" t="s">
        <v>88</v>
      </c>
      <c r="AE168" s="223" t="s">
        <v>89</v>
      </c>
      <c r="AF168" s="246" t="s">
        <v>200</v>
      </c>
      <c r="AG168" s="223" t="s">
        <v>91</v>
      </c>
      <c r="AH168" s="223" t="s">
        <v>135</v>
      </c>
      <c r="AI168" s="219">
        <f t="shared" si="118"/>
        <v>0.25</v>
      </c>
      <c r="AJ168" s="223"/>
      <c r="AK168" s="219">
        <f t="shared" si="119"/>
        <v>0</v>
      </c>
      <c r="AL168" s="223" t="s">
        <v>94</v>
      </c>
      <c r="AM168" s="195" t="s">
        <v>201</v>
      </c>
      <c r="AN168" s="173" t="s">
        <v>96</v>
      </c>
      <c r="AO168" s="195" t="s">
        <v>202</v>
      </c>
      <c r="AP168" s="184">
        <f t="shared" si="120"/>
        <v>0.25</v>
      </c>
      <c r="AQ168" s="243" t="str">
        <f t="shared" si="121"/>
        <v>BAJA</v>
      </c>
      <c r="AR168" s="243">
        <f t="shared" si="122"/>
        <v>0.30000000000000004</v>
      </c>
      <c r="AS168" s="243" t="str">
        <f t="shared" si="123"/>
        <v>MAYOR</v>
      </c>
      <c r="AT168" s="243">
        <f t="shared" si="124"/>
        <v>0.8</v>
      </c>
      <c r="AU168" s="223" t="s">
        <v>85</v>
      </c>
      <c r="AV168" s="218" t="s">
        <v>373</v>
      </c>
      <c r="AW168" s="174" t="s">
        <v>198</v>
      </c>
      <c r="AX168" s="380" t="s">
        <v>203</v>
      </c>
      <c r="AY168" s="369"/>
      <c r="AZ168" s="368">
        <f t="shared" si="148"/>
        <v>45657</v>
      </c>
      <c r="BA168" s="368" t="str">
        <f t="shared" si="149"/>
        <v>En IIIC-2024 se realizó seguimiento PDP, y del registro de información en RNBD.</v>
      </c>
      <c r="BB168" s="368" t="str">
        <f t="shared" si="150"/>
        <v>OSI - SPI</v>
      </c>
      <c r="BC168" s="371" t="s">
        <v>100</v>
      </c>
      <c r="BD168" s="370" t="str">
        <f t="shared" si="151"/>
        <v xml:space="preserve"> </v>
      </c>
      <c r="BE168" s="370" t="str">
        <f t="shared" si="152"/>
        <v>X</v>
      </c>
      <c r="BF168" s="370" t="str">
        <f t="shared" si="153"/>
        <v>Se ha adelantado el reporte de bases con datos personales en RNBD-SIC y de PQR del IS-2024.</v>
      </c>
      <c r="BG168" s="372" t="s">
        <v>1340</v>
      </c>
      <c r="BH168" s="370" t="str">
        <f t="shared" si="154"/>
        <v>Reporte IIS-2024 en enero 2025.</v>
      </c>
      <c r="BI168" s="369"/>
      <c r="BJ168" s="373">
        <v>45777</v>
      </c>
      <c r="BK168" s="374" t="str">
        <f>BK163</f>
        <v>Como parte del PESPI  se aprueba el Programa de Datos Personales 2025 - 2026. Efectuar en RNBD -SIC reporte de inscripciones y novedades.</v>
      </c>
      <c r="BL168" s="374" t="str">
        <f t="shared" si="125"/>
        <v>OSI - SPI</v>
      </c>
      <c r="BM168" s="375" t="s">
        <v>100</v>
      </c>
      <c r="BN168" s="376"/>
      <c r="BO168" s="377" t="s">
        <v>1338</v>
      </c>
      <c r="BP168" s="374" t="str">
        <f>BP163</f>
        <v xml:space="preserve">la actualizaicón de bases con datos personales se realiza como parte de la actualización de activos de información. </v>
      </c>
      <c r="BQ168" s="378" t="s">
        <v>1340</v>
      </c>
      <c r="BR168" s="374" t="str">
        <f>BR163</f>
        <v>En desarrollo ia actualización de activos de información procesos - área.</v>
      </c>
      <c r="BS168" s="369"/>
      <c r="BT168" s="379" t="str">
        <f t="shared" si="157"/>
        <v>30/062025</v>
      </c>
      <c r="BU168"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8" s="380" t="str">
        <f t="shared" si="126"/>
        <v>OSI - SPI</v>
      </c>
      <c r="BW168" s="543" t="s">
        <v>100</v>
      </c>
      <c r="BX168" s="381" t="str">
        <f t="shared" si="158"/>
        <v xml:space="preserve"> </v>
      </c>
      <c r="BY168" s="381" t="str">
        <f t="shared" si="159"/>
        <v>X</v>
      </c>
      <c r="BZ168" s="379" t="str">
        <f>BZ165</f>
        <v>Revisión de los registros de bases de datos y registros en RNBD-SIC</v>
      </c>
      <c r="CA168" s="382" t="s">
        <v>1340</v>
      </c>
      <c r="CB168" s="382" t="str">
        <f t="shared" si="160"/>
        <v>Ajuste redacción "Descripción del Riesgo" acorde con lo indicado en el Informe OCI-018-2025.</v>
      </c>
      <c r="CC168" s="200"/>
      <c r="CD168" s="301"/>
      <c r="CE168" s="175"/>
      <c r="CF168" s="175" t="str">
        <f t="shared" si="127"/>
        <v>OSI - SPI</v>
      </c>
      <c r="CG168" s="305" t="s">
        <v>100</v>
      </c>
      <c r="CH168" s="176"/>
      <c r="CI168" s="239"/>
      <c r="CJ168" s="175"/>
      <c r="CK168" s="177"/>
      <c r="CL168" s="175"/>
      <c r="CM168" s="200"/>
      <c r="CN168" s="175"/>
      <c r="CO168" s="175"/>
      <c r="CP168" s="176"/>
      <c r="CQ168" s="176"/>
      <c r="CR168" s="176"/>
      <c r="CS168" s="176"/>
      <c r="CT168" s="177"/>
      <c r="CU168" s="177"/>
      <c r="CV168" s="177"/>
      <c r="CW168" s="198"/>
      <c r="CX168" s="198"/>
      <c r="CY168" s="198"/>
      <c r="CZ168" s="198"/>
      <c r="DA168" s="198"/>
      <c r="DB168" s="198"/>
      <c r="DC168" s="198"/>
      <c r="DD168" s="198"/>
      <c r="DE168" s="198"/>
      <c r="DF168" s="198"/>
    </row>
    <row r="169" spans="2:110" s="187" customFormat="1" ht="115.5" x14ac:dyDescent="0.25">
      <c r="B169" s="173" t="s">
        <v>68</v>
      </c>
      <c r="C169" s="195" t="s">
        <v>194</v>
      </c>
      <c r="D169" s="195" t="s">
        <v>194</v>
      </c>
      <c r="E169" s="196" t="s">
        <v>70</v>
      </c>
      <c r="F169" s="196" t="s">
        <v>71</v>
      </c>
      <c r="G169" s="196" t="s">
        <v>194</v>
      </c>
      <c r="H169" s="195" t="s">
        <v>240</v>
      </c>
      <c r="I169" s="195" t="s">
        <v>242</v>
      </c>
      <c r="J169" s="195" t="s">
        <v>240</v>
      </c>
      <c r="K169" s="195" t="s">
        <v>242</v>
      </c>
      <c r="L169" s="195">
        <v>0</v>
      </c>
      <c r="M169" s="195">
        <v>0</v>
      </c>
      <c r="N169" s="195">
        <v>0</v>
      </c>
      <c r="O169" s="196" t="s">
        <v>161</v>
      </c>
      <c r="P169" s="170"/>
      <c r="Q169" s="171" t="s">
        <v>77</v>
      </c>
      <c r="R169" s="171" t="s">
        <v>78</v>
      </c>
      <c r="S169" s="379" t="s">
        <v>1505</v>
      </c>
      <c r="T169" s="170" t="s">
        <v>80</v>
      </c>
      <c r="U169" s="196" t="s">
        <v>81</v>
      </c>
      <c r="V169" s="170" t="s">
        <v>82</v>
      </c>
      <c r="W169" s="218" t="s">
        <v>83</v>
      </c>
      <c r="X169" s="219">
        <f t="shared" si="116"/>
        <v>0.4</v>
      </c>
      <c r="Y169" s="220" t="s">
        <v>84</v>
      </c>
      <c r="Z169" s="219">
        <f t="shared" si="117"/>
        <v>0.8</v>
      </c>
      <c r="AA169" s="223" t="s">
        <v>85</v>
      </c>
      <c r="AB169" s="172" t="s">
        <v>198</v>
      </c>
      <c r="AC169" s="170" t="s">
        <v>199</v>
      </c>
      <c r="AD169" s="223" t="s">
        <v>88</v>
      </c>
      <c r="AE169" s="223" t="s">
        <v>89</v>
      </c>
      <c r="AF169" s="246" t="s">
        <v>200</v>
      </c>
      <c r="AG169" s="223" t="s">
        <v>91</v>
      </c>
      <c r="AH169" s="223" t="s">
        <v>135</v>
      </c>
      <c r="AI169" s="219">
        <f t="shared" si="118"/>
        <v>0.25</v>
      </c>
      <c r="AJ169" s="223"/>
      <c r="AK169" s="219">
        <f t="shared" si="119"/>
        <v>0</v>
      </c>
      <c r="AL169" s="223" t="s">
        <v>94</v>
      </c>
      <c r="AM169" s="195" t="s">
        <v>201</v>
      </c>
      <c r="AN169" s="173" t="s">
        <v>96</v>
      </c>
      <c r="AO169" s="195" t="s">
        <v>202</v>
      </c>
      <c r="AP169" s="184">
        <f t="shared" si="120"/>
        <v>0.25</v>
      </c>
      <c r="AQ169" s="243" t="str">
        <f t="shared" si="121"/>
        <v>BAJA</v>
      </c>
      <c r="AR169" s="243">
        <f t="shared" si="122"/>
        <v>0.30000000000000004</v>
      </c>
      <c r="AS169" s="243" t="str">
        <f t="shared" si="123"/>
        <v>MAYOR</v>
      </c>
      <c r="AT169" s="243">
        <f t="shared" si="124"/>
        <v>0.8</v>
      </c>
      <c r="AU169" s="223" t="s">
        <v>85</v>
      </c>
      <c r="AV169" s="218" t="s">
        <v>373</v>
      </c>
      <c r="AW169" s="174" t="s">
        <v>198</v>
      </c>
      <c r="AX169" s="380" t="s">
        <v>203</v>
      </c>
      <c r="AY169" s="369"/>
      <c r="AZ169" s="368">
        <f t="shared" si="148"/>
        <v>45657</v>
      </c>
      <c r="BA169" s="368" t="str">
        <f t="shared" si="149"/>
        <v>En IIIC-2024 se realizó seguimiento PDP, y del registro de información en RNBD.</v>
      </c>
      <c r="BB169" s="368" t="str">
        <f t="shared" si="150"/>
        <v>OSI - SPI</v>
      </c>
      <c r="BC169" s="371" t="s">
        <v>100</v>
      </c>
      <c r="BD169" s="370" t="str">
        <f t="shared" si="151"/>
        <v xml:space="preserve"> </v>
      </c>
      <c r="BE169" s="370" t="str">
        <f t="shared" si="152"/>
        <v>X</v>
      </c>
      <c r="BF169" s="370" t="str">
        <f t="shared" si="153"/>
        <v>Se ha adelantado el reporte de bases con datos personales en RNBD-SIC y de PQR del IS-2024.</v>
      </c>
      <c r="BG169" s="372" t="s">
        <v>1340</v>
      </c>
      <c r="BH169" s="370" t="str">
        <f t="shared" si="154"/>
        <v>Reporte IIS-2024 en enero 2025.</v>
      </c>
      <c r="BI169" s="369"/>
      <c r="BJ169" s="373">
        <v>45777</v>
      </c>
      <c r="BK169" s="374" t="str">
        <f>BK163</f>
        <v>Como parte del PESPI  se aprueba el Programa de Datos Personales 2025 - 2026. Efectuar en RNBD -SIC reporte de inscripciones y novedades.</v>
      </c>
      <c r="BL169" s="374" t="str">
        <f t="shared" si="125"/>
        <v>OSI - SPI</v>
      </c>
      <c r="BM169" s="375" t="s">
        <v>100</v>
      </c>
      <c r="BN169" s="376"/>
      <c r="BO169" s="377" t="s">
        <v>1338</v>
      </c>
      <c r="BP169" s="374" t="str">
        <f>BP163</f>
        <v xml:space="preserve">la actualizaicón de bases con datos personales se realiza como parte de la actualización de activos de información. </v>
      </c>
      <c r="BQ169" s="378" t="s">
        <v>1340</v>
      </c>
      <c r="BR169" s="374" t="str">
        <f>BR163</f>
        <v>En desarrollo ia actualización de activos de información procesos - área.</v>
      </c>
      <c r="BS169" s="369"/>
      <c r="BT169" s="379" t="str">
        <f t="shared" si="157"/>
        <v>30/062025</v>
      </c>
      <c r="BU169"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69" s="380" t="str">
        <f t="shared" si="126"/>
        <v>OSI - SPI</v>
      </c>
      <c r="BW169" s="543" t="s">
        <v>100</v>
      </c>
      <c r="BX169" s="381" t="str">
        <f t="shared" si="158"/>
        <v xml:space="preserve"> </v>
      </c>
      <c r="BY169" s="381" t="str">
        <f t="shared" si="159"/>
        <v>X</v>
      </c>
      <c r="BZ169" s="379" t="str">
        <f>BZ166</f>
        <v>Revisión de los registros de bases de datos y registros en RNBD-SIC</v>
      </c>
      <c r="CA169" s="382" t="s">
        <v>1340</v>
      </c>
      <c r="CB169" s="382" t="str">
        <f t="shared" si="160"/>
        <v>Ajuste redacción "Descripción del Riesgo" acorde con lo indicado en el Informe OCI-018-2025.</v>
      </c>
      <c r="CC169" s="200"/>
      <c r="CD169" s="301"/>
      <c r="CE169" s="175"/>
      <c r="CF169" s="175" t="str">
        <f t="shared" si="127"/>
        <v>OSI - SPI</v>
      </c>
      <c r="CG169" s="305" t="s">
        <v>100</v>
      </c>
      <c r="CH169" s="176"/>
      <c r="CI169" s="239"/>
      <c r="CJ169" s="175"/>
      <c r="CK169" s="177"/>
      <c r="CL169" s="175"/>
      <c r="CM169" s="200"/>
      <c r="CN169" s="175"/>
      <c r="CO169" s="175"/>
      <c r="CP169" s="176"/>
      <c r="CQ169" s="176"/>
      <c r="CR169" s="176"/>
      <c r="CS169" s="176"/>
      <c r="CT169" s="177"/>
      <c r="CU169" s="177"/>
      <c r="CV169" s="177"/>
      <c r="CW169" s="198"/>
      <c r="CX169" s="198"/>
      <c r="CY169" s="198"/>
      <c r="CZ169" s="198"/>
      <c r="DA169" s="198"/>
      <c r="DB169" s="198"/>
      <c r="DC169" s="198"/>
      <c r="DD169" s="198"/>
      <c r="DE169" s="198"/>
      <c r="DF169" s="198"/>
    </row>
    <row r="170" spans="2:110" s="187" customFormat="1" ht="115.5" x14ac:dyDescent="0.25">
      <c r="B170" s="173" t="s">
        <v>68</v>
      </c>
      <c r="C170" s="195" t="s">
        <v>194</v>
      </c>
      <c r="D170" s="195" t="s">
        <v>194</v>
      </c>
      <c r="E170" s="196" t="s">
        <v>70</v>
      </c>
      <c r="F170" s="196" t="s">
        <v>117</v>
      </c>
      <c r="G170" s="196" t="s">
        <v>194</v>
      </c>
      <c r="H170" s="195" t="s">
        <v>242</v>
      </c>
      <c r="I170" s="195" t="s">
        <v>242</v>
      </c>
      <c r="J170" s="195" t="s">
        <v>242</v>
      </c>
      <c r="K170" s="195" t="s">
        <v>242</v>
      </c>
      <c r="L170" s="195" t="s">
        <v>576</v>
      </c>
      <c r="M170" s="195" t="s">
        <v>577</v>
      </c>
      <c r="N170" s="195" t="s">
        <v>578</v>
      </c>
      <c r="O170" s="196" t="s">
        <v>363</v>
      </c>
      <c r="P170" s="170"/>
      <c r="Q170" s="171" t="s">
        <v>77</v>
      </c>
      <c r="R170" s="171" t="s">
        <v>78</v>
      </c>
      <c r="S170" s="379" t="s">
        <v>1505</v>
      </c>
      <c r="T170" s="170" t="s">
        <v>80</v>
      </c>
      <c r="U170" s="196" t="s">
        <v>81</v>
      </c>
      <c r="V170" s="170" t="s">
        <v>82</v>
      </c>
      <c r="W170" s="218" t="s">
        <v>83</v>
      </c>
      <c r="X170" s="219">
        <f t="shared" si="116"/>
        <v>0.4</v>
      </c>
      <c r="Y170" s="220" t="s">
        <v>84</v>
      </c>
      <c r="Z170" s="219">
        <f t="shared" si="117"/>
        <v>0.8</v>
      </c>
      <c r="AA170" s="223" t="s">
        <v>85</v>
      </c>
      <c r="AB170" s="172" t="s">
        <v>198</v>
      </c>
      <c r="AC170" s="170" t="s">
        <v>199</v>
      </c>
      <c r="AD170" s="223" t="s">
        <v>88</v>
      </c>
      <c r="AE170" s="223" t="s">
        <v>89</v>
      </c>
      <c r="AF170" s="246" t="s">
        <v>200</v>
      </c>
      <c r="AG170" s="223" t="s">
        <v>91</v>
      </c>
      <c r="AH170" s="223" t="s">
        <v>135</v>
      </c>
      <c r="AI170" s="219">
        <f t="shared" si="118"/>
        <v>0.25</v>
      </c>
      <c r="AJ170" s="223"/>
      <c r="AK170" s="219">
        <f t="shared" si="119"/>
        <v>0</v>
      </c>
      <c r="AL170" s="223" t="s">
        <v>94</v>
      </c>
      <c r="AM170" s="195" t="s">
        <v>201</v>
      </c>
      <c r="AN170" s="173" t="s">
        <v>96</v>
      </c>
      <c r="AO170" s="195" t="s">
        <v>202</v>
      </c>
      <c r="AP170" s="184">
        <f t="shared" si="120"/>
        <v>0.25</v>
      </c>
      <c r="AQ170" s="243" t="str">
        <f t="shared" si="121"/>
        <v>BAJA</v>
      </c>
      <c r="AR170" s="243">
        <f t="shared" si="122"/>
        <v>0.30000000000000004</v>
      </c>
      <c r="AS170" s="243" t="str">
        <f t="shared" si="123"/>
        <v>MAYOR</v>
      </c>
      <c r="AT170" s="243">
        <f t="shared" si="124"/>
        <v>0.8</v>
      </c>
      <c r="AU170" s="223" t="s">
        <v>85</v>
      </c>
      <c r="AV170" s="218" t="s">
        <v>373</v>
      </c>
      <c r="AW170" s="174" t="s">
        <v>198</v>
      </c>
      <c r="AX170" s="380" t="s">
        <v>203</v>
      </c>
      <c r="AY170" s="369"/>
      <c r="AZ170" s="368">
        <f t="shared" si="148"/>
        <v>45657</v>
      </c>
      <c r="BA170" s="368" t="str">
        <f t="shared" si="149"/>
        <v>En IIIC-2024 se realizó seguimiento PDP, y del registro de información en RNBD.</v>
      </c>
      <c r="BB170" s="368" t="str">
        <f t="shared" si="150"/>
        <v>OSI - SPI</v>
      </c>
      <c r="BC170" s="371" t="s">
        <v>100</v>
      </c>
      <c r="BD170" s="370" t="str">
        <f t="shared" si="151"/>
        <v xml:space="preserve"> </v>
      </c>
      <c r="BE170" s="370" t="str">
        <f t="shared" si="152"/>
        <v>X</v>
      </c>
      <c r="BF170" s="370" t="str">
        <f t="shared" si="153"/>
        <v>Se ha adelantado el reporte de bases con datos personales en RNBD-SIC y de PQR del IS-2024.</v>
      </c>
      <c r="BG170" s="372" t="s">
        <v>1340</v>
      </c>
      <c r="BH170" s="370" t="str">
        <f t="shared" si="154"/>
        <v>Reporte IIS-2024 en enero 2025.</v>
      </c>
      <c r="BI170" s="369"/>
      <c r="BJ170" s="373">
        <v>45777</v>
      </c>
      <c r="BK170" s="374" t="str">
        <f>BK163</f>
        <v>Como parte del PESPI  se aprueba el Programa de Datos Personales 2025 - 2026. Efectuar en RNBD -SIC reporte de inscripciones y novedades.</v>
      </c>
      <c r="BL170" s="374" t="str">
        <f t="shared" si="125"/>
        <v>OSI - SPI</v>
      </c>
      <c r="BM170" s="375" t="s">
        <v>100</v>
      </c>
      <c r="BN170" s="376"/>
      <c r="BO170" s="377" t="s">
        <v>1338</v>
      </c>
      <c r="BP170" s="374" t="str">
        <f>BP163</f>
        <v xml:space="preserve">la actualizaicón de bases con datos personales se realiza como parte de la actualización de activos de información. </v>
      </c>
      <c r="BQ170" s="378" t="s">
        <v>1340</v>
      </c>
      <c r="BR170" s="374" t="str">
        <f>BR163</f>
        <v>En desarrollo ia actualización de activos de información procesos - área.</v>
      </c>
      <c r="BS170" s="369"/>
      <c r="BT170" s="379" t="str">
        <f t="shared" si="157"/>
        <v>30/062025</v>
      </c>
      <c r="BU170"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0" s="380" t="str">
        <f t="shared" si="126"/>
        <v>OSI - SPI</v>
      </c>
      <c r="BW170" s="544" t="s">
        <v>100</v>
      </c>
      <c r="BX170" s="381" t="str">
        <f t="shared" si="158"/>
        <v xml:space="preserve"> </v>
      </c>
      <c r="BY170" s="381" t="str">
        <f t="shared" si="159"/>
        <v>X</v>
      </c>
      <c r="BZ170" s="381" t="str">
        <f t="shared" ref="BZ170:BZ178" si="161">BZ169</f>
        <v>Revisión de los registros de bases de datos y registros en RNBD-SIC</v>
      </c>
      <c r="CA170" s="382" t="s">
        <v>1340</v>
      </c>
      <c r="CB170" s="382" t="str">
        <f t="shared" si="160"/>
        <v>Ajuste redacción "Descripción del Riesgo" acorde con lo indicado en el Informe OCI-018-2025.</v>
      </c>
      <c r="CC170" s="200"/>
      <c r="CD170" s="301"/>
      <c r="CE170" s="175"/>
      <c r="CF170" s="175" t="str">
        <f t="shared" si="127"/>
        <v>OSI - SPI</v>
      </c>
      <c r="CG170" s="305" t="s">
        <v>100</v>
      </c>
      <c r="CH170" s="176"/>
      <c r="CI170" s="239"/>
      <c r="CJ170" s="175"/>
      <c r="CK170" s="177"/>
      <c r="CL170" s="175"/>
      <c r="CM170" s="200"/>
      <c r="CN170" s="175"/>
      <c r="CO170" s="175"/>
      <c r="CP170" s="176"/>
      <c r="CQ170" s="176"/>
      <c r="CR170" s="176"/>
      <c r="CS170" s="176"/>
      <c r="CT170" s="177"/>
      <c r="CU170" s="177"/>
      <c r="CV170" s="177"/>
      <c r="CW170" s="198"/>
      <c r="CX170" s="198"/>
      <c r="CY170" s="198"/>
      <c r="CZ170" s="198"/>
      <c r="DA170" s="198"/>
      <c r="DB170" s="198"/>
      <c r="DC170" s="198"/>
      <c r="DD170" s="198"/>
      <c r="DE170" s="198"/>
      <c r="DF170" s="198"/>
    </row>
    <row r="171" spans="2:110" s="187" customFormat="1" ht="115.5" x14ac:dyDescent="0.25">
      <c r="B171" s="173" t="s">
        <v>68</v>
      </c>
      <c r="C171" s="195" t="s">
        <v>194</v>
      </c>
      <c r="D171" s="195" t="s">
        <v>194</v>
      </c>
      <c r="E171" s="196" t="s">
        <v>70</v>
      </c>
      <c r="F171" s="196" t="s">
        <v>168</v>
      </c>
      <c r="G171" s="196" t="s">
        <v>194</v>
      </c>
      <c r="H171" s="195" t="s">
        <v>242</v>
      </c>
      <c r="I171" s="195" t="s">
        <v>242</v>
      </c>
      <c r="J171" s="195" t="s">
        <v>242</v>
      </c>
      <c r="K171" s="195" t="s">
        <v>242</v>
      </c>
      <c r="L171" s="195">
        <v>0</v>
      </c>
      <c r="M171" s="195">
        <v>0</v>
      </c>
      <c r="N171" s="195">
        <v>0</v>
      </c>
      <c r="O171" s="196" t="s">
        <v>363</v>
      </c>
      <c r="P171" s="170"/>
      <c r="Q171" s="171" t="s">
        <v>77</v>
      </c>
      <c r="R171" s="171" t="s">
        <v>78</v>
      </c>
      <c r="S171" s="379" t="s">
        <v>1505</v>
      </c>
      <c r="T171" s="170" t="s">
        <v>80</v>
      </c>
      <c r="U171" s="196" t="s">
        <v>81</v>
      </c>
      <c r="V171" s="170" t="s">
        <v>82</v>
      </c>
      <c r="W171" s="218" t="s">
        <v>83</v>
      </c>
      <c r="X171" s="219">
        <f t="shared" si="116"/>
        <v>0.4</v>
      </c>
      <c r="Y171" s="220" t="s">
        <v>84</v>
      </c>
      <c r="Z171" s="219">
        <f t="shared" si="117"/>
        <v>0.8</v>
      </c>
      <c r="AA171" s="223" t="s">
        <v>85</v>
      </c>
      <c r="AB171" s="172" t="s">
        <v>198</v>
      </c>
      <c r="AC171" s="170" t="s">
        <v>199</v>
      </c>
      <c r="AD171" s="223" t="s">
        <v>88</v>
      </c>
      <c r="AE171" s="223" t="s">
        <v>89</v>
      </c>
      <c r="AF171" s="246" t="s">
        <v>200</v>
      </c>
      <c r="AG171" s="223" t="s">
        <v>91</v>
      </c>
      <c r="AH171" s="223" t="s">
        <v>135</v>
      </c>
      <c r="AI171" s="219">
        <f t="shared" si="118"/>
        <v>0.25</v>
      </c>
      <c r="AJ171" s="223"/>
      <c r="AK171" s="219">
        <f t="shared" si="119"/>
        <v>0</v>
      </c>
      <c r="AL171" s="223" t="s">
        <v>94</v>
      </c>
      <c r="AM171" s="195" t="s">
        <v>201</v>
      </c>
      <c r="AN171" s="173" t="s">
        <v>96</v>
      </c>
      <c r="AO171" s="195" t="s">
        <v>202</v>
      </c>
      <c r="AP171" s="184">
        <f t="shared" si="120"/>
        <v>0.25</v>
      </c>
      <c r="AQ171" s="243" t="str">
        <f t="shared" si="121"/>
        <v>BAJA</v>
      </c>
      <c r="AR171" s="243">
        <f t="shared" si="122"/>
        <v>0.30000000000000004</v>
      </c>
      <c r="AS171" s="243" t="str">
        <f t="shared" si="123"/>
        <v>MAYOR</v>
      </c>
      <c r="AT171" s="243">
        <f t="shared" si="124"/>
        <v>0.8</v>
      </c>
      <c r="AU171" s="223" t="s">
        <v>85</v>
      </c>
      <c r="AV171" s="218" t="s">
        <v>373</v>
      </c>
      <c r="AW171" s="174" t="s">
        <v>198</v>
      </c>
      <c r="AX171" s="380" t="s">
        <v>203</v>
      </c>
      <c r="AY171" s="369"/>
      <c r="AZ171" s="368">
        <f t="shared" si="148"/>
        <v>45657</v>
      </c>
      <c r="BA171" s="368" t="str">
        <f t="shared" si="149"/>
        <v>En IIIC-2024 se realizó seguimiento PDP, y del registro de información en RNBD.</v>
      </c>
      <c r="BB171" s="368" t="str">
        <f t="shared" si="150"/>
        <v>OSI - SPI</v>
      </c>
      <c r="BC171" s="371" t="s">
        <v>100</v>
      </c>
      <c r="BD171" s="370" t="str">
        <f t="shared" si="151"/>
        <v xml:space="preserve"> </v>
      </c>
      <c r="BE171" s="370" t="str">
        <f t="shared" si="152"/>
        <v>X</v>
      </c>
      <c r="BF171" s="370" t="str">
        <f t="shared" si="153"/>
        <v>Se ha adelantado el reporte de bases con datos personales en RNBD-SIC y de PQR del IS-2024.</v>
      </c>
      <c r="BG171" s="372" t="s">
        <v>1340</v>
      </c>
      <c r="BH171" s="370" t="str">
        <f t="shared" si="154"/>
        <v>Reporte IIS-2024 en enero 2025.</v>
      </c>
      <c r="BI171" s="369"/>
      <c r="BJ171" s="373">
        <v>45777</v>
      </c>
      <c r="BK171" s="374" t="str">
        <f>BK163</f>
        <v>Como parte del PESPI  se aprueba el Programa de Datos Personales 2025 - 2026. Efectuar en RNBD -SIC reporte de inscripciones y novedades.</v>
      </c>
      <c r="BL171" s="374" t="str">
        <f t="shared" si="125"/>
        <v>OSI - SPI</v>
      </c>
      <c r="BM171" s="375" t="s">
        <v>100</v>
      </c>
      <c r="BN171" s="376"/>
      <c r="BO171" s="377" t="s">
        <v>1338</v>
      </c>
      <c r="BP171" s="374" t="str">
        <f>BP163</f>
        <v xml:space="preserve">la actualizaicón de bases con datos personales se realiza como parte de la actualización de activos de información. </v>
      </c>
      <c r="BQ171" s="378" t="s">
        <v>1340</v>
      </c>
      <c r="BR171" s="374" t="str">
        <f>BR163</f>
        <v>En desarrollo ia actualización de activos de información procesos - área.</v>
      </c>
      <c r="BS171" s="369"/>
      <c r="BT171" s="379" t="str">
        <f t="shared" si="157"/>
        <v>30/062025</v>
      </c>
      <c r="BU171"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1" s="380" t="str">
        <f t="shared" si="126"/>
        <v>OSI - SPI</v>
      </c>
      <c r="BW171" s="544" t="s">
        <v>100</v>
      </c>
      <c r="BX171" s="381" t="str">
        <f t="shared" si="158"/>
        <v xml:space="preserve"> </v>
      </c>
      <c r="BY171" s="381" t="str">
        <f t="shared" si="159"/>
        <v>X</v>
      </c>
      <c r="BZ171" s="381" t="str">
        <f t="shared" si="161"/>
        <v>Revisión de los registros de bases de datos y registros en RNBD-SIC</v>
      </c>
      <c r="CA171" s="382" t="s">
        <v>1340</v>
      </c>
      <c r="CB171" s="382" t="str">
        <f t="shared" si="160"/>
        <v>Ajuste redacción "Descripción del Riesgo" acorde con lo indicado en el Informe OCI-018-2025.</v>
      </c>
      <c r="CC171" s="200"/>
      <c r="CD171" s="301"/>
      <c r="CE171" s="175"/>
      <c r="CF171" s="175" t="str">
        <f t="shared" si="127"/>
        <v>OSI - SPI</v>
      </c>
      <c r="CG171" s="305" t="s">
        <v>100</v>
      </c>
      <c r="CH171" s="176"/>
      <c r="CI171" s="239"/>
      <c r="CJ171" s="175"/>
      <c r="CK171" s="177"/>
      <c r="CL171" s="175"/>
      <c r="CM171" s="200"/>
      <c r="CN171" s="175"/>
      <c r="CO171" s="175"/>
      <c r="CP171" s="176"/>
      <c r="CQ171" s="176"/>
      <c r="CR171" s="176"/>
      <c r="CS171" s="176"/>
      <c r="CT171" s="177"/>
      <c r="CU171" s="177"/>
      <c r="CV171" s="177"/>
      <c r="CW171" s="198"/>
      <c r="CX171" s="198"/>
      <c r="CY171" s="198"/>
      <c r="CZ171" s="198"/>
      <c r="DA171" s="198"/>
      <c r="DB171" s="198"/>
      <c r="DC171" s="198"/>
      <c r="DD171" s="198"/>
      <c r="DE171" s="198"/>
      <c r="DF171" s="198"/>
    </row>
    <row r="172" spans="2:110" s="187" customFormat="1" ht="115.5" x14ac:dyDescent="0.25">
      <c r="B172" s="173" t="s">
        <v>68</v>
      </c>
      <c r="C172" s="195" t="s">
        <v>194</v>
      </c>
      <c r="D172" s="195" t="s">
        <v>194</v>
      </c>
      <c r="E172" s="196" t="s">
        <v>70</v>
      </c>
      <c r="F172" s="196" t="s">
        <v>71</v>
      </c>
      <c r="G172" s="196" t="s">
        <v>194</v>
      </c>
      <c r="H172" s="195" t="s">
        <v>242</v>
      </c>
      <c r="I172" s="195" t="s">
        <v>242</v>
      </c>
      <c r="J172" s="195" t="s">
        <v>242</v>
      </c>
      <c r="K172" s="195" t="s">
        <v>242</v>
      </c>
      <c r="L172" s="195" t="s">
        <v>579</v>
      </c>
      <c r="M172" s="195" t="s">
        <v>580</v>
      </c>
      <c r="N172" s="195" t="s">
        <v>581</v>
      </c>
      <c r="O172" s="196" t="s">
        <v>363</v>
      </c>
      <c r="P172" s="170"/>
      <c r="Q172" s="171" t="s">
        <v>77</v>
      </c>
      <c r="R172" s="171" t="s">
        <v>78</v>
      </c>
      <c r="S172" s="379" t="s">
        <v>1505</v>
      </c>
      <c r="T172" s="170" t="s">
        <v>80</v>
      </c>
      <c r="U172" s="196" t="s">
        <v>81</v>
      </c>
      <c r="V172" s="170" t="s">
        <v>82</v>
      </c>
      <c r="W172" s="218" t="s">
        <v>83</v>
      </c>
      <c r="X172" s="219">
        <f t="shared" si="116"/>
        <v>0.4</v>
      </c>
      <c r="Y172" s="220" t="s">
        <v>84</v>
      </c>
      <c r="Z172" s="219">
        <f t="shared" si="117"/>
        <v>0.8</v>
      </c>
      <c r="AA172" s="223" t="s">
        <v>85</v>
      </c>
      <c r="AB172" s="172" t="s">
        <v>198</v>
      </c>
      <c r="AC172" s="170" t="s">
        <v>199</v>
      </c>
      <c r="AD172" s="223" t="s">
        <v>88</v>
      </c>
      <c r="AE172" s="223" t="s">
        <v>89</v>
      </c>
      <c r="AF172" s="246" t="s">
        <v>200</v>
      </c>
      <c r="AG172" s="223" t="s">
        <v>91</v>
      </c>
      <c r="AH172" s="223" t="s">
        <v>135</v>
      </c>
      <c r="AI172" s="219">
        <f t="shared" si="118"/>
        <v>0.25</v>
      </c>
      <c r="AJ172" s="223"/>
      <c r="AK172" s="219">
        <f t="shared" si="119"/>
        <v>0</v>
      </c>
      <c r="AL172" s="223" t="s">
        <v>94</v>
      </c>
      <c r="AM172" s="195" t="s">
        <v>201</v>
      </c>
      <c r="AN172" s="173" t="s">
        <v>96</v>
      </c>
      <c r="AO172" s="195" t="s">
        <v>202</v>
      </c>
      <c r="AP172" s="184">
        <f t="shared" si="120"/>
        <v>0.25</v>
      </c>
      <c r="AQ172" s="243" t="str">
        <f t="shared" si="121"/>
        <v>BAJA</v>
      </c>
      <c r="AR172" s="243">
        <f t="shared" si="122"/>
        <v>0.30000000000000004</v>
      </c>
      <c r="AS172" s="243" t="str">
        <f t="shared" si="123"/>
        <v>MAYOR</v>
      </c>
      <c r="AT172" s="243">
        <f t="shared" si="124"/>
        <v>0.8</v>
      </c>
      <c r="AU172" s="223" t="s">
        <v>85</v>
      </c>
      <c r="AV172" s="218" t="s">
        <v>373</v>
      </c>
      <c r="AW172" s="174" t="s">
        <v>198</v>
      </c>
      <c r="AX172" s="380" t="s">
        <v>203</v>
      </c>
      <c r="AY172" s="369"/>
      <c r="AZ172" s="368">
        <f t="shared" si="148"/>
        <v>45657</v>
      </c>
      <c r="BA172" s="368" t="str">
        <f t="shared" si="149"/>
        <v>En IIIC-2024 se realizó seguimiento PDP, y del registro de información en RNBD.</v>
      </c>
      <c r="BB172" s="368" t="str">
        <f t="shared" si="150"/>
        <v>OSI - SPI</v>
      </c>
      <c r="BC172" s="371" t="s">
        <v>100</v>
      </c>
      <c r="BD172" s="370" t="str">
        <f t="shared" si="151"/>
        <v xml:space="preserve"> </v>
      </c>
      <c r="BE172" s="370" t="str">
        <f t="shared" si="152"/>
        <v>X</v>
      </c>
      <c r="BF172" s="370" t="str">
        <f t="shared" si="153"/>
        <v>Se ha adelantado el reporte de bases con datos personales en RNBD-SIC y de PQR del IS-2024.</v>
      </c>
      <c r="BG172" s="372" t="s">
        <v>1340</v>
      </c>
      <c r="BH172" s="370" t="str">
        <f t="shared" si="154"/>
        <v>Reporte IIS-2024 en enero 2025.</v>
      </c>
      <c r="BI172" s="369"/>
      <c r="BJ172" s="373">
        <v>45777</v>
      </c>
      <c r="BK172" s="374" t="str">
        <f>BK163</f>
        <v>Como parte del PESPI  se aprueba el Programa de Datos Personales 2025 - 2026. Efectuar en RNBD -SIC reporte de inscripciones y novedades.</v>
      </c>
      <c r="BL172" s="374" t="str">
        <f t="shared" si="125"/>
        <v>OSI - SPI</v>
      </c>
      <c r="BM172" s="375" t="s">
        <v>100</v>
      </c>
      <c r="BN172" s="376"/>
      <c r="BO172" s="377" t="s">
        <v>1338</v>
      </c>
      <c r="BP172" s="374" t="str">
        <f>BP163</f>
        <v xml:space="preserve">la actualizaicón de bases con datos personales se realiza como parte de la actualización de activos de información. </v>
      </c>
      <c r="BQ172" s="378" t="s">
        <v>1340</v>
      </c>
      <c r="BR172" s="374" t="str">
        <f>BR163</f>
        <v>En desarrollo ia actualización de activos de información procesos - área.</v>
      </c>
      <c r="BS172" s="369"/>
      <c r="BT172" s="379" t="str">
        <f t="shared" si="157"/>
        <v>30/062025</v>
      </c>
      <c r="BU172"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2" s="380" t="str">
        <f t="shared" si="126"/>
        <v>OSI - SPI</v>
      </c>
      <c r="BW172" s="544" t="s">
        <v>100</v>
      </c>
      <c r="BX172" s="381" t="str">
        <f t="shared" si="158"/>
        <v xml:space="preserve"> </v>
      </c>
      <c r="BY172" s="381" t="str">
        <f t="shared" si="159"/>
        <v>X</v>
      </c>
      <c r="BZ172" s="381" t="str">
        <f t="shared" si="161"/>
        <v>Revisión de los registros de bases de datos y registros en RNBD-SIC</v>
      </c>
      <c r="CA172" s="382" t="s">
        <v>1340</v>
      </c>
      <c r="CB172" s="382" t="str">
        <f t="shared" si="160"/>
        <v>Ajuste redacción "Descripción del Riesgo" acorde con lo indicado en el Informe OCI-018-2025.</v>
      </c>
      <c r="CC172" s="200"/>
      <c r="CD172" s="301"/>
      <c r="CE172" s="175"/>
      <c r="CF172" s="175" t="str">
        <f t="shared" si="127"/>
        <v>OSI - SPI</v>
      </c>
      <c r="CG172" s="305" t="s">
        <v>100</v>
      </c>
      <c r="CH172" s="176"/>
      <c r="CI172" s="239"/>
      <c r="CJ172" s="175"/>
      <c r="CK172" s="177"/>
      <c r="CL172" s="175"/>
      <c r="CM172" s="200"/>
      <c r="CN172" s="175"/>
      <c r="CO172" s="175"/>
      <c r="CP172" s="176"/>
      <c r="CQ172" s="176"/>
      <c r="CR172" s="176"/>
      <c r="CS172" s="176"/>
      <c r="CT172" s="177"/>
      <c r="CU172" s="177"/>
      <c r="CV172" s="177"/>
      <c r="CW172" s="198"/>
      <c r="CX172" s="198"/>
      <c r="CY172" s="198"/>
      <c r="CZ172" s="198"/>
      <c r="DA172" s="198"/>
      <c r="DB172" s="198"/>
      <c r="DC172" s="198"/>
      <c r="DD172" s="198"/>
      <c r="DE172" s="198"/>
      <c r="DF172" s="198"/>
    </row>
    <row r="173" spans="2:110" s="187" customFormat="1" ht="115.5" x14ac:dyDescent="0.25">
      <c r="B173" s="173" t="s">
        <v>68</v>
      </c>
      <c r="C173" s="195" t="s">
        <v>194</v>
      </c>
      <c r="D173" s="195" t="s">
        <v>194</v>
      </c>
      <c r="E173" s="196" t="s">
        <v>70</v>
      </c>
      <c r="F173" s="196" t="s">
        <v>71</v>
      </c>
      <c r="G173" s="196" t="s">
        <v>194</v>
      </c>
      <c r="H173" s="195" t="s">
        <v>240</v>
      </c>
      <c r="I173" s="195" t="s">
        <v>518</v>
      </c>
      <c r="J173" s="195" t="s">
        <v>240</v>
      </c>
      <c r="K173" s="195" t="s">
        <v>242</v>
      </c>
      <c r="L173" s="195">
        <v>0</v>
      </c>
      <c r="M173" s="195" t="s">
        <v>448</v>
      </c>
      <c r="N173" s="195" t="s">
        <v>120</v>
      </c>
      <c r="O173" s="196" t="s">
        <v>176</v>
      </c>
      <c r="P173" s="170"/>
      <c r="Q173" s="171" t="s">
        <v>77</v>
      </c>
      <c r="R173" s="171" t="s">
        <v>78</v>
      </c>
      <c r="S173" s="379" t="s">
        <v>1505</v>
      </c>
      <c r="T173" s="170" t="s">
        <v>80</v>
      </c>
      <c r="U173" s="196" t="s">
        <v>81</v>
      </c>
      <c r="V173" s="170" t="s">
        <v>82</v>
      </c>
      <c r="W173" s="218" t="s">
        <v>83</v>
      </c>
      <c r="X173" s="219">
        <f t="shared" si="116"/>
        <v>0.4</v>
      </c>
      <c r="Y173" s="220" t="s">
        <v>84</v>
      </c>
      <c r="Z173" s="219">
        <f t="shared" si="117"/>
        <v>0.8</v>
      </c>
      <c r="AA173" s="223" t="s">
        <v>85</v>
      </c>
      <c r="AB173" s="172" t="s">
        <v>198</v>
      </c>
      <c r="AC173" s="170" t="s">
        <v>199</v>
      </c>
      <c r="AD173" s="223" t="s">
        <v>88</v>
      </c>
      <c r="AE173" s="223" t="s">
        <v>89</v>
      </c>
      <c r="AF173" s="246" t="s">
        <v>200</v>
      </c>
      <c r="AG173" s="223" t="s">
        <v>91</v>
      </c>
      <c r="AH173" s="223" t="s">
        <v>135</v>
      </c>
      <c r="AI173" s="219">
        <f t="shared" si="118"/>
        <v>0.25</v>
      </c>
      <c r="AJ173" s="223"/>
      <c r="AK173" s="219">
        <f t="shared" si="119"/>
        <v>0</v>
      </c>
      <c r="AL173" s="223" t="s">
        <v>94</v>
      </c>
      <c r="AM173" s="195" t="s">
        <v>201</v>
      </c>
      <c r="AN173" s="173" t="s">
        <v>96</v>
      </c>
      <c r="AO173" s="195" t="s">
        <v>202</v>
      </c>
      <c r="AP173" s="184">
        <f t="shared" si="120"/>
        <v>0.25</v>
      </c>
      <c r="AQ173" s="243" t="str">
        <f t="shared" si="121"/>
        <v>BAJA</v>
      </c>
      <c r="AR173" s="243">
        <f t="shared" si="122"/>
        <v>0.30000000000000004</v>
      </c>
      <c r="AS173" s="243" t="str">
        <f t="shared" si="123"/>
        <v>MAYOR</v>
      </c>
      <c r="AT173" s="243">
        <f t="shared" si="124"/>
        <v>0.8</v>
      </c>
      <c r="AU173" s="223" t="s">
        <v>85</v>
      </c>
      <c r="AV173" s="235" t="s">
        <v>130</v>
      </c>
      <c r="AW173" s="174" t="s">
        <v>198</v>
      </c>
      <c r="AX173" s="380" t="s">
        <v>203</v>
      </c>
      <c r="AY173" s="369"/>
      <c r="AZ173" s="368">
        <f t="shared" si="148"/>
        <v>45657</v>
      </c>
      <c r="BA173" s="368" t="str">
        <f t="shared" si="149"/>
        <v>En IIIC-2024 se realizó seguimiento PDP, y del registro de información en RNBD.</v>
      </c>
      <c r="BB173" s="368" t="str">
        <f t="shared" si="150"/>
        <v>OSI - SPI</v>
      </c>
      <c r="BC173" s="371" t="s">
        <v>100</v>
      </c>
      <c r="BD173" s="370" t="str">
        <f t="shared" si="151"/>
        <v xml:space="preserve"> </v>
      </c>
      <c r="BE173" s="370" t="str">
        <f t="shared" si="152"/>
        <v>X</v>
      </c>
      <c r="BF173" s="370" t="str">
        <f t="shared" si="153"/>
        <v>Se ha adelantado el reporte de bases con datos personales en RNBD-SIC y de PQR del IS-2024.</v>
      </c>
      <c r="BG173" s="372" t="s">
        <v>1340</v>
      </c>
      <c r="BH173" s="370" t="str">
        <f t="shared" si="154"/>
        <v>Reporte IIS-2024 en enero 2025.</v>
      </c>
      <c r="BI173" s="369"/>
      <c r="BJ173" s="373">
        <v>45777</v>
      </c>
      <c r="BK173" s="374" t="str">
        <f>BK163</f>
        <v>Como parte del PESPI  se aprueba el Programa de Datos Personales 2025 - 2026. Efectuar en RNBD -SIC reporte de inscripciones y novedades.</v>
      </c>
      <c r="BL173" s="374" t="str">
        <f t="shared" si="125"/>
        <v>OSI - SPI</v>
      </c>
      <c r="BM173" s="375" t="s">
        <v>100</v>
      </c>
      <c r="BN173" s="376"/>
      <c r="BO173" s="377" t="s">
        <v>1338</v>
      </c>
      <c r="BP173" s="374" t="str">
        <f>BP163</f>
        <v xml:space="preserve">la actualizaicón de bases con datos personales se realiza como parte de la actualización de activos de información. </v>
      </c>
      <c r="BQ173" s="378" t="s">
        <v>1340</v>
      </c>
      <c r="BR173" s="374" t="str">
        <f>BR163</f>
        <v>En desarrollo ia actualización de activos de información procesos - área.</v>
      </c>
      <c r="BS173" s="369"/>
      <c r="BT173" s="379" t="str">
        <f t="shared" si="157"/>
        <v>30/062025</v>
      </c>
      <c r="BU173"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3" s="380" t="str">
        <f t="shared" si="126"/>
        <v>OSI - SPI</v>
      </c>
      <c r="BW173" s="544" t="s">
        <v>100</v>
      </c>
      <c r="BX173" s="381" t="str">
        <f t="shared" si="158"/>
        <v xml:space="preserve"> </v>
      </c>
      <c r="BY173" s="381" t="str">
        <f t="shared" si="159"/>
        <v>X</v>
      </c>
      <c r="BZ173" s="381" t="str">
        <f t="shared" si="161"/>
        <v>Revisión de los registros de bases de datos y registros en RNBD-SIC</v>
      </c>
      <c r="CA173" s="382" t="s">
        <v>1340</v>
      </c>
      <c r="CB173" s="382" t="str">
        <f t="shared" si="160"/>
        <v>Ajuste redacción "Descripción del Riesgo" acorde con lo indicado en el Informe OCI-018-2025.</v>
      </c>
      <c r="CC173" s="200"/>
      <c r="CD173" s="301"/>
      <c r="CE173" s="175"/>
      <c r="CF173" s="175" t="str">
        <f t="shared" si="127"/>
        <v>OSI - SPI</v>
      </c>
      <c r="CG173" s="305" t="s">
        <v>100</v>
      </c>
      <c r="CH173" s="176"/>
      <c r="CI173" s="239"/>
      <c r="CJ173" s="175"/>
      <c r="CK173" s="177"/>
      <c r="CL173" s="175"/>
      <c r="CM173" s="200"/>
      <c r="CN173" s="175"/>
      <c r="CO173" s="175"/>
      <c r="CP173" s="176"/>
      <c r="CQ173" s="176"/>
      <c r="CR173" s="176"/>
      <c r="CS173" s="176"/>
      <c r="CT173" s="177"/>
      <c r="CU173" s="177"/>
      <c r="CV173" s="177"/>
      <c r="CW173" s="198"/>
      <c r="CX173" s="198"/>
      <c r="CY173" s="198"/>
      <c r="CZ173" s="198"/>
      <c r="DA173" s="198"/>
      <c r="DB173" s="198"/>
      <c r="DC173" s="198"/>
      <c r="DD173" s="198"/>
      <c r="DE173" s="198"/>
      <c r="DF173" s="198"/>
    </row>
    <row r="174" spans="2:110" s="187" customFormat="1" ht="115.5" x14ac:dyDescent="0.25">
      <c r="B174" s="173" t="s">
        <v>68</v>
      </c>
      <c r="C174" s="195" t="s">
        <v>194</v>
      </c>
      <c r="D174" s="195" t="s">
        <v>194</v>
      </c>
      <c r="E174" s="196" t="s">
        <v>70</v>
      </c>
      <c r="F174" s="196" t="s">
        <v>71</v>
      </c>
      <c r="G174" s="196" t="s">
        <v>194</v>
      </c>
      <c r="H174" s="195" t="s">
        <v>242</v>
      </c>
      <c r="I174" s="195" t="s">
        <v>242</v>
      </c>
      <c r="J174" s="195" t="s">
        <v>242</v>
      </c>
      <c r="K174" s="195" t="s">
        <v>242</v>
      </c>
      <c r="L174" s="195" t="s">
        <v>489</v>
      </c>
      <c r="M174" s="195" t="s">
        <v>490</v>
      </c>
      <c r="N174" s="195" t="s">
        <v>491</v>
      </c>
      <c r="O174" s="196" t="s">
        <v>189</v>
      </c>
      <c r="P174" s="170"/>
      <c r="Q174" s="171" t="s">
        <v>77</v>
      </c>
      <c r="R174" s="171" t="s">
        <v>78</v>
      </c>
      <c r="S174" s="379" t="s">
        <v>1505</v>
      </c>
      <c r="T174" s="170" t="s">
        <v>80</v>
      </c>
      <c r="U174" s="196" t="s">
        <v>81</v>
      </c>
      <c r="V174" s="170" t="s">
        <v>82</v>
      </c>
      <c r="W174" s="218" t="s">
        <v>83</v>
      </c>
      <c r="X174" s="219">
        <f t="shared" si="116"/>
        <v>0.4</v>
      </c>
      <c r="Y174" s="220" t="s">
        <v>84</v>
      </c>
      <c r="Z174" s="219">
        <f t="shared" si="117"/>
        <v>0.8</v>
      </c>
      <c r="AA174" s="223" t="s">
        <v>85</v>
      </c>
      <c r="AB174" s="172" t="s">
        <v>198</v>
      </c>
      <c r="AC174" s="170" t="s">
        <v>199</v>
      </c>
      <c r="AD174" s="223" t="s">
        <v>88</v>
      </c>
      <c r="AE174" s="223" t="s">
        <v>89</v>
      </c>
      <c r="AF174" s="246" t="s">
        <v>200</v>
      </c>
      <c r="AG174" s="223" t="s">
        <v>91</v>
      </c>
      <c r="AH174" s="223" t="s">
        <v>135</v>
      </c>
      <c r="AI174" s="219">
        <f t="shared" si="118"/>
        <v>0.25</v>
      </c>
      <c r="AJ174" s="223"/>
      <c r="AK174" s="219">
        <f t="shared" si="119"/>
        <v>0</v>
      </c>
      <c r="AL174" s="223" t="s">
        <v>94</v>
      </c>
      <c r="AM174" s="195" t="s">
        <v>201</v>
      </c>
      <c r="AN174" s="173" t="s">
        <v>96</v>
      </c>
      <c r="AO174" s="195" t="s">
        <v>202</v>
      </c>
      <c r="AP174" s="184">
        <f t="shared" si="120"/>
        <v>0.25</v>
      </c>
      <c r="AQ174" s="243" t="str">
        <f t="shared" si="121"/>
        <v>BAJA</v>
      </c>
      <c r="AR174" s="243">
        <f t="shared" si="122"/>
        <v>0.30000000000000004</v>
      </c>
      <c r="AS174" s="243" t="str">
        <f t="shared" si="123"/>
        <v>MAYOR</v>
      </c>
      <c r="AT174" s="243">
        <f t="shared" si="124"/>
        <v>0.8</v>
      </c>
      <c r="AU174" s="223" t="s">
        <v>85</v>
      </c>
      <c r="AV174" s="218" t="s">
        <v>373</v>
      </c>
      <c r="AW174" s="174" t="s">
        <v>198</v>
      </c>
      <c r="AX174" s="380" t="s">
        <v>203</v>
      </c>
      <c r="AY174" s="369"/>
      <c r="AZ174" s="368">
        <f t="shared" si="148"/>
        <v>45657</v>
      </c>
      <c r="BA174" s="368" t="str">
        <f t="shared" si="149"/>
        <v>En IIIC-2024 se realizó seguimiento PDP, y del registro de información en RNBD.</v>
      </c>
      <c r="BB174" s="368" t="str">
        <f t="shared" si="150"/>
        <v>OSI - SPI</v>
      </c>
      <c r="BC174" s="371" t="s">
        <v>100</v>
      </c>
      <c r="BD174" s="370" t="str">
        <f t="shared" si="151"/>
        <v xml:space="preserve"> </v>
      </c>
      <c r="BE174" s="370" t="str">
        <f t="shared" si="152"/>
        <v>X</v>
      </c>
      <c r="BF174" s="370" t="str">
        <f t="shared" si="153"/>
        <v>Se ha adelantado el reporte de bases con datos personales en RNBD-SIC y de PQR del IS-2024.</v>
      </c>
      <c r="BG174" s="372" t="s">
        <v>1340</v>
      </c>
      <c r="BH174" s="370" t="str">
        <f t="shared" si="154"/>
        <v>Reporte IIS-2024 en enero 2025.</v>
      </c>
      <c r="BI174" s="369"/>
      <c r="BJ174" s="373">
        <v>45777</v>
      </c>
      <c r="BK174" s="374" t="str">
        <f>BK163</f>
        <v>Como parte del PESPI  se aprueba el Programa de Datos Personales 2025 - 2026. Efectuar en RNBD -SIC reporte de inscripciones y novedades.</v>
      </c>
      <c r="BL174" s="374" t="str">
        <f t="shared" si="125"/>
        <v>OSI - SPI</v>
      </c>
      <c r="BM174" s="375" t="s">
        <v>100</v>
      </c>
      <c r="BN174" s="376"/>
      <c r="BO174" s="377" t="s">
        <v>1338</v>
      </c>
      <c r="BP174" s="374" t="str">
        <f>BP163</f>
        <v xml:space="preserve">la actualizaicón de bases con datos personales se realiza como parte de la actualización de activos de información. </v>
      </c>
      <c r="BQ174" s="378" t="s">
        <v>1340</v>
      </c>
      <c r="BR174" s="374" t="str">
        <f>BR163</f>
        <v>En desarrollo ia actualización de activos de información procesos - área.</v>
      </c>
      <c r="BS174" s="369"/>
      <c r="BT174" s="379" t="str">
        <f t="shared" si="157"/>
        <v>30/062025</v>
      </c>
      <c r="BU174"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4" s="380" t="str">
        <f t="shared" si="126"/>
        <v>OSI - SPI</v>
      </c>
      <c r="BW174" s="544" t="s">
        <v>100</v>
      </c>
      <c r="BX174" s="381" t="str">
        <f t="shared" si="158"/>
        <v xml:space="preserve"> </v>
      </c>
      <c r="BY174" s="381" t="str">
        <f t="shared" si="159"/>
        <v>X</v>
      </c>
      <c r="BZ174" s="381" t="str">
        <f t="shared" si="161"/>
        <v>Revisión de los registros de bases de datos y registros en RNBD-SIC</v>
      </c>
      <c r="CA174" s="382" t="s">
        <v>1340</v>
      </c>
      <c r="CB174" s="382" t="str">
        <f t="shared" si="160"/>
        <v>Ajuste redacción "Descripción del Riesgo" acorde con lo indicado en el Informe OCI-018-2025.</v>
      </c>
      <c r="CC174" s="200"/>
      <c r="CD174" s="301"/>
      <c r="CE174" s="175"/>
      <c r="CF174" s="175" t="str">
        <f t="shared" si="127"/>
        <v>OSI - SPI</v>
      </c>
      <c r="CG174" s="305" t="s">
        <v>100</v>
      </c>
      <c r="CH174" s="176"/>
      <c r="CI174" s="239"/>
      <c r="CJ174" s="175"/>
      <c r="CK174" s="177"/>
      <c r="CL174" s="175"/>
      <c r="CM174" s="200"/>
      <c r="CN174" s="175"/>
      <c r="CO174" s="175"/>
      <c r="CP174" s="176"/>
      <c r="CQ174" s="176"/>
      <c r="CR174" s="176"/>
      <c r="CS174" s="176"/>
      <c r="CT174" s="177"/>
      <c r="CU174" s="177"/>
      <c r="CV174" s="177"/>
      <c r="CW174" s="198"/>
      <c r="CX174" s="198"/>
      <c r="CY174" s="198"/>
      <c r="CZ174" s="198"/>
      <c r="DA174" s="198"/>
      <c r="DB174" s="198"/>
      <c r="DC174" s="198"/>
      <c r="DD174" s="198"/>
      <c r="DE174" s="198"/>
      <c r="DF174" s="198"/>
    </row>
    <row r="175" spans="2:110" s="187" customFormat="1" ht="115.5" x14ac:dyDescent="0.25">
      <c r="B175" s="173" t="s">
        <v>68</v>
      </c>
      <c r="C175" s="195" t="s">
        <v>194</v>
      </c>
      <c r="D175" s="195" t="s">
        <v>194</v>
      </c>
      <c r="E175" s="196" t="s">
        <v>70</v>
      </c>
      <c r="F175" s="196" t="s">
        <v>71</v>
      </c>
      <c r="G175" s="196" t="s">
        <v>194</v>
      </c>
      <c r="H175" s="195" t="s">
        <v>518</v>
      </c>
      <c r="I175" s="195" t="s">
        <v>240</v>
      </c>
      <c r="J175" s="195" t="s">
        <v>240</v>
      </c>
      <c r="K175" s="195" t="s">
        <v>242</v>
      </c>
      <c r="L175" s="195" t="s">
        <v>505</v>
      </c>
      <c r="M175" s="195" t="s">
        <v>646</v>
      </c>
      <c r="N175" s="195" t="s">
        <v>647</v>
      </c>
      <c r="O175" s="196" t="s">
        <v>497</v>
      </c>
      <c r="P175" s="170"/>
      <c r="Q175" s="171" t="s">
        <v>77</v>
      </c>
      <c r="R175" s="171" t="s">
        <v>78</v>
      </c>
      <c r="S175" s="379" t="s">
        <v>1505</v>
      </c>
      <c r="T175" s="170" t="s">
        <v>80</v>
      </c>
      <c r="U175" s="196" t="s">
        <v>81</v>
      </c>
      <c r="V175" s="170" t="s">
        <v>82</v>
      </c>
      <c r="W175" s="218" t="s">
        <v>83</v>
      </c>
      <c r="X175" s="219">
        <f t="shared" si="116"/>
        <v>0.4</v>
      </c>
      <c r="Y175" s="220" t="s">
        <v>84</v>
      </c>
      <c r="Z175" s="219">
        <f t="shared" si="117"/>
        <v>0.8</v>
      </c>
      <c r="AA175" s="223" t="s">
        <v>85</v>
      </c>
      <c r="AB175" s="172" t="s">
        <v>198</v>
      </c>
      <c r="AC175" s="170" t="s">
        <v>199</v>
      </c>
      <c r="AD175" s="223" t="s">
        <v>88</v>
      </c>
      <c r="AE175" s="223" t="s">
        <v>89</v>
      </c>
      <c r="AF175" s="246" t="s">
        <v>200</v>
      </c>
      <c r="AG175" s="223" t="s">
        <v>91</v>
      </c>
      <c r="AH175" s="223" t="s">
        <v>135</v>
      </c>
      <c r="AI175" s="219">
        <f t="shared" si="118"/>
        <v>0.25</v>
      </c>
      <c r="AJ175" s="223"/>
      <c r="AK175" s="219">
        <f t="shared" si="119"/>
        <v>0</v>
      </c>
      <c r="AL175" s="223" t="s">
        <v>94</v>
      </c>
      <c r="AM175" s="195" t="s">
        <v>201</v>
      </c>
      <c r="AN175" s="173" t="s">
        <v>96</v>
      </c>
      <c r="AO175" s="195" t="s">
        <v>202</v>
      </c>
      <c r="AP175" s="184">
        <f t="shared" si="120"/>
        <v>0.25</v>
      </c>
      <c r="AQ175" s="243" t="str">
        <f t="shared" si="121"/>
        <v>BAJA</v>
      </c>
      <c r="AR175" s="243">
        <f t="shared" si="122"/>
        <v>0.30000000000000004</v>
      </c>
      <c r="AS175" s="243" t="str">
        <f t="shared" si="123"/>
        <v>MAYOR</v>
      </c>
      <c r="AT175" s="243">
        <f t="shared" si="124"/>
        <v>0.8</v>
      </c>
      <c r="AU175" s="223" t="s">
        <v>85</v>
      </c>
      <c r="AV175" s="218" t="s">
        <v>373</v>
      </c>
      <c r="AW175" s="174" t="s">
        <v>198</v>
      </c>
      <c r="AX175" s="380" t="s">
        <v>203</v>
      </c>
      <c r="AY175" s="369"/>
      <c r="AZ175" s="368">
        <f t="shared" si="148"/>
        <v>45657</v>
      </c>
      <c r="BA175" s="368" t="str">
        <f t="shared" si="149"/>
        <v>En IIIC-2024 se realizó seguimiento PDP, y del registro de información en RNBD.</v>
      </c>
      <c r="BB175" s="368" t="str">
        <f t="shared" si="150"/>
        <v>OSI - SPI</v>
      </c>
      <c r="BC175" s="371" t="s">
        <v>100</v>
      </c>
      <c r="BD175" s="370" t="str">
        <f t="shared" si="151"/>
        <v xml:space="preserve"> </v>
      </c>
      <c r="BE175" s="370" t="str">
        <f t="shared" si="152"/>
        <v>X</v>
      </c>
      <c r="BF175" s="370" t="str">
        <f t="shared" si="153"/>
        <v>Se ha adelantado el reporte de bases con datos personales en RNBD-SIC y de PQR del IS-2024.</v>
      </c>
      <c r="BG175" s="372" t="s">
        <v>1340</v>
      </c>
      <c r="BH175" s="370" t="str">
        <f t="shared" si="154"/>
        <v>Reporte IIS-2024 en enero 2025.</v>
      </c>
      <c r="BI175" s="369"/>
      <c r="BJ175" s="373">
        <v>45777</v>
      </c>
      <c r="BK175" s="374" t="str">
        <f>BK163</f>
        <v>Como parte del PESPI  se aprueba el Programa de Datos Personales 2025 - 2026. Efectuar en RNBD -SIC reporte de inscripciones y novedades.</v>
      </c>
      <c r="BL175" s="374" t="str">
        <f t="shared" si="125"/>
        <v>OSI - SPI</v>
      </c>
      <c r="BM175" s="375" t="s">
        <v>100</v>
      </c>
      <c r="BN175" s="376"/>
      <c r="BO175" s="377" t="s">
        <v>1338</v>
      </c>
      <c r="BP175" s="374" t="str">
        <f>BP163</f>
        <v xml:space="preserve">la actualizaicón de bases con datos personales se realiza como parte de la actualización de activos de información. </v>
      </c>
      <c r="BQ175" s="378" t="s">
        <v>1340</v>
      </c>
      <c r="BR175" s="374" t="str">
        <f>BR163</f>
        <v>En desarrollo ia actualización de activos de información procesos - área.</v>
      </c>
      <c r="BS175" s="369"/>
      <c r="BT175" s="379" t="str">
        <f t="shared" si="157"/>
        <v>30/062025</v>
      </c>
      <c r="BU175"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5" s="380" t="str">
        <f t="shared" si="126"/>
        <v>OSI - SPI</v>
      </c>
      <c r="BW175" s="544" t="s">
        <v>100</v>
      </c>
      <c r="BX175" s="381" t="str">
        <f t="shared" si="158"/>
        <v xml:space="preserve"> </v>
      </c>
      <c r="BY175" s="381" t="str">
        <f t="shared" si="159"/>
        <v>X</v>
      </c>
      <c r="BZ175" s="381" t="str">
        <f t="shared" si="161"/>
        <v>Revisión de los registros de bases de datos y registros en RNBD-SIC</v>
      </c>
      <c r="CA175" s="382" t="s">
        <v>1340</v>
      </c>
      <c r="CB175" s="382" t="str">
        <f t="shared" si="160"/>
        <v>Ajuste redacción "Descripción del Riesgo" acorde con lo indicado en el Informe OCI-018-2025.</v>
      </c>
      <c r="CC175" s="200"/>
      <c r="CD175" s="301"/>
      <c r="CE175" s="175"/>
      <c r="CF175" s="175" t="str">
        <f t="shared" si="127"/>
        <v>OSI - SPI</v>
      </c>
      <c r="CG175" s="305" t="s">
        <v>100</v>
      </c>
      <c r="CH175" s="176"/>
      <c r="CI175" s="239"/>
      <c r="CJ175" s="175"/>
      <c r="CK175" s="177"/>
      <c r="CL175" s="175"/>
      <c r="CM175" s="200"/>
      <c r="CN175" s="175"/>
      <c r="CO175" s="175"/>
      <c r="CP175" s="176"/>
      <c r="CQ175" s="176"/>
      <c r="CR175" s="176"/>
      <c r="CS175" s="176"/>
      <c r="CT175" s="177"/>
      <c r="CU175" s="177"/>
      <c r="CV175" s="177"/>
      <c r="CW175" s="198"/>
      <c r="CX175" s="198"/>
      <c r="CY175" s="198"/>
      <c r="CZ175" s="198"/>
      <c r="DA175" s="198"/>
      <c r="DB175" s="198"/>
      <c r="DC175" s="198"/>
      <c r="DD175" s="198"/>
      <c r="DE175" s="198"/>
      <c r="DF175" s="198"/>
    </row>
    <row r="176" spans="2:110" s="187" customFormat="1" ht="241.5" x14ac:dyDescent="0.25">
      <c r="B176" s="173" t="s">
        <v>68</v>
      </c>
      <c r="C176" s="195" t="s">
        <v>194</v>
      </c>
      <c r="D176" s="195" t="s">
        <v>194</v>
      </c>
      <c r="E176" s="196" t="s">
        <v>70</v>
      </c>
      <c r="F176" s="196" t="s">
        <v>71</v>
      </c>
      <c r="G176" s="196" t="s">
        <v>194</v>
      </c>
      <c r="H176" s="195" t="s">
        <v>513</v>
      </c>
      <c r="I176" s="195" t="s">
        <v>513</v>
      </c>
      <c r="J176" s="195" t="s">
        <v>513</v>
      </c>
      <c r="K176" s="195" t="s">
        <v>513</v>
      </c>
      <c r="L176" s="195" t="s">
        <v>684</v>
      </c>
      <c r="M176" s="195" t="s">
        <v>685</v>
      </c>
      <c r="N176" s="195" t="s">
        <v>686</v>
      </c>
      <c r="O176" s="196" t="s">
        <v>161</v>
      </c>
      <c r="P176" s="170"/>
      <c r="Q176" s="171" t="s">
        <v>77</v>
      </c>
      <c r="R176" s="171" t="s">
        <v>78</v>
      </c>
      <c r="S176" s="379" t="s">
        <v>1505</v>
      </c>
      <c r="T176" s="170" t="s">
        <v>80</v>
      </c>
      <c r="U176" s="196" t="s">
        <v>81</v>
      </c>
      <c r="V176" s="170" t="s">
        <v>82</v>
      </c>
      <c r="W176" s="218" t="s">
        <v>83</v>
      </c>
      <c r="X176" s="219">
        <f t="shared" si="116"/>
        <v>0.4</v>
      </c>
      <c r="Y176" s="220" t="s">
        <v>84</v>
      </c>
      <c r="Z176" s="219">
        <f t="shared" si="117"/>
        <v>0.8</v>
      </c>
      <c r="AA176" s="223" t="s">
        <v>85</v>
      </c>
      <c r="AB176" s="172" t="s">
        <v>198</v>
      </c>
      <c r="AC176" s="170" t="s">
        <v>199</v>
      </c>
      <c r="AD176" s="223" t="s">
        <v>88</v>
      </c>
      <c r="AE176" s="223" t="s">
        <v>89</v>
      </c>
      <c r="AF176" s="246" t="s">
        <v>200</v>
      </c>
      <c r="AG176" s="223" t="s">
        <v>91</v>
      </c>
      <c r="AH176" s="223" t="s">
        <v>135</v>
      </c>
      <c r="AI176" s="219">
        <f t="shared" si="118"/>
        <v>0.25</v>
      </c>
      <c r="AJ176" s="223"/>
      <c r="AK176" s="219">
        <f t="shared" si="119"/>
        <v>0</v>
      </c>
      <c r="AL176" s="223" t="s">
        <v>94</v>
      </c>
      <c r="AM176" s="195" t="s">
        <v>201</v>
      </c>
      <c r="AN176" s="173" t="s">
        <v>96</v>
      </c>
      <c r="AO176" s="195" t="s">
        <v>202</v>
      </c>
      <c r="AP176" s="184">
        <f t="shared" si="120"/>
        <v>0.25</v>
      </c>
      <c r="AQ176" s="243" t="str">
        <f t="shared" si="121"/>
        <v>BAJA</v>
      </c>
      <c r="AR176" s="243">
        <f t="shared" si="122"/>
        <v>0.30000000000000004</v>
      </c>
      <c r="AS176" s="243" t="str">
        <f t="shared" si="123"/>
        <v>MAYOR</v>
      </c>
      <c r="AT176" s="243">
        <f t="shared" si="124"/>
        <v>0.8</v>
      </c>
      <c r="AU176" s="223" t="s">
        <v>85</v>
      </c>
      <c r="AV176" s="218" t="s">
        <v>373</v>
      </c>
      <c r="AW176" s="174" t="s">
        <v>198</v>
      </c>
      <c r="AX176" s="380" t="s">
        <v>203</v>
      </c>
      <c r="AY176" s="369"/>
      <c r="AZ176" s="368">
        <f t="shared" si="148"/>
        <v>45657</v>
      </c>
      <c r="BA176" s="368" t="str">
        <f t="shared" si="149"/>
        <v>En IIIC-2024 se realizó seguimiento PDP, y del registro de información en RNBD.</v>
      </c>
      <c r="BB176" s="368" t="str">
        <f t="shared" si="150"/>
        <v>OSI - SPI</v>
      </c>
      <c r="BC176" s="371" t="s">
        <v>100</v>
      </c>
      <c r="BD176" s="370" t="str">
        <f t="shared" si="151"/>
        <v xml:space="preserve"> </v>
      </c>
      <c r="BE176" s="370" t="str">
        <f t="shared" si="152"/>
        <v>X</v>
      </c>
      <c r="BF176" s="370" t="str">
        <f t="shared" si="153"/>
        <v>Se ha adelantado el reporte de bases con datos personales en RNBD-SIC y de PQR del IS-2024.</v>
      </c>
      <c r="BG176" s="372" t="s">
        <v>1340</v>
      </c>
      <c r="BH176" s="370" t="str">
        <f t="shared" si="154"/>
        <v>Reporte IIS-2024 en enero 2025.</v>
      </c>
      <c r="BI176" s="369"/>
      <c r="BJ176" s="373">
        <v>45777</v>
      </c>
      <c r="BK176" s="374" t="str">
        <f>BK163</f>
        <v>Como parte del PESPI  se aprueba el Programa de Datos Personales 2025 - 2026. Efectuar en RNBD -SIC reporte de inscripciones y novedades.</v>
      </c>
      <c r="BL176" s="374" t="str">
        <f t="shared" si="125"/>
        <v>OSI - SPI</v>
      </c>
      <c r="BM176" s="375" t="s">
        <v>100</v>
      </c>
      <c r="BN176" s="376"/>
      <c r="BO176" s="377" t="s">
        <v>1338</v>
      </c>
      <c r="BP176" s="374" t="str">
        <f>BP163</f>
        <v xml:space="preserve">la actualizaicón de bases con datos personales se realiza como parte de la actualización de activos de información. </v>
      </c>
      <c r="BQ176" s="378" t="s">
        <v>1340</v>
      </c>
      <c r="BR176" s="374" t="str">
        <f>BR163</f>
        <v>En desarrollo ia actualización de activos de información procesos - área.</v>
      </c>
      <c r="BS176" s="369"/>
      <c r="BT176" s="379" t="str">
        <f t="shared" si="157"/>
        <v>30/062025</v>
      </c>
      <c r="BU176"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6" s="380" t="str">
        <f t="shared" si="126"/>
        <v>OSI - SPI</v>
      </c>
      <c r="BW176" s="544" t="s">
        <v>100</v>
      </c>
      <c r="BX176" s="381" t="str">
        <f t="shared" si="158"/>
        <v xml:space="preserve"> </v>
      </c>
      <c r="BY176" s="381" t="str">
        <f t="shared" si="159"/>
        <v>X</v>
      </c>
      <c r="BZ176" s="381" t="str">
        <f t="shared" si="161"/>
        <v>Revisión de los registros de bases de datos y registros en RNBD-SIC</v>
      </c>
      <c r="CA176" s="382" t="s">
        <v>1340</v>
      </c>
      <c r="CB176" s="382" t="str">
        <f t="shared" si="160"/>
        <v>Ajuste redacción "Descripción del Riesgo" acorde con lo indicado en el Informe OCI-018-2025.</v>
      </c>
      <c r="CC176" s="200"/>
      <c r="CD176" s="301"/>
      <c r="CE176" s="175"/>
      <c r="CF176" s="175" t="str">
        <f t="shared" si="127"/>
        <v>OSI - SPI</v>
      </c>
      <c r="CG176" s="305" t="s">
        <v>100</v>
      </c>
      <c r="CH176" s="176"/>
      <c r="CI176" s="239"/>
      <c r="CJ176" s="175"/>
      <c r="CK176" s="177"/>
      <c r="CL176" s="175"/>
      <c r="CM176" s="200"/>
      <c r="CN176" s="175"/>
      <c r="CO176" s="175"/>
      <c r="CP176" s="176"/>
      <c r="CQ176" s="176"/>
      <c r="CR176" s="176"/>
      <c r="CS176" s="176"/>
      <c r="CT176" s="177"/>
      <c r="CU176" s="177"/>
      <c r="CV176" s="177"/>
      <c r="CW176" s="198"/>
      <c r="CX176" s="198"/>
      <c r="CY176" s="198"/>
      <c r="CZ176" s="198"/>
      <c r="DA176" s="198"/>
      <c r="DB176" s="198"/>
      <c r="DC176" s="198"/>
      <c r="DD176" s="198"/>
      <c r="DE176" s="198"/>
      <c r="DF176" s="198"/>
    </row>
    <row r="177" spans="2:110" s="187" customFormat="1" ht="115.5" x14ac:dyDescent="0.25">
      <c r="B177" s="173" t="s">
        <v>68</v>
      </c>
      <c r="C177" s="195" t="s">
        <v>194</v>
      </c>
      <c r="D177" s="195" t="s">
        <v>194</v>
      </c>
      <c r="E177" s="196" t="s">
        <v>70</v>
      </c>
      <c r="F177" s="196" t="s">
        <v>71</v>
      </c>
      <c r="G177" s="196" t="s">
        <v>194</v>
      </c>
      <c r="H177" s="195">
        <v>0</v>
      </c>
      <c r="I177" s="195">
        <v>0</v>
      </c>
      <c r="J177" s="195">
        <v>0</v>
      </c>
      <c r="K177" s="195">
        <v>0</v>
      </c>
      <c r="L177" s="195">
        <v>0</v>
      </c>
      <c r="M177" s="195">
        <v>0</v>
      </c>
      <c r="N177" s="195">
        <v>0</v>
      </c>
      <c r="O177" s="196" t="s">
        <v>241</v>
      </c>
      <c r="P177" s="170"/>
      <c r="Q177" s="171" t="s">
        <v>77</v>
      </c>
      <c r="R177" s="171" t="s">
        <v>78</v>
      </c>
      <c r="S177" s="379" t="s">
        <v>1505</v>
      </c>
      <c r="T177" s="170" t="s">
        <v>80</v>
      </c>
      <c r="U177" s="196" t="s">
        <v>81</v>
      </c>
      <c r="V177" s="170" t="s">
        <v>144</v>
      </c>
      <c r="W177" s="218" t="s">
        <v>83</v>
      </c>
      <c r="X177" s="219">
        <f t="shared" si="116"/>
        <v>0.4</v>
      </c>
      <c r="Y177" s="220" t="s">
        <v>84</v>
      </c>
      <c r="Z177" s="219">
        <f t="shared" si="117"/>
        <v>0.8</v>
      </c>
      <c r="AA177" s="223" t="s">
        <v>85</v>
      </c>
      <c r="AB177" s="172" t="s">
        <v>198</v>
      </c>
      <c r="AC177" s="170" t="s">
        <v>199</v>
      </c>
      <c r="AD177" s="223" t="s">
        <v>88</v>
      </c>
      <c r="AE177" s="223" t="s">
        <v>89</v>
      </c>
      <c r="AF177" s="246" t="s">
        <v>200</v>
      </c>
      <c r="AG177" s="223" t="s">
        <v>91</v>
      </c>
      <c r="AH177" s="223" t="s">
        <v>135</v>
      </c>
      <c r="AI177" s="219">
        <f t="shared" si="118"/>
        <v>0.25</v>
      </c>
      <c r="AJ177" s="223"/>
      <c r="AK177" s="219">
        <f t="shared" si="119"/>
        <v>0</v>
      </c>
      <c r="AL177" s="223" t="s">
        <v>94</v>
      </c>
      <c r="AM177" s="195" t="s">
        <v>201</v>
      </c>
      <c r="AN177" s="173" t="s">
        <v>96</v>
      </c>
      <c r="AO177" s="195" t="s">
        <v>202</v>
      </c>
      <c r="AP177" s="184">
        <f t="shared" si="120"/>
        <v>0.25</v>
      </c>
      <c r="AQ177" s="243" t="str">
        <f t="shared" si="121"/>
        <v>BAJA</v>
      </c>
      <c r="AR177" s="243">
        <f t="shared" si="122"/>
        <v>0.30000000000000004</v>
      </c>
      <c r="AS177" s="243" t="str">
        <f t="shared" si="123"/>
        <v>MAYOR</v>
      </c>
      <c r="AT177" s="243">
        <f t="shared" si="124"/>
        <v>0.8</v>
      </c>
      <c r="AU177" s="223" t="s">
        <v>85</v>
      </c>
      <c r="AV177" s="235" t="s">
        <v>130</v>
      </c>
      <c r="AW177" s="174" t="s">
        <v>198</v>
      </c>
      <c r="AX177" s="380" t="s">
        <v>203</v>
      </c>
      <c r="AY177" s="369"/>
      <c r="AZ177" s="368">
        <f t="shared" si="148"/>
        <v>45657</v>
      </c>
      <c r="BA177" s="368" t="str">
        <f t="shared" si="149"/>
        <v>En IIIC-2024 se realizó seguimiento PDP, y del registro de información en RNBD.</v>
      </c>
      <c r="BB177" s="368" t="str">
        <f t="shared" si="150"/>
        <v>OSI - SPI</v>
      </c>
      <c r="BC177" s="371" t="s">
        <v>100</v>
      </c>
      <c r="BD177" s="370" t="str">
        <f t="shared" si="151"/>
        <v xml:space="preserve"> </v>
      </c>
      <c r="BE177" s="370" t="str">
        <f t="shared" si="152"/>
        <v>X</v>
      </c>
      <c r="BF177" s="370" t="str">
        <f t="shared" si="153"/>
        <v>Se ha adelantado el reporte de bases con datos personales en RNBD-SIC y de PQR del IS-2024.</v>
      </c>
      <c r="BG177" s="372" t="s">
        <v>1340</v>
      </c>
      <c r="BH177" s="370" t="str">
        <f t="shared" si="154"/>
        <v>Reporte IIS-2024 en enero 2025.</v>
      </c>
      <c r="BI177" s="369"/>
      <c r="BJ177" s="373">
        <v>45777</v>
      </c>
      <c r="BK177" s="374" t="str">
        <f>BK163</f>
        <v>Como parte del PESPI  se aprueba el Programa de Datos Personales 2025 - 2026. Efectuar en RNBD -SIC reporte de inscripciones y novedades.</v>
      </c>
      <c r="BL177" s="374" t="str">
        <f t="shared" si="125"/>
        <v>OSI - SPI</v>
      </c>
      <c r="BM177" s="375" t="s">
        <v>100</v>
      </c>
      <c r="BN177" s="376"/>
      <c r="BO177" s="377" t="s">
        <v>1338</v>
      </c>
      <c r="BP177" s="374" t="str">
        <f>BP163</f>
        <v xml:space="preserve">la actualizaicón de bases con datos personales se realiza como parte de la actualización de activos de información. </v>
      </c>
      <c r="BQ177" s="378" t="s">
        <v>1340</v>
      </c>
      <c r="BR177" s="374" t="str">
        <f>BR163</f>
        <v>En desarrollo ia actualización de activos de información procesos - área.</v>
      </c>
      <c r="BS177" s="369"/>
      <c r="BT177" s="379" t="str">
        <f t="shared" si="157"/>
        <v>30/062025</v>
      </c>
      <c r="BU177"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7" s="380" t="str">
        <f t="shared" si="126"/>
        <v>OSI - SPI</v>
      </c>
      <c r="BW177" s="544" t="s">
        <v>100</v>
      </c>
      <c r="BX177" s="381" t="str">
        <f t="shared" si="158"/>
        <v xml:space="preserve"> </v>
      </c>
      <c r="BY177" s="381" t="str">
        <f t="shared" si="159"/>
        <v>X</v>
      </c>
      <c r="BZ177" s="381" t="str">
        <f t="shared" si="161"/>
        <v>Revisión de los registros de bases de datos y registros en RNBD-SIC</v>
      </c>
      <c r="CA177" s="382" t="s">
        <v>1340</v>
      </c>
      <c r="CB177" s="382" t="str">
        <f t="shared" si="160"/>
        <v>Ajuste redacción "Descripción del Riesgo" acorde con lo indicado en el Informe OCI-018-2025.</v>
      </c>
      <c r="CC177" s="200"/>
      <c r="CD177" s="301"/>
      <c r="CE177" s="175"/>
      <c r="CF177" s="175" t="str">
        <f t="shared" si="127"/>
        <v>OSI - SPI</v>
      </c>
      <c r="CG177" s="305" t="s">
        <v>100</v>
      </c>
      <c r="CH177" s="176"/>
      <c r="CI177" s="239"/>
      <c r="CJ177" s="175"/>
      <c r="CK177" s="177"/>
      <c r="CL177" s="175"/>
      <c r="CM177" s="200"/>
      <c r="CN177" s="175"/>
      <c r="CO177" s="175"/>
      <c r="CP177" s="176"/>
      <c r="CQ177" s="176"/>
      <c r="CR177" s="176"/>
      <c r="CS177" s="176"/>
      <c r="CT177" s="177"/>
      <c r="CU177" s="177"/>
      <c r="CV177" s="177"/>
      <c r="CW177" s="198"/>
      <c r="CX177" s="198"/>
      <c r="CY177" s="198"/>
      <c r="CZ177" s="198"/>
      <c r="DA177" s="198"/>
      <c r="DB177" s="198"/>
      <c r="DC177" s="198"/>
      <c r="DD177" s="198"/>
      <c r="DE177" s="198"/>
      <c r="DF177" s="198"/>
    </row>
    <row r="178" spans="2:110" s="187" customFormat="1" ht="115.5" x14ac:dyDescent="0.25">
      <c r="B178" s="173" t="s">
        <v>68</v>
      </c>
      <c r="C178" s="195" t="s">
        <v>194</v>
      </c>
      <c r="D178" s="195" t="s">
        <v>194</v>
      </c>
      <c r="E178" s="196" t="s">
        <v>70</v>
      </c>
      <c r="F178" s="196" t="s">
        <v>71</v>
      </c>
      <c r="G178" s="196" t="s">
        <v>194</v>
      </c>
      <c r="H178" s="195">
        <v>0</v>
      </c>
      <c r="I178" s="195">
        <v>0</v>
      </c>
      <c r="J178" s="195">
        <v>0</v>
      </c>
      <c r="K178" s="195">
        <v>0</v>
      </c>
      <c r="L178" s="195">
        <v>0</v>
      </c>
      <c r="M178" s="195">
        <v>0</v>
      </c>
      <c r="N178" s="195">
        <v>0</v>
      </c>
      <c r="O178" s="196" t="s">
        <v>363</v>
      </c>
      <c r="P178" s="170"/>
      <c r="Q178" s="171" t="s">
        <v>77</v>
      </c>
      <c r="R178" s="171" t="s">
        <v>78</v>
      </c>
      <c r="S178" s="379" t="s">
        <v>1505</v>
      </c>
      <c r="T178" s="170" t="s">
        <v>80</v>
      </c>
      <c r="U178" s="196" t="s">
        <v>81</v>
      </c>
      <c r="V178" s="170" t="s">
        <v>144</v>
      </c>
      <c r="W178" s="218" t="s">
        <v>83</v>
      </c>
      <c r="X178" s="219">
        <f t="shared" si="116"/>
        <v>0.4</v>
      </c>
      <c r="Y178" s="220" t="s">
        <v>84</v>
      </c>
      <c r="Z178" s="219">
        <f t="shared" si="117"/>
        <v>0.8</v>
      </c>
      <c r="AA178" s="223" t="s">
        <v>85</v>
      </c>
      <c r="AB178" s="172" t="s">
        <v>198</v>
      </c>
      <c r="AC178" s="170" t="s">
        <v>199</v>
      </c>
      <c r="AD178" s="223" t="s">
        <v>88</v>
      </c>
      <c r="AE178" s="223" t="s">
        <v>89</v>
      </c>
      <c r="AF178" s="246" t="s">
        <v>200</v>
      </c>
      <c r="AG178" s="223" t="s">
        <v>91</v>
      </c>
      <c r="AH178" s="223" t="s">
        <v>135</v>
      </c>
      <c r="AI178" s="219">
        <f t="shared" si="118"/>
        <v>0.25</v>
      </c>
      <c r="AJ178" s="223"/>
      <c r="AK178" s="219">
        <f t="shared" si="119"/>
        <v>0</v>
      </c>
      <c r="AL178" s="223" t="s">
        <v>94</v>
      </c>
      <c r="AM178" s="195" t="s">
        <v>201</v>
      </c>
      <c r="AN178" s="173" t="s">
        <v>96</v>
      </c>
      <c r="AO178" s="195" t="s">
        <v>202</v>
      </c>
      <c r="AP178" s="184">
        <f t="shared" si="120"/>
        <v>0.25</v>
      </c>
      <c r="AQ178" s="243" t="str">
        <f t="shared" si="121"/>
        <v>BAJA</v>
      </c>
      <c r="AR178" s="243">
        <f t="shared" si="122"/>
        <v>0.30000000000000004</v>
      </c>
      <c r="AS178" s="243" t="str">
        <f t="shared" si="123"/>
        <v>MAYOR</v>
      </c>
      <c r="AT178" s="243">
        <f t="shared" si="124"/>
        <v>0.8</v>
      </c>
      <c r="AU178" s="223" t="s">
        <v>85</v>
      </c>
      <c r="AV178" s="218" t="s">
        <v>373</v>
      </c>
      <c r="AW178" s="174" t="s">
        <v>198</v>
      </c>
      <c r="AX178" s="380" t="s">
        <v>203</v>
      </c>
      <c r="AY178" s="369"/>
      <c r="AZ178" s="368">
        <f t="shared" si="148"/>
        <v>45657</v>
      </c>
      <c r="BA178" s="368" t="str">
        <f t="shared" si="149"/>
        <v>En IIIC-2024 se realizó seguimiento PDP, y del registro de información en RNBD.</v>
      </c>
      <c r="BB178" s="368" t="str">
        <f t="shared" si="150"/>
        <v>OSI - SPI</v>
      </c>
      <c r="BC178" s="371" t="s">
        <v>100</v>
      </c>
      <c r="BD178" s="370" t="str">
        <f t="shared" si="151"/>
        <v xml:space="preserve"> </v>
      </c>
      <c r="BE178" s="370" t="str">
        <f t="shared" si="152"/>
        <v>X</v>
      </c>
      <c r="BF178" s="370" t="str">
        <f t="shared" si="153"/>
        <v>Se ha adelantado el reporte de bases con datos personales en RNBD-SIC y de PQR del IS-2024.</v>
      </c>
      <c r="BG178" s="372" t="s">
        <v>1340</v>
      </c>
      <c r="BH178" s="370" t="str">
        <f t="shared" si="154"/>
        <v>Reporte IIS-2024 en enero 2025.</v>
      </c>
      <c r="BI178" s="369"/>
      <c r="BJ178" s="373">
        <v>45777</v>
      </c>
      <c r="BK178" s="374" t="str">
        <f>BK163</f>
        <v>Como parte del PESPI  se aprueba el Programa de Datos Personales 2025 - 2026. Efectuar en RNBD -SIC reporte de inscripciones y novedades.</v>
      </c>
      <c r="BL178" s="374" t="str">
        <f t="shared" si="125"/>
        <v>OSI - SPI</v>
      </c>
      <c r="BM178" s="375" t="s">
        <v>100</v>
      </c>
      <c r="BN178" s="376"/>
      <c r="BO178" s="377" t="s">
        <v>1338</v>
      </c>
      <c r="BP178" s="374" t="str">
        <f>BP163</f>
        <v xml:space="preserve">la actualizaicón de bases con datos personales se realiza como parte de la actualización de activos de información. </v>
      </c>
      <c r="BQ178" s="378" t="s">
        <v>1340</v>
      </c>
      <c r="BR178" s="374" t="str">
        <f>BR163</f>
        <v>En desarrollo ia actualización de activos de información procesos - área.</v>
      </c>
      <c r="BS178" s="369"/>
      <c r="BT178" s="379" t="str">
        <f t="shared" si="157"/>
        <v>30/062025</v>
      </c>
      <c r="BU178" s="379" t="str">
        <f t="shared" si="156"/>
        <v>Revisión de los registros de bases de datos y alistamiento de  información para actualización de activos de información.
Registro en RNBD de seguimiento de PQRs relacionadas  con el tratamiento de datos personales, y/o incidentes materizalizados  relacionados con bases con datos personales.</v>
      </c>
      <c r="BV178" s="380" t="str">
        <f t="shared" si="126"/>
        <v>OSI - SPI</v>
      </c>
      <c r="BW178" s="544" t="s">
        <v>100</v>
      </c>
      <c r="BX178" s="381" t="str">
        <f t="shared" si="158"/>
        <v xml:space="preserve"> </v>
      </c>
      <c r="BY178" s="381" t="str">
        <f t="shared" si="159"/>
        <v>X</v>
      </c>
      <c r="BZ178" s="381" t="str">
        <f t="shared" si="161"/>
        <v>Revisión de los registros de bases de datos y registros en RNBD-SIC</v>
      </c>
      <c r="CA178" s="382" t="s">
        <v>1340</v>
      </c>
      <c r="CB178" s="382" t="str">
        <f t="shared" si="160"/>
        <v>Ajuste redacción "Descripción del Riesgo" acorde con lo indicado en el Informe OCI-018-2025.</v>
      </c>
      <c r="CC178" s="200"/>
      <c r="CD178" s="301"/>
      <c r="CE178" s="175"/>
      <c r="CF178" s="175" t="str">
        <f t="shared" si="127"/>
        <v>OSI - SPI</v>
      </c>
      <c r="CG178" s="305" t="s">
        <v>100</v>
      </c>
      <c r="CH178" s="176"/>
      <c r="CI178" s="239"/>
      <c r="CJ178" s="175"/>
      <c r="CK178" s="177"/>
      <c r="CL178" s="175"/>
      <c r="CM178" s="200"/>
      <c r="CN178" s="175"/>
      <c r="CO178" s="175"/>
      <c r="CP178" s="176"/>
      <c r="CQ178" s="176"/>
      <c r="CR178" s="176"/>
      <c r="CS178" s="176"/>
      <c r="CT178" s="177"/>
      <c r="CU178" s="177"/>
      <c r="CV178" s="177"/>
      <c r="CW178" s="198"/>
      <c r="CX178" s="198"/>
      <c r="CY178" s="198"/>
      <c r="CZ178" s="198"/>
      <c r="DA178" s="198"/>
      <c r="DB178" s="198"/>
      <c r="DC178" s="198"/>
      <c r="DD178" s="198"/>
      <c r="DE178" s="198"/>
      <c r="DF178" s="198"/>
    </row>
    <row r="179" spans="2:110" s="187" customFormat="1" ht="94.5" x14ac:dyDescent="0.25">
      <c r="B179" s="173" t="s">
        <v>68</v>
      </c>
      <c r="C179" s="195" t="s">
        <v>416</v>
      </c>
      <c r="D179" s="195" t="s">
        <v>416</v>
      </c>
      <c r="E179" s="196" t="s">
        <v>70</v>
      </c>
      <c r="F179" s="196" t="s">
        <v>71</v>
      </c>
      <c r="G179" s="196" t="s">
        <v>416</v>
      </c>
      <c r="H179" s="195" t="s">
        <v>240</v>
      </c>
      <c r="I179" s="195" t="s">
        <v>240</v>
      </c>
      <c r="J179" s="195" t="s">
        <v>240</v>
      </c>
      <c r="K179" s="195" t="s">
        <v>240</v>
      </c>
      <c r="L179" s="195" t="s">
        <v>417</v>
      </c>
      <c r="M179" s="195" t="s">
        <v>418</v>
      </c>
      <c r="N179" s="195" t="s">
        <v>419</v>
      </c>
      <c r="O179" s="196" t="s">
        <v>415</v>
      </c>
      <c r="P179" s="170"/>
      <c r="Q179" s="171" t="s">
        <v>77</v>
      </c>
      <c r="R179" s="171" t="s">
        <v>78</v>
      </c>
      <c r="S179" s="173" t="s">
        <v>1499</v>
      </c>
      <c r="T179" s="170" t="s">
        <v>420</v>
      </c>
      <c r="U179" s="196" t="s">
        <v>143</v>
      </c>
      <c r="V179" s="170" t="s">
        <v>122</v>
      </c>
      <c r="W179" s="218" t="s">
        <v>208</v>
      </c>
      <c r="X179" s="219">
        <f t="shared" si="116"/>
        <v>0.6</v>
      </c>
      <c r="Y179" s="220" t="s">
        <v>84</v>
      </c>
      <c r="Z179" s="219">
        <f t="shared" si="117"/>
        <v>0.8</v>
      </c>
      <c r="AA179" s="223" t="s">
        <v>85</v>
      </c>
      <c r="AB179" s="172" t="s">
        <v>340</v>
      </c>
      <c r="AC179" s="170" t="s">
        <v>341</v>
      </c>
      <c r="AD179" s="223" t="s">
        <v>88</v>
      </c>
      <c r="AE179" s="223" t="s">
        <v>89</v>
      </c>
      <c r="AF179" s="246" t="s">
        <v>127</v>
      </c>
      <c r="AG179" s="223" t="s">
        <v>91</v>
      </c>
      <c r="AH179" s="223" t="s">
        <v>111</v>
      </c>
      <c r="AI179" s="219">
        <f t="shared" si="118"/>
        <v>0.15</v>
      </c>
      <c r="AJ179" s="223" t="s">
        <v>179</v>
      </c>
      <c r="AK179" s="219">
        <f t="shared" si="119"/>
        <v>0.25</v>
      </c>
      <c r="AL179" s="223" t="s">
        <v>94</v>
      </c>
      <c r="AM179" s="195" t="s">
        <v>147</v>
      </c>
      <c r="AN179" s="173" t="s">
        <v>96</v>
      </c>
      <c r="AO179" s="195" t="s">
        <v>148</v>
      </c>
      <c r="AP179" s="184">
        <f t="shared" si="120"/>
        <v>0.4</v>
      </c>
      <c r="AQ179" s="243" t="str">
        <f t="shared" si="121"/>
        <v>BAJA</v>
      </c>
      <c r="AR179" s="243">
        <f t="shared" si="122"/>
        <v>0.36</v>
      </c>
      <c r="AS179" s="243" t="str">
        <f t="shared" si="123"/>
        <v>MAYOR</v>
      </c>
      <c r="AT179" s="243">
        <f t="shared" si="124"/>
        <v>0.8</v>
      </c>
      <c r="AU179" s="223" t="s">
        <v>85</v>
      </c>
      <c r="AV179" s="235" t="s">
        <v>130</v>
      </c>
      <c r="AW179" s="174" t="s">
        <v>340</v>
      </c>
      <c r="AX179" s="175" t="s">
        <v>342</v>
      </c>
      <c r="AY179" s="200"/>
      <c r="AZ179" s="175">
        <f t="shared" si="148"/>
        <v>45657</v>
      </c>
      <c r="BA179" s="175" t="str">
        <f t="shared" si="149"/>
        <v>En IIIC-2024 se realizó seguimiento PDP, y del registro de información en RNBD.</v>
      </c>
      <c r="BB179" s="176" t="str">
        <f t="shared" si="150"/>
        <v>OSI - SPI</v>
      </c>
      <c r="BC179" s="227" t="s">
        <v>100</v>
      </c>
      <c r="BD179" s="176" t="str">
        <f t="shared" si="151"/>
        <v xml:space="preserve"> </v>
      </c>
      <c r="BE179" s="176" t="str">
        <f t="shared" si="152"/>
        <v>X</v>
      </c>
      <c r="BF179" s="176" t="str">
        <f t="shared" si="153"/>
        <v>Se ha adelantado el reporte de bases con datos personales en RNBD-SIC y de PQR del IS-2024.</v>
      </c>
      <c r="BG179" s="177" t="s">
        <v>1340</v>
      </c>
      <c r="BH179" s="176" t="str">
        <f t="shared" si="154"/>
        <v>Reporte IIS-2024 en enero 2025.</v>
      </c>
      <c r="BI179" s="200"/>
      <c r="BJ179" s="190">
        <v>45777</v>
      </c>
      <c r="BK179" s="192" t="s">
        <v>1424</v>
      </c>
      <c r="BL179" s="192" t="str">
        <f t="shared" si="125"/>
        <v>OSI - SPI</v>
      </c>
      <c r="BM179" s="197" t="s">
        <v>100</v>
      </c>
      <c r="BN179" s="191"/>
      <c r="BO179" s="193" t="s">
        <v>1338</v>
      </c>
      <c r="BP179" s="194" t="s">
        <v>1426</v>
      </c>
      <c r="BQ179" s="194" t="s">
        <v>1340</v>
      </c>
      <c r="BR179" s="194" t="s">
        <v>1425</v>
      </c>
      <c r="BS179" s="200"/>
      <c r="BT179" s="328">
        <v>45838</v>
      </c>
      <c r="BU179" s="329" t="s">
        <v>1476</v>
      </c>
      <c r="BV179" s="329" t="str">
        <f t="shared" si="126"/>
        <v>OSI - SPI</v>
      </c>
      <c r="BW179" s="538" t="s">
        <v>100</v>
      </c>
      <c r="BX179" s="330" t="s">
        <v>268</v>
      </c>
      <c r="BY179" s="331" t="s">
        <v>1338</v>
      </c>
      <c r="BZ179" s="332" t="s">
        <v>1477</v>
      </c>
      <c r="CA179" s="332" t="s">
        <v>1340</v>
      </c>
      <c r="CB179" s="332" t="str">
        <f>CB8</f>
        <v>Ajuste redacción "Descripción del Riesgo" acorde con lo indicado en el Informe OCI-018-2025.</v>
      </c>
      <c r="CC179" s="200"/>
      <c r="CD179" s="301"/>
      <c r="CE179" s="175"/>
      <c r="CF179" s="175" t="str">
        <f t="shared" si="127"/>
        <v>OSI - SPI</v>
      </c>
      <c r="CG179" s="305" t="s">
        <v>100</v>
      </c>
      <c r="CH179" s="176"/>
      <c r="CI179" s="239"/>
      <c r="CJ179" s="177"/>
      <c r="CK179" s="177"/>
      <c r="CL179" s="177"/>
      <c r="CM179" s="200"/>
      <c r="CN179" s="175"/>
      <c r="CO179" s="175"/>
      <c r="CP179" s="176"/>
      <c r="CQ179" s="176"/>
      <c r="CR179" s="176"/>
      <c r="CS179" s="176"/>
      <c r="CT179" s="177"/>
      <c r="CU179" s="177"/>
      <c r="CV179" s="177"/>
      <c r="CW179" s="198"/>
      <c r="CX179" s="198"/>
      <c r="CY179" s="198"/>
      <c r="CZ179" s="198"/>
      <c r="DA179" s="198"/>
      <c r="DB179" s="198"/>
      <c r="DC179" s="198"/>
      <c r="DD179" s="198"/>
      <c r="DE179" s="198"/>
      <c r="DF179" s="198"/>
    </row>
    <row r="180" spans="2:110" s="187" customFormat="1" ht="136.5" x14ac:dyDescent="0.25">
      <c r="B180" s="173" t="s">
        <v>68</v>
      </c>
      <c r="C180" s="195" t="s">
        <v>339</v>
      </c>
      <c r="D180" s="195" t="s">
        <v>339</v>
      </c>
      <c r="E180" s="196" t="s">
        <v>116</v>
      </c>
      <c r="F180" s="196" t="s">
        <v>117</v>
      </c>
      <c r="G180" s="196" t="s">
        <v>339</v>
      </c>
      <c r="H180" s="195" t="s">
        <v>240</v>
      </c>
      <c r="I180" s="195" t="s">
        <v>240</v>
      </c>
      <c r="J180" s="195" t="s">
        <v>240</v>
      </c>
      <c r="K180" s="195" t="s">
        <v>240</v>
      </c>
      <c r="L180" s="195" t="s">
        <v>323</v>
      </c>
      <c r="M180" s="195" t="s">
        <v>324</v>
      </c>
      <c r="N180" s="195" t="s">
        <v>306</v>
      </c>
      <c r="O180" s="196" t="s">
        <v>76</v>
      </c>
      <c r="P180" s="170"/>
      <c r="Q180" s="171" t="s">
        <v>77</v>
      </c>
      <c r="R180" s="171" t="s">
        <v>78</v>
      </c>
      <c r="S180" s="330" t="s">
        <v>1500</v>
      </c>
      <c r="T180" s="170" t="s">
        <v>80</v>
      </c>
      <c r="U180" s="196" t="s">
        <v>81</v>
      </c>
      <c r="V180" s="170" t="s">
        <v>122</v>
      </c>
      <c r="W180" s="180" t="s">
        <v>208</v>
      </c>
      <c r="X180" s="181">
        <f t="shared" si="116"/>
        <v>0.6</v>
      </c>
      <c r="Y180" s="182" t="s">
        <v>84</v>
      </c>
      <c r="Z180" s="181">
        <f t="shared" si="117"/>
        <v>0.8</v>
      </c>
      <c r="AA180" s="173" t="s">
        <v>85</v>
      </c>
      <c r="AB180" s="172" t="s">
        <v>340</v>
      </c>
      <c r="AC180" s="170" t="s">
        <v>341</v>
      </c>
      <c r="AD180" s="173" t="s">
        <v>88</v>
      </c>
      <c r="AE180" s="173" t="s">
        <v>89</v>
      </c>
      <c r="AF180" s="196" t="s">
        <v>127</v>
      </c>
      <c r="AG180" s="173" t="s">
        <v>91</v>
      </c>
      <c r="AH180" s="173" t="s">
        <v>111</v>
      </c>
      <c r="AI180" s="183">
        <f t="shared" si="118"/>
        <v>0.15</v>
      </c>
      <c r="AJ180" s="173" t="s">
        <v>179</v>
      </c>
      <c r="AK180" s="183">
        <f t="shared" si="119"/>
        <v>0.25</v>
      </c>
      <c r="AL180" s="173" t="s">
        <v>94</v>
      </c>
      <c r="AM180" s="195" t="s">
        <v>147</v>
      </c>
      <c r="AN180" s="173" t="s">
        <v>96</v>
      </c>
      <c r="AO180" s="195" t="s">
        <v>148</v>
      </c>
      <c r="AP180" s="184">
        <f t="shared" si="120"/>
        <v>0.4</v>
      </c>
      <c r="AQ180" s="243" t="str">
        <f t="shared" si="121"/>
        <v>BAJA</v>
      </c>
      <c r="AR180" s="243">
        <f t="shared" si="122"/>
        <v>0.36</v>
      </c>
      <c r="AS180" s="243" t="str">
        <f t="shared" si="123"/>
        <v>MAYOR</v>
      </c>
      <c r="AT180" s="243">
        <f t="shared" si="124"/>
        <v>0.8</v>
      </c>
      <c r="AU180" s="223" t="s">
        <v>85</v>
      </c>
      <c r="AV180" s="235" t="s">
        <v>130</v>
      </c>
      <c r="AW180" s="174" t="s">
        <v>340</v>
      </c>
      <c r="AX180" s="175" t="s">
        <v>342</v>
      </c>
      <c r="AY180" s="200"/>
      <c r="AZ180" s="175">
        <v>45657</v>
      </c>
      <c r="BA180" s="175" t="s">
        <v>1381</v>
      </c>
      <c r="BB180" s="176" t="s">
        <v>1345</v>
      </c>
      <c r="BC180" s="227" t="s">
        <v>100</v>
      </c>
      <c r="BD180" s="176" t="s">
        <v>268</v>
      </c>
      <c r="BE180" s="176" t="s">
        <v>1338</v>
      </c>
      <c r="BF180" s="177" t="s">
        <v>1376</v>
      </c>
      <c r="BG180" s="177" t="s">
        <v>1340</v>
      </c>
      <c r="BH180" s="177" t="str">
        <f>BH179</f>
        <v>Reporte IIS-2024 en enero 2025.</v>
      </c>
      <c r="BI180" s="200"/>
      <c r="BJ180" s="190">
        <v>45777</v>
      </c>
      <c r="BK180" s="192" t="str">
        <f t="shared" ref="BK180:BK198" si="162">BK179</f>
        <v>Como parte del Monitoreo de la Plataforma Tecnológica se adelanta la inteligencia de amenazas ala información expuesta en internet a través de los aplaiuciones o sitios web institucionales o mediante cuentas institucionales.</v>
      </c>
      <c r="BL180" s="192" t="str">
        <f t="shared" si="125"/>
        <v>OSI - GIS - SPI</v>
      </c>
      <c r="BM180" s="197" t="s">
        <v>100</v>
      </c>
      <c r="BN180" s="191"/>
      <c r="BO180" s="193" t="s">
        <v>1338</v>
      </c>
      <c r="BP180" s="192" t="str">
        <f t="shared" ref="BP180:BP198" si="163">BP179</f>
        <v>Seguimiento periodico a la gestión de Inteligencia de Amenazas en ejecución durante la vigencia 2025</v>
      </c>
      <c r="BQ180" s="194" t="s">
        <v>1340</v>
      </c>
      <c r="BR180" s="192" t="str">
        <f t="shared" ref="BR180:BR198" si="164">BR179</f>
        <v xml:space="preserve">Servicio de monitoreo plataforma tecnológica </v>
      </c>
      <c r="BS180" s="200"/>
      <c r="BT180" s="328">
        <f>BT179</f>
        <v>45838</v>
      </c>
      <c r="BU180" s="328" t="str">
        <f>BU179</f>
        <v>Monitoreo permanente de la plataforma tecnológica - infraestructura On Premise y Cloud, y servicios de aplicación y sitios web y servicios transversales.</v>
      </c>
      <c r="BV180" s="329" t="str">
        <f t="shared" si="126"/>
        <v>OSI - GIS - SPI</v>
      </c>
      <c r="BW180" s="539" t="s">
        <v>100</v>
      </c>
      <c r="BX180" s="330" t="str">
        <f>BX179</f>
        <v xml:space="preserve"> </v>
      </c>
      <c r="BY180" s="330" t="str">
        <f t="shared" ref="BY180:CB180" si="165">BY179</f>
        <v>X</v>
      </c>
      <c r="BZ180" s="330" t="str">
        <f t="shared" si="165"/>
        <v xml:space="preserve">Monitoreo y seguimiento periodico, articulación con infraestructura, monitoreo y soporte para la solución de eventos e incidentes. </v>
      </c>
      <c r="CA180" s="330" t="str">
        <f t="shared" si="165"/>
        <v>"En Avance"</v>
      </c>
      <c r="CB180" s="330" t="str">
        <f t="shared" si="165"/>
        <v>Ajuste redacción "Descripción del Riesgo" acorde con lo indicado en el Informe OCI-018-2025.</v>
      </c>
      <c r="CC180" s="200"/>
      <c r="CD180" s="301"/>
      <c r="CE180" s="175"/>
      <c r="CF180" s="175" t="str">
        <f t="shared" si="127"/>
        <v>OSI - GIS - SPI</v>
      </c>
      <c r="CG180" s="305" t="s">
        <v>100</v>
      </c>
      <c r="CH180" s="176"/>
      <c r="CI180" s="239"/>
      <c r="CJ180" s="175"/>
      <c r="CK180" s="177"/>
      <c r="CL180" s="175"/>
      <c r="CM180" s="200"/>
      <c r="CN180" s="175"/>
      <c r="CO180" s="175"/>
      <c r="CP180" s="176"/>
      <c r="CQ180" s="176"/>
      <c r="CR180" s="176"/>
      <c r="CS180" s="176"/>
      <c r="CT180" s="177"/>
      <c r="CU180" s="177"/>
      <c r="CV180" s="177"/>
      <c r="CW180" s="198"/>
      <c r="CX180" s="198"/>
      <c r="CY180" s="198"/>
      <c r="CZ180" s="198"/>
      <c r="DA180" s="198"/>
      <c r="DB180" s="198"/>
      <c r="DC180" s="198"/>
      <c r="DD180" s="198"/>
      <c r="DE180" s="198"/>
      <c r="DF180" s="198"/>
    </row>
    <row r="181" spans="2:110" s="187" customFormat="1" ht="136.5" x14ac:dyDescent="0.25">
      <c r="B181" s="173" t="s">
        <v>68</v>
      </c>
      <c r="C181" s="195" t="s">
        <v>339</v>
      </c>
      <c r="D181" s="195" t="s">
        <v>339</v>
      </c>
      <c r="E181" s="196" t="s">
        <v>116</v>
      </c>
      <c r="F181" s="196" t="s">
        <v>71</v>
      </c>
      <c r="G181" s="196" t="s">
        <v>339</v>
      </c>
      <c r="H181" s="195" t="s">
        <v>240</v>
      </c>
      <c r="I181" s="195" t="s">
        <v>240</v>
      </c>
      <c r="J181" s="195" t="s">
        <v>240</v>
      </c>
      <c r="K181" s="195" t="s">
        <v>240</v>
      </c>
      <c r="L181" s="195" t="s">
        <v>323</v>
      </c>
      <c r="M181" s="195" t="s">
        <v>324</v>
      </c>
      <c r="N181" s="195" t="s">
        <v>306</v>
      </c>
      <c r="O181" s="196" t="s">
        <v>76</v>
      </c>
      <c r="P181" s="170"/>
      <c r="Q181" s="171" t="s">
        <v>77</v>
      </c>
      <c r="R181" s="171" t="s">
        <v>78</v>
      </c>
      <c r="S181" s="330" t="s">
        <v>1500</v>
      </c>
      <c r="T181" s="170" t="s">
        <v>80</v>
      </c>
      <c r="U181" s="196" t="s">
        <v>81</v>
      </c>
      <c r="V181" s="170" t="s">
        <v>122</v>
      </c>
      <c r="W181" s="180" t="s">
        <v>208</v>
      </c>
      <c r="X181" s="181">
        <f t="shared" si="116"/>
        <v>0.6</v>
      </c>
      <c r="Y181" s="182" t="s">
        <v>84</v>
      </c>
      <c r="Z181" s="181">
        <f t="shared" si="117"/>
        <v>0.8</v>
      </c>
      <c r="AA181" s="173" t="s">
        <v>85</v>
      </c>
      <c r="AB181" s="172" t="s">
        <v>340</v>
      </c>
      <c r="AC181" s="170" t="s">
        <v>341</v>
      </c>
      <c r="AD181" s="173" t="s">
        <v>88</v>
      </c>
      <c r="AE181" s="173" t="s">
        <v>89</v>
      </c>
      <c r="AF181" s="196" t="s">
        <v>127</v>
      </c>
      <c r="AG181" s="173" t="s">
        <v>91</v>
      </c>
      <c r="AH181" s="173" t="s">
        <v>111</v>
      </c>
      <c r="AI181" s="183">
        <f t="shared" si="118"/>
        <v>0.15</v>
      </c>
      <c r="AJ181" s="173" t="s">
        <v>179</v>
      </c>
      <c r="AK181" s="183">
        <f t="shared" si="119"/>
        <v>0.25</v>
      </c>
      <c r="AL181" s="173" t="s">
        <v>94</v>
      </c>
      <c r="AM181" s="195" t="s">
        <v>147</v>
      </c>
      <c r="AN181" s="173" t="s">
        <v>96</v>
      </c>
      <c r="AO181" s="195" t="s">
        <v>148</v>
      </c>
      <c r="AP181" s="184">
        <f t="shared" si="120"/>
        <v>0.4</v>
      </c>
      <c r="AQ181" s="243" t="str">
        <f t="shared" si="121"/>
        <v>BAJA</v>
      </c>
      <c r="AR181" s="243">
        <f t="shared" si="122"/>
        <v>0.36</v>
      </c>
      <c r="AS181" s="243" t="str">
        <f t="shared" si="123"/>
        <v>MAYOR</v>
      </c>
      <c r="AT181" s="243">
        <f t="shared" si="124"/>
        <v>0.8</v>
      </c>
      <c r="AU181" s="223" t="s">
        <v>85</v>
      </c>
      <c r="AV181" s="235" t="s">
        <v>130</v>
      </c>
      <c r="AW181" s="174" t="s">
        <v>340</v>
      </c>
      <c r="AX181" s="175" t="s">
        <v>342</v>
      </c>
      <c r="AY181" s="200"/>
      <c r="AZ181" s="175">
        <f t="shared" ref="AZ181:AZ198" si="166">AZ180</f>
        <v>45657</v>
      </c>
      <c r="BA181" s="175" t="str">
        <f t="shared" ref="BA181:BA198" si="167">BA180</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1" s="176" t="str">
        <f t="shared" ref="BB181:BB198" si="168">BB180</f>
        <v>OSI - GIS - SPI</v>
      </c>
      <c r="BC181" s="227" t="s">
        <v>100</v>
      </c>
      <c r="BD181" s="176" t="str">
        <f t="shared" ref="BD181:BD199" si="169">BD180</f>
        <v xml:space="preserve"> </v>
      </c>
      <c r="BE181" s="176" t="str">
        <f t="shared" ref="BE181:BE199" si="170">BE180</f>
        <v>X</v>
      </c>
      <c r="BF181" s="176" t="str">
        <f t="shared" ref="BF181:BF199" si="171">BF180</f>
        <v>Las alertas reportadas radicaron casos en Mesa de Ayuda y se intervinieron las cuentas de usuarios y equipos reportados.</v>
      </c>
      <c r="BG181" s="177" t="s">
        <v>1340</v>
      </c>
      <c r="BH181" s="176" t="str">
        <f t="shared" ref="BH181:BH199" si="172">BH180</f>
        <v>Reporte IIS-2024 en enero 2025.</v>
      </c>
      <c r="BI181" s="200"/>
      <c r="BJ181" s="190">
        <v>45777</v>
      </c>
      <c r="BK181" s="192" t="str">
        <f t="shared" si="162"/>
        <v>Como parte del Monitoreo de la Plataforma Tecnológica se adelanta la inteligencia de amenazas ala información expuesta en internet a través de los aplaiuciones o sitios web institucionales o mediante cuentas institucionales.</v>
      </c>
      <c r="BL181" s="192" t="str">
        <f t="shared" si="125"/>
        <v>OSI - GIS - SPI</v>
      </c>
      <c r="BM181" s="197" t="s">
        <v>100</v>
      </c>
      <c r="BN181" s="191"/>
      <c r="BO181" s="193" t="s">
        <v>1338</v>
      </c>
      <c r="BP181" s="192" t="str">
        <f t="shared" si="163"/>
        <v>Seguimiento periodico a la gestión de Inteligencia de Amenazas en ejecución durante la vigencia 2025</v>
      </c>
      <c r="BQ181" s="194" t="s">
        <v>1340</v>
      </c>
      <c r="BR181" s="192" t="str">
        <f t="shared" si="164"/>
        <v xml:space="preserve">Servicio de monitoreo plataforma tecnológica </v>
      </c>
      <c r="BS181" s="200"/>
      <c r="BT181" s="328">
        <f t="shared" ref="BT181:BT198" si="173">BT180</f>
        <v>45838</v>
      </c>
      <c r="BU181" s="328" t="str">
        <f t="shared" ref="BU181:BU198" si="174">BU180</f>
        <v>Monitoreo permanente de la plataforma tecnológica - infraestructura On Premise y Cloud, y servicios de aplicación y sitios web y servicios transversales.</v>
      </c>
      <c r="BV181" s="329" t="str">
        <f t="shared" si="126"/>
        <v>OSI - GIS - SPI</v>
      </c>
      <c r="BW181" s="539" t="s">
        <v>100</v>
      </c>
      <c r="BX181" s="330" t="str">
        <f t="shared" ref="BX181:BX198" si="175">BX180</f>
        <v xml:space="preserve"> </v>
      </c>
      <c r="BY181" s="330" t="str">
        <f t="shared" ref="BY181:BY198" si="176">BY180</f>
        <v>X</v>
      </c>
      <c r="BZ181" s="330" t="str">
        <f t="shared" ref="BZ181:BZ198" si="177">BZ180</f>
        <v xml:space="preserve">Monitoreo y seguimiento periodico, articulación con infraestructura, monitoreo y soporte para la solución de eventos e incidentes. </v>
      </c>
      <c r="CA181" s="330" t="str">
        <f t="shared" ref="CA181:CA198" si="178">CA180</f>
        <v>"En Avance"</v>
      </c>
      <c r="CB181" s="330" t="str">
        <f t="shared" ref="CB181:CB198" si="179">CB180</f>
        <v>Ajuste redacción "Descripción del Riesgo" acorde con lo indicado en el Informe OCI-018-2025.</v>
      </c>
      <c r="CC181" s="200"/>
      <c r="CD181" s="301"/>
      <c r="CE181" s="175"/>
      <c r="CF181" s="175" t="str">
        <f t="shared" si="127"/>
        <v>OSI - GIS - SPI</v>
      </c>
      <c r="CG181" s="305" t="s">
        <v>100</v>
      </c>
      <c r="CH181" s="176"/>
      <c r="CI181" s="239"/>
      <c r="CJ181" s="175"/>
      <c r="CK181" s="177"/>
      <c r="CL181" s="175"/>
      <c r="CM181" s="200"/>
      <c r="CN181" s="175"/>
      <c r="CO181" s="175"/>
      <c r="CP181" s="176"/>
      <c r="CQ181" s="176"/>
      <c r="CR181" s="176"/>
      <c r="CS181" s="176"/>
      <c r="CT181" s="177"/>
      <c r="CU181" s="177"/>
      <c r="CV181" s="177"/>
      <c r="CW181" s="198"/>
      <c r="CX181" s="198"/>
      <c r="CY181" s="198"/>
      <c r="CZ181" s="198"/>
      <c r="DA181" s="198"/>
      <c r="DB181" s="198"/>
      <c r="DC181" s="198"/>
      <c r="DD181" s="198"/>
      <c r="DE181" s="198"/>
      <c r="DF181" s="198"/>
    </row>
    <row r="182" spans="2:110" s="187" customFormat="1" ht="136.5" x14ac:dyDescent="0.25">
      <c r="B182" s="173" t="s">
        <v>68</v>
      </c>
      <c r="C182" s="195" t="s">
        <v>172</v>
      </c>
      <c r="D182" s="195" t="s">
        <v>172</v>
      </c>
      <c r="E182" s="196" t="s">
        <v>116</v>
      </c>
      <c r="F182" s="196" t="s">
        <v>71</v>
      </c>
      <c r="G182" s="196" t="s">
        <v>172</v>
      </c>
      <c r="H182" s="195" t="s">
        <v>240</v>
      </c>
      <c r="I182" s="195" t="s">
        <v>240</v>
      </c>
      <c r="J182" s="195" t="s">
        <v>240</v>
      </c>
      <c r="K182" s="195" t="s">
        <v>240</v>
      </c>
      <c r="L182" s="195" t="s">
        <v>357</v>
      </c>
      <c r="M182" s="195" t="s">
        <v>71</v>
      </c>
      <c r="N182" s="195" t="s">
        <v>358</v>
      </c>
      <c r="O182" s="196" t="s">
        <v>167</v>
      </c>
      <c r="P182" s="170"/>
      <c r="Q182" s="171" t="s">
        <v>77</v>
      </c>
      <c r="R182" s="171" t="s">
        <v>78</v>
      </c>
      <c r="S182" s="330" t="s">
        <v>1500</v>
      </c>
      <c r="T182" s="170" t="s">
        <v>80</v>
      </c>
      <c r="U182" s="196" t="s">
        <v>81</v>
      </c>
      <c r="V182" s="170" t="s">
        <v>122</v>
      </c>
      <c r="W182" s="180" t="s">
        <v>208</v>
      </c>
      <c r="X182" s="181">
        <f t="shared" si="116"/>
        <v>0.6</v>
      </c>
      <c r="Y182" s="182" t="s">
        <v>84</v>
      </c>
      <c r="Z182" s="181">
        <f t="shared" si="117"/>
        <v>0.8</v>
      </c>
      <c r="AA182" s="173" t="s">
        <v>85</v>
      </c>
      <c r="AB182" s="172" t="s">
        <v>340</v>
      </c>
      <c r="AC182" s="170" t="s">
        <v>341</v>
      </c>
      <c r="AD182" s="173" t="s">
        <v>88</v>
      </c>
      <c r="AE182" s="173" t="s">
        <v>89</v>
      </c>
      <c r="AF182" s="196" t="s">
        <v>127</v>
      </c>
      <c r="AG182" s="173" t="s">
        <v>91</v>
      </c>
      <c r="AH182" s="173" t="s">
        <v>111</v>
      </c>
      <c r="AI182" s="183">
        <f t="shared" si="118"/>
        <v>0.15</v>
      </c>
      <c r="AJ182" s="173" t="s">
        <v>179</v>
      </c>
      <c r="AK182" s="183">
        <f t="shared" si="119"/>
        <v>0.25</v>
      </c>
      <c r="AL182" s="173" t="s">
        <v>94</v>
      </c>
      <c r="AM182" s="195" t="s">
        <v>147</v>
      </c>
      <c r="AN182" s="173" t="s">
        <v>96</v>
      </c>
      <c r="AO182" s="195" t="s">
        <v>148</v>
      </c>
      <c r="AP182" s="184">
        <f t="shared" si="120"/>
        <v>0.4</v>
      </c>
      <c r="AQ182" s="243" t="str">
        <f t="shared" si="121"/>
        <v>BAJA</v>
      </c>
      <c r="AR182" s="243">
        <f t="shared" si="122"/>
        <v>0.36</v>
      </c>
      <c r="AS182" s="243" t="str">
        <f t="shared" si="123"/>
        <v>MAYOR</v>
      </c>
      <c r="AT182" s="243">
        <f t="shared" si="124"/>
        <v>0.8</v>
      </c>
      <c r="AU182" s="223" t="s">
        <v>85</v>
      </c>
      <c r="AV182" s="218" t="s">
        <v>98</v>
      </c>
      <c r="AW182" s="174" t="s">
        <v>340</v>
      </c>
      <c r="AX182" s="175" t="s">
        <v>342</v>
      </c>
      <c r="AY182" s="200"/>
      <c r="AZ182" s="175">
        <f t="shared" si="166"/>
        <v>45657</v>
      </c>
      <c r="BA182"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2" s="176" t="str">
        <f t="shared" si="168"/>
        <v>OSI - GIS - SPI</v>
      </c>
      <c r="BC182" s="227" t="s">
        <v>100</v>
      </c>
      <c r="BD182" s="176" t="str">
        <f t="shared" si="169"/>
        <v xml:space="preserve"> </v>
      </c>
      <c r="BE182" s="176" t="str">
        <f t="shared" si="170"/>
        <v>X</v>
      </c>
      <c r="BF182" s="176" t="str">
        <f t="shared" si="171"/>
        <v>Las alertas reportadas radicaron casos en Mesa de Ayuda y se intervinieron las cuentas de usuarios y equipos reportados.</v>
      </c>
      <c r="BG182" s="177" t="s">
        <v>1340</v>
      </c>
      <c r="BH182" s="176" t="str">
        <f t="shared" si="172"/>
        <v>Reporte IIS-2024 en enero 2025.</v>
      </c>
      <c r="BI182" s="200"/>
      <c r="BJ182" s="190">
        <v>45777</v>
      </c>
      <c r="BK182" s="192" t="str">
        <f t="shared" si="162"/>
        <v>Como parte del Monitoreo de la Plataforma Tecnológica se adelanta la inteligencia de amenazas ala información expuesta en internet a través de los aplaiuciones o sitios web institucionales o mediante cuentas institucionales.</v>
      </c>
      <c r="BL182" s="192" t="str">
        <f t="shared" si="125"/>
        <v>OSI - GIS - SPI</v>
      </c>
      <c r="BM182" s="197" t="s">
        <v>100</v>
      </c>
      <c r="BN182" s="191"/>
      <c r="BO182" s="193" t="s">
        <v>1338</v>
      </c>
      <c r="BP182" s="192" t="str">
        <f t="shared" si="163"/>
        <v>Seguimiento periodico a la gestión de Inteligencia de Amenazas en ejecución durante la vigencia 2025</v>
      </c>
      <c r="BQ182" s="194" t="s">
        <v>1340</v>
      </c>
      <c r="BR182" s="192" t="str">
        <f t="shared" si="164"/>
        <v xml:space="preserve">Servicio de monitoreo plataforma tecnológica </v>
      </c>
      <c r="BS182" s="200"/>
      <c r="BT182" s="328">
        <f t="shared" si="173"/>
        <v>45838</v>
      </c>
      <c r="BU182" s="328" t="str">
        <f t="shared" si="174"/>
        <v>Monitoreo permanente de la plataforma tecnológica - infraestructura On Premise y Cloud, y servicios de aplicación y sitios web y servicios transversales.</v>
      </c>
      <c r="BV182" s="329" t="str">
        <f t="shared" si="126"/>
        <v>OSI - GIS - SPI</v>
      </c>
      <c r="BW182" s="539" t="s">
        <v>100</v>
      </c>
      <c r="BX182" s="330" t="str">
        <f t="shared" si="175"/>
        <v xml:space="preserve"> </v>
      </c>
      <c r="BY182" s="330" t="str">
        <f t="shared" si="176"/>
        <v>X</v>
      </c>
      <c r="BZ182" s="330" t="str">
        <f t="shared" si="177"/>
        <v xml:space="preserve">Monitoreo y seguimiento periodico, articulación con infraestructura, monitoreo y soporte para la solución de eventos e incidentes. </v>
      </c>
      <c r="CA182" s="330" t="str">
        <f t="shared" si="178"/>
        <v>"En Avance"</v>
      </c>
      <c r="CB182" s="330" t="str">
        <f t="shared" si="179"/>
        <v>Ajuste redacción "Descripción del Riesgo" acorde con lo indicado en el Informe OCI-018-2025.</v>
      </c>
      <c r="CC182" s="200"/>
      <c r="CD182" s="301"/>
      <c r="CE182" s="175"/>
      <c r="CF182" s="175" t="str">
        <f t="shared" si="127"/>
        <v>OSI - GIS - SPI</v>
      </c>
      <c r="CG182" s="305" t="s">
        <v>100</v>
      </c>
      <c r="CH182" s="176"/>
      <c r="CI182" s="239"/>
      <c r="CJ182" s="175"/>
      <c r="CK182" s="177"/>
      <c r="CL182" s="175"/>
      <c r="CM182" s="200"/>
      <c r="CN182" s="175"/>
      <c r="CO182" s="175"/>
      <c r="CP182" s="176"/>
      <c r="CQ182" s="176"/>
      <c r="CR182" s="176"/>
      <c r="CS182" s="176"/>
      <c r="CT182" s="177"/>
      <c r="CU182" s="177"/>
      <c r="CV182" s="177"/>
      <c r="CW182" s="198"/>
      <c r="CX182" s="198"/>
      <c r="CY182" s="198"/>
      <c r="CZ182" s="198"/>
      <c r="DA182" s="198"/>
      <c r="DB182" s="198"/>
      <c r="DC182" s="198"/>
      <c r="DD182" s="198"/>
      <c r="DE182" s="198"/>
      <c r="DF182" s="198"/>
    </row>
    <row r="183" spans="2:110" s="187" customFormat="1" ht="136.5" x14ac:dyDescent="0.25">
      <c r="B183" s="173" t="s">
        <v>68</v>
      </c>
      <c r="C183" s="195" t="s">
        <v>172</v>
      </c>
      <c r="D183" s="195" t="s">
        <v>172</v>
      </c>
      <c r="E183" s="196" t="s">
        <v>116</v>
      </c>
      <c r="F183" s="196" t="s">
        <v>71</v>
      </c>
      <c r="G183" s="196" t="s">
        <v>172</v>
      </c>
      <c r="H183" s="195" t="s">
        <v>240</v>
      </c>
      <c r="I183" s="195" t="s">
        <v>240</v>
      </c>
      <c r="J183" s="195" t="s">
        <v>240</v>
      </c>
      <c r="K183" s="195" t="s">
        <v>240</v>
      </c>
      <c r="L183" s="195" t="s">
        <v>370</v>
      </c>
      <c r="M183" s="195" t="s">
        <v>371</v>
      </c>
      <c r="N183" s="195" t="s">
        <v>382</v>
      </c>
      <c r="O183" s="196" t="s">
        <v>363</v>
      </c>
      <c r="P183" s="170"/>
      <c r="Q183" s="171" t="s">
        <v>77</v>
      </c>
      <c r="R183" s="171" t="s">
        <v>78</v>
      </c>
      <c r="S183" s="330" t="s">
        <v>1500</v>
      </c>
      <c r="T183" s="170" t="s">
        <v>80</v>
      </c>
      <c r="U183" s="196" t="s">
        <v>81</v>
      </c>
      <c r="V183" s="170" t="s">
        <v>122</v>
      </c>
      <c r="W183" s="180" t="s">
        <v>208</v>
      </c>
      <c r="X183" s="181">
        <f t="shared" si="116"/>
        <v>0.6</v>
      </c>
      <c r="Y183" s="182" t="s">
        <v>84</v>
      </c>
      <c r="Z183" s="181">
        <f t="shared" si="117"/>
        <v>0.8</v>
      </c>
      <c r="AA183" s="173" t="s">
        <v>85</v>
      </c>
      <c r="AB183" s="172" t="s">
        <v>340</v>
      </c>
      <c r="AC183" s="170" t="s">
        <v>341</v>
      </c>
      <c r="AD183" s="173" t="s">
        <v>88</v>
      </c>
      <c r="AE183" s="173" t="s">
        <v>89</v>
      </c>
      <c r="AF183" s="196" t="s">
        <v>127</v>
      </c>
      <c r="AG183" s="173" t="s">
        <v>91</v>
      </c>
      <c r="AH183" s="173" t="s">
        <v>111</v>
      </c>
      <c r="AI183" s="183">
        <f t="shared" si="118"/>
        <v>0.15</v>
      </c>
      <c r="AJ183" s="173" t="s">
        <v>179</v>
      </c>
      <c r="AK183" s="183">
        <f t="shared" si="119"/>
        <v>0.25</v>
      </c>
      <c r="AL183" s="173" t="s">
        <v>94</v>
      </c>
      <c r="AM183" s="195" t="s">
        <v>147</v>
      </c>
      <c r="AN183" s="173" t="s">
        <v>96</v>
      </c>
      <c r="AO183" s="195" t="s">
        <v>148</v>
      </c>
      <c r="AP183" s="184">
        <f t="shared" si="120"/>
        <v>0.4</v>
      </c>
      <c r="AQ183" s="243" t="str">
        <f t="shared" si="121"/>
        <v>BAJA</v>
      </c>
      <c r="AR183" s="243">
        <f t="shared" si="122"/>
        <v>0.36</v>
      </c>
      <c r="AS183" s="243" t="str">
        <f t="shared" si="123"/>
        <v>MAYOR</v>
      </c>
      <c r="AT183" s="243">
        <f t="shared" si="124"/>
        <v>0.8</v>
      </c>
      <c r="AU183" s="223" t="s">
        <v>85</v>
      </c>
      <c r="AV183" s="235" t="s">
        <v>130</v>
      </c>
      <c r="AW183" s="174" t="s">
        <v>340</v>
      </c>
      <c r="AX183" s="175" t="s">
        <v>342</v>
      </c>
      <c r="AY183" s="200"/>
      <c r="AZ183" s="175">
        <f t="shared" si="166"/>
        <v>45657</v>
      </c>
      <c r="BA183"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3" s="176" t="str">
        <f t="shared" si="168"/>
        <v>OSI - GIS - SPI</v>
      </c>
      <c r="BC183" s="227" t="s">
        <v>100</v>
      </c>
      <c r="BD183" s="176" t="str">
        <f t="shared" si="169"/>
        <v xml:space="preserve"> </v>
      </c>
      <c r="BE183" s="176" t="str">
        <f t="shared" si="170"/>
        <v>X</v>
      </c>
      <c r="BF183" s="176" t="str">
        <f t="shared" si="171"/>
        <v>Las alertas reportadas radicaron casos en Mesa de Ayuda y se intervinieron las cuentas de usuarios y equipos reportados.</v>
      </c>
      <c r="BG183" s="177" t="s">
        <v>1340</v>
      </c>
      <c r="BH183" s="176" t="str">
        <f t="shared" si="172"/>
        <v>Reporte IIS-2024 en enero 2025.</v>
      </c>
      <c r="BI183" s="200"/>
      <c r="BJ183" s="190">
        <v>45777</v>
      </c>
      <c r="BK183" s="192" t="str">
        <f t="shared" si="162"/>
        <v>Como parte del Monitoreo de la Plataforma Tecnológica se adelanta la inteligencia de amenazas ala información expuesta en internet a través de los aplaiuciones o sitios web institucionales o mediante cuentas institucionales.</v>
      </c>
      <c r="BL183" s="192" t="str">
        <f t="shared" si="125"/>
        <v>OSI - GIS - SPI</v>
      </c>
      <c r="BM183" s="197" t="s">
        <v>100</v>
      </c>
      <c r="BN183" s="191"/>
      <c r="BO183" s="193" t="s">
        <v>1338</v>
      </c>
      <c r="BP183" s="192" t="str">
        <f t="shared" si="163"/>
        <v>Seguimiento periodico a la gestión de Inteligencia de Amenazas en ejecución durante la vigencia 2025</v>
      </c>
      <c r="BQ183" s="194" t="s">
        <v>1340</v>
      </c>
      <c r="BR183" s="192" t="str">
        <f t="shared" si="164"/>
        <v xml:space="preserve">Servicio de monitoreo plataforma tecnológica </v>
      </c>
      <c r="BS183" s="200"/>
      <c r="BT183" s="328">
        <f t="shared" si="173"/>
        <v>45838</v>
      </c>
      <c r="BU183" s="328" t="str">
        <f t="shared" si="174"/>
        <v>Monitoreo permanente de la plataforma tecnológica - infraestructura On Premise y Cloud, y servicios de aplicación y sitios web y servicios transversales.</v>
      </c>
      <c r="BV183" s="329" t="str">
        <f t="shared" si="126"/>
        <v>OSI - GIS - SPI</v>
      </c>
      <c r="BW183" s="539" t="s">
        <v>100</v>
      </c>
      <c r="BX183" s="330" t="str">
        <f t="shared" si="175"/>
        <v xml:space="preserve"> </v>
      </c>
      <c r="BY183" s="330" t="str">
        <f t="shared" si="176"/>
        <v>X</v>
      </c>
      <c r="BZ183" s="330" t="str">
        <f t="shared" si="177"/>
        <v xml:space="preserve">Monitoreo y seguimiento periodico, articulación con infraestructura, monitoreo y soporte para la solución de eventos e incidentes. </v>
      </c>
      <c r="CA183" s="330" t="str">
        <f t="shared" si="178"/>
        <v>"En Avance"</v>
      </c>
      <c r="CB183" s="330" t="str">
        <f t="shared" si="179"/>
        <v>Ajuste redacción "Descripción del Riesgo" acorde con lo indicado en el Informe OCI-018-2025.</v>
      </c>
      <c r="CC183" s="200"/>
      <c r="CD183" s="301"/>
      <c r="CE183" s="175"/>
      <c r="CF183" s="175" t="str">
        <f t="shared" si="127"/>
        <v>OSI - GIS - SPI</v>
      </c>
      <c r="CG183" s="305" t="s">
        <v>100</v>
      </c>
      <c r="CH183" s="176"/>
      <c r="CI183" s="239"/>
      <c r="CJ183" s="175"/>
      <c r="CK183" s="177"/>
      <c r="CL183" s="175"/>
      <c r="CM183" s="200"/>
      <c r="CN183" s="175"/>
      <c r="CO183" s="175"/>
      <c r="CP183" s="176"/>
      <c r="CQ183" s="176"/>
      <c r="CR183" s="176"/>
      <c r="CS183" s="176"/>
      <c r="CT183" s="177"/>
      <c r="CU183" s="177"/>
      <c r="CV183" s="177"/>
      <c r="CW183" s="198"/>
      <c r="CX183" s="198"/>
      <c r="CY183" s="198"/>
      <c r="CZ183" s="198"/>
      <c r="DA183" s="198"/>
      <c r="DB183" s="198"/>
      <c r="DC183" s="198"/>
      <c r="DD183" s="198"/>
      <c r="DE183" s="198"/>
      <c r="DF183" s="198"/>
    </row>
    <row r="184" spans="2:110" s="187" customFormat="1" ht="136.5" x14ac:dyDescent="0.25">
      <c r="B184" s="173" t="s">
        <v>68</v>
      </c>
      <c r="C184" s="195" t="s">
        <v>172</v>
      </c>
      <c r="D184" s="195" t="s">
        <v>172</v>
      </c>
      <c r="E184" s="196" t="s">
        <v>116</v>
      </c>
      <c r="F184" s="196" t="s">
        <v>117</v>
      </c>
      <c r="G184" s="196" t="s">
        <v>172</v>
      </c>
      <c r="H184" s="195" t="s">
        <v>240</v>
      </c>
      <c r="I184" s="195" t="s">
        <v>240</v>
      </c>
      <c r="J184" s="195" t="s">
        <v>240</v>
      </c>
      <c r="K184" s="195" t="s">
        <v>240</v>
      </c>
      <c r="L184" s="195" t="s">
        <v>430</v>
      </c>
      <c r="M184" s="195" t="s">
        <v>431</v>
      </c>
      <c r="N184" s="195" t="s">
        <v>432</v>
      </c>
      <c r="O184" s="196" t="s">
        <v>176</v>
      </c>
      <c r="P184" s="170"/>
      <c r="Q184" s="171" t="s">
        <v>77</v>
      </c>
      <c r="R184" s="171" t="s">
        <v>78</v>
      </c>
      <c r="S184" s="330" t="s">
        <v>1500</v>
      </c>
      <c r="T184" s="170" t="s">
        <v>80</v>
      </c>
      <c r="U184" s="196" t="s">
        <v>81</v>
      </c>
      <c r="V184" s="170" t="s">
        <v>122</v>
      </c>
      <c r="W184" s="180" t="s">
        <v>208</v>
      </c>
      <c r="X184" s="181">
        <f t="shared" si="116"/>
        <v>0.6</v>
      </c>
      <c r="Y184" s="182" t="s">
        <v>84</v>
      </c>
      <c r="Z184" s="181">
        <f t="shared" si="117"/>
        <v>0.8</v>
      </c>
      <c r="AA184" s="173" t="s">
        <v>85</v>
      </c>
      <c r="AB184" s="172" t="s">
        <v>340</v>
      </c>
      <c r="AC184" s="170" t="s">
        <v>341</v>
      </c>
      <c r="AD184" s="173" t="s">
        <v>88</v>
      </c>
      <c r="AE184" s="173" t="s">
        <v>89</v>
      </c>
      <c r="AF184" s="196" t="s">
        <v>127</v>
      </c>
      <c r="AG184" s="173" t="s">
        <v>91</v>
      </c>
      <c r="AH184" s="173" t="s">
        <v>111</v>
      </c>
      <c r="AI184" s="183">
        <f t="shared" si="118"/>
        <v>0.15</v>
      </c>
      <c r="AJ184" s="173" t="s">
        <v>179</v>
      </c>
      <c r="AK184" s="183">
        <f t="shared" si="119"/>
        <v>0.25</v>
      </c>
      <c r="AL184" s="173" t="s">
        <v>94</v>
      </c>
      <c r="AM184" s="195" t="s">
        <v>147</v>
      </c>
      <c r="AN184" s="173" t="s">
        <v>96</v>
      </c>
      <c r="AO184" s="195" t="s">
        <v>148</v>
      </c>
      <c r="AP184" s="184">
        <f t="shared" si="120"/>
        <v>0.4</v>
      </c>
      <c r="AQ184" s="243" t="str">
        <f t="shared" si="121"/>
        <v>BAJA</v>
      </c>
      <c r="AR184" s="243">
        <f t="shared" si="122"/>
        <v>0.36</v>
      </c>
      <c r="AS184" s="243" t="str">
        <f t="shared" si="123"/>
        <v>MAYOR</v>
      </c>
      <c r="AT184" s="243">
        <f t="shared" si="124"/>
        <v>0.8</v>
      </c>
      <c r="AU184" s="223" t="s">
        <v>85</v>
      </c>
      <c r="AV184" s="235" t="s">
        <v>130</v>
      </c>
      <c r="AW184" s="174" t="s">
        <v>340</v>
      </c>
      <c r="AX184" s="175" t="s">
        <v>342</v>
      </c>
      <c r="AY184" s="200"/>
      <c r="AZ184" s="175">
        <f t="shared" si="166"/>
        <v>45657</v>
      </c>
      <c r="BA184"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4" s="176" t="str">
        <f t="shared" si="168"/>
        <v>OSI - GIS - SPI</v>
      </c>
      <c r="BC184" s="227" t="s">
        <v>100</v>
      </c>
      <c r="BD184" s="176" t="str">
        <f t="shared" si="169"/>
        <v xml:space="preserve"> </v>
      </c>
      <c r="BE184" s="176" t="str">
        <f t="shared" si="170"/>
        <v>X</v>
      </c>
      <c r="BF184" s="176" t="str">
        <f t="shared" si="171"/>
        <v>Las alertas reportadas radicaron casos en Mesa de Ayuda y se intervinieron las cuentas de usuarios y equipos reportados.</v>
      </c>
      <c r="BG184" s="177" t="s">
        <v>1340</v>
      </c>
      <c r="BH184" s="176" t="str">
        <f t="shared" si="172"/>
        <v>Reporte IIS-2024 en enero 2025.</v>
      </c>
      <c r="BI184" s="200"/>
      <c r="BJ184" s="190">
        <v>45777</v>
      </c>
      <c r="BK184" s="192" t="str">
        <f t="shared" si="162"/>
        <v>Como parte del Monitoreo de la Plataforma Tecnológica se adelanta la inteligencia de amenazas ala información expuesta en internet a través de los aplaiuciones o sitios web institucionales o mediante cuentas institucionales.</v>
      </c>
      <c r="BL184" s="192" t="str">
        <f t="shared" si="125"/>
        <v>OSI - GIS - SPI</v>
      </c>
      <c r="BM184" s="197" t="s">
        <v>100</v>
      </c>
      <c r="BN184" s="191"/>
      <c r="BO184" s="193" t="s">
        <v>1338</v>
      </c>
      <c r="BP184" s="192" t="str">
        <f t="shared" si="163"/>
        <v>Seguimiento periodico a la gestión de Inteligencia de Amenazas en ejecución durante la vigencia 2025</v>
      </c>
      <c r="BQ184" s="194" t="s">
        <v>1340</v>
      </c>
      <c r="BR184" s="192" t="str">
        <f t="shared" si="164"/>
        <v xml:space="preserve">Servicio de monitoreo plataforma tecnológica </v>
      </c>
      <c r="BS184" s="200"/>
      <c r="BT184" s="328">
        <f t="shared" si="173"/>
        <v>45838</v>
      </c>
      <c r="BU184" s="328" t="str">
        <f t="shared" si="174"/>
        <v>Monitoreo permanente de la plataforma tecnológica - infraestructura On Premise y Cloud, y servicios de aplicación y sitios web y servicios transversales.</v>
      </c>
      <c r="BV184" s="329" t="str">
        <f t="shared" si="126"/>
        <v>OSI - GIS - SPI</v>
      </c>
      <c r="BW184" s="539" t="s">
        <v>100</v>
      </c>
      <c r="BX184" s="330" t="str">
        <f t="shared" si="175"/>
        <v xml:space="preserve"> </v>
      </c>
      <c r="BY184" s="330" t="str">
        <f t="shared" si="176"/>
        <v>X</v>
      </c>
      <c r="BZ184" s="330" t="str">
        <f t="shared" si="177"/>
        <v xml:space="preserve">Monitoreo y seguimiento periodico, articulación con infraestructura, monitoreo y soporte para la solución de eventos e incidentes. </v>
      </c>
      <c r="CA184" s="330" t="str">
        <f t="shared" si="178"/>
        <v>"En Avance"</v>
      </c>
      <c r="CB184" s="330" t="str">
        <f t="shared" si="179"/>
        <v>Ajuste redacción "Descripción del Riesgo" acorde con lo indicado en el Informe OCI-018-2025.</v>
      </c>
      <c r="CC184" s="200"/>
      <c r="CD184" s="301"/>
      <c r="CE184" s="175"/>
      <c r="CF184" s="175" t="str">
        <f t="shared" si="127"/>
        <v>OSI - GIS - SPI</v>
      </c>
      <c r="CG184" s="305" t="s">
        <v>100</v>
      </c>
      <c r="CH184" s="176"/>
      <c r="CI184" s="239"/>
      <c r="CJ184" s="175"/>
      <c r="CK184" s="177"/>
      <c r="CL184" s="175"/>
      <c r="CM184" s="200"/>
      <c r="CN184" s="175"/>
      <c r="CO184" s="175"/>
      <c r="CP184" s="176"/>
      <c r="CQ184" s="176"/>
      <c r="CR184" s="176"/>
      <c r="CS184" s="176"/>
      <c r="CT184" s="177"/>
      <c r="CU184" s="177"/>
      <c r="CV184" s="177"/>
      <c r="CW184" s="198"/>
      <c r="CX184" s="198"/>
      <c r="CY184" s="198"/>
      <c r="CZ184" s="198"/>
      <c r="DA184" s="198"/>
      <c r="DB184" s="198"/>
      <c r="DC184" s="198"/>
      <c r="DD184" s="198"/>
      <c r="DE184" s="198"/>
      <c r="DF184" s="198"/>
    </row>
    <row r="185" spans="2:110" s="187" customFormat="1" ht="136.5" x14ac:dyDescent="0.25">
      <c r="B185" s="173" t="s">
        <v>68</v>
      </c>
      <c r="C185" s="195" t="s">
        <v>172</v>
      </c>
      <c r="D185" s="195" t="s">
        <v>172</v>
      </c>
      <c r="E185" s="196" t="s">
        <v>116</v>
      </c>
      <c r="F185" s="196" t="s">
        <v>168</v>
      </c>
      <c r="G185" s="196" t="s">
        <v>172</v>
      </c>
      <c r="H185" s="195" t="s">
        <v>240</v>
      </c>
      <c r="I185" s="195" t="s">
        <v>240</v>
      </c>
      <c r="J185" s="195" t="s">
        <v>240</v>
      </c>
      <c r="K185" s="195" t="s">
        <v>240</v>
      </c>
      <c r="L185" s="195" t="s">
        <v>430</v>
      </c>
      <c r="M185" s="195" t="s">
        <v>431</v>
      </c>
      <c r="N185" s="195" t="s">
        <v>432</v>
      </c>
      <c r="O185" s="196" t="s">
        <v>176</v>
      </c>
      <c r="P185" s="170"/>
      <c r="Q185" s="171" t="s">
        <v>77</v>
      </c>
      <c r="R185" s="171" t="s">
        <v>78</v>
      </c>
      <c r="S185" s="330" t="s">
        <v>1500</v>
      </c>
      <c r="T185" s="170" t="s">
        <v>80</v>
      </c>
      <c r="U185" s="196" t="s">
        <v>81</v>
      </c>
      <c r="V185" s="170" t="s">
        <v>122</v>
      </c>
      <c r="W185" s="180" t="s">
        <v>208</v>
      </c>
      <c r="X185" s="181">
        <f t="shared" si="116"/>
        <v>0.6</v>
      </c>
      <c r="Y185" s="182" t="s">
        <v>84</v>
      </c>
      <c r="Z185" s="181">
        <f t="shared" si="117"/>
        <v>0.8</v>
      </c>
      <c r="AA185" s="173" t="s">
        <v>85</v>
      </c>
      <c r="AB185" s="172" t="s">
        <v>340</v>
      </c>
      <c r="AC185" s="170" t="s">
        <v>341</v>
      </c>
      <c r="AD185" s="173" t="s">
        <v>88</v>
      </c>
      <c r="AE185" s="173" t="s">
        <v>89</v>
      </c>
      <c r="AF185" s="196" t="s">
        <v>127</v>
      </c>
      <c r="AG185" s="173" t="s">
        <v>91</v>
      </c>
      <c r="AH185" s="173" t="s">
        <v>111</v>
      </c>
      <c r="AI185" s="183">
        <f t="shared" si="118"/>
        <v>0.15</v>
      </c>
      <c r="AJ185" s="173" t="s">
        <v>179</v>
      </c>
      <c r="AK185" s="183">
        <f t="shared" si="119"/>
        <v>0.25</v>
      </c>
      <c r="AL185" s="173" t="s">
        <v>94</v>
      </c>
      <c r="AM185" s="195" t="s">
        <v>147</v>
      </c>
      <c r="AN185" s="173" t="s">
        <v>96</v>
      </c>
      <c r="AO185" s="195" t="s">
        <v>148</v>
      </c>
      <c r="AP185" s="184">
        <f t="shared" si="120"/>
        <v>0.4</v>
      </c>
      <c r="AQ185" s="243" t="str">
        <f t="shared" si="121"/>
        <v>BAJA</v>
      </c>
      <c r="AR185" s="243">
        <f t="shared" si="122"/>
        <v>0.36</v>
      </c>
      <c r="AS185" s="243" t="str">
        <f t="shared" si="123"/>
        <v>MAYOR</v>
      </c>
      <c r="AT185" s="243">
        <f t="shared" si="124"/>
        <v>0.8</v>
      </c>
      <c r="AU185" s="223" t="s">
        <v>85</v>
      </c>
      <c r="AV185" s="235" t="s">
        <v>130</v>
      </c>
      <c r="AW185" s="174" t="s">
        <v>340</v>
      </c>
      <c r="AX185" s="175" t="s">
        <v>342</v>
      </c>
      <c r="AY185" s="200"/>
      <c r="AZ185" s="175">
        <f t="shared" si="166"/>
        <v>45657</v>
      </c>
      <c r="BA185"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5" s="176" t="str">
        <f t="shared" si="168"/>
        <v>OSI - GIS - SPI</v>
      </c>
      <c r="BC185" s="227" t="s">
        <v>100</v>
      </c>
      <c r="BD185" s="176" t="str">
        <f t="shared" si="169"/>
        <v xml:space="preserve"> </v>
      </c>
      <c r="BE185" s="176" t="str">
        <f t="shared" si="170"/>
        <v>X</v>
      </c>
      <c r="BF185" s="176" t="str">
        <f t="shared" si="171"/>
        <v>Las alertas reportadas radicaron casos en Mesa de Ayuda y se intervinieron las cuentas de usuarios y equipos reportados.</v>
      </c>
      <c r="BG185" s="177" t="s">
        <v>1340</v>
      </c>
      <c r="BH185" s="176" t="str">
        <f t="shared" si="172"/>
        <v>Reporte IIS-2024 en enero 2025.</v>
      </c>
      <c r="BI185" s="200"/>
      <c r="BJ185" s="190">
        <v>45777</v>
      </c>
      <c r="BK185" s="192" t="str">
        <f t="shared" si="162"/>
        <v>Como parte del Monitoreo de la Plataforma Tecnológica se adelanta la inteligencia de amenazas ala información expuesta en internet a través de los aplaiuciones o sitios web institucionales o mediante cuentas institucionales.</v>
      </c>
      <c r="BL185" s="192" t="str">
        <f t="shared" si="125"/>
        <v>OSI - GIS - SPI</v>
      </c>
      <c r="BM185" s="197" t="s">
        <v>100</v>
      </c>
      <c r="BN185" s="191"/>
      <c r="BO185" s="193" t="s">
        <v>1338</v>
      </c>
      <c r="BP185" s="192" t="str">
        <f t="shared" si="163"/>
        <v>Seguimiento periodico a la gestión de Inteligencia de Amenazas en ejecución durante la vigencia 2025</v>
      </c>
      <c r="BQ185" s="194" t="s">
        <v>1340</v>
      </c>
      <c r="BR185" s="192" t="str">
        <f t="shared" si="164"/>
        <v xml:space="preserve">Servicio de monitoreo plataforma tecnológica </v>
      </c>
      <c r="BS185" s="200"/>
      <c r="BT185" s="328">
        <f t="shared" si="173"/>
        <v>45838</v>
      </c>
      <c r="BU185" s="328" t="str">
        <f t="shared" si="174"/>
        <v>Monitoreo permanente de la plataforma tecnológica - infraestructura On Premise y Cloud, y servicios de aplicación y sitios web y servicios transversales.</v>
      </c>
      <c r="BV185" s="329" t="str">
        <f t="shared" si="126"/>
        <v>OSI - GIS - SPI</v>
      </c>
      <c r="BW185" s="539" t="s">
        <v>100</v>
      </c>
      <c r="BX185" s="330" t="str">
        <f t="shared" si="175"/>
        <v xml:space="preserve"> </v>
      </c>
      <c r="BY185" s="330" t="str">
        <f t="shared" si="176"/>
        <v>X</v>
      </c>
      <c r="BZ185" s="330" t="str">
        <f t="shared" si="177"/>
        <v xml:space="preserve">Monitoreo y seguimiento periodico, articulación con infraestructura, monitoreo y soporte para la solución de eventos e incidentes. </v>
      </c>
      <c r="CA185" s="330" t="str">
        <f t="shared" si="178"/>
        <v>"En Avance"</v>
      </c>
      <c r="CB185" s="330" t="str">
        <f t="shared" si="179"/>
        <v>Ajuste redacción "Descripción del Riesgo" acorde con lo indicado en el Informe OCI-018-2025.</v>
      </c>
      <c r="CC185" s="200"/>
      <c r="CD185" s="301"/>
      <c r="CE185" s="175"/>
      <c r="CF185" s="175" t="str">
        <f t="shared" si="127"/>
        <v>OSI - GIS - SPI</v>
      </c>
      <c r="CG185" s="305" t="s">
        <v>100</v>
      </c>
      <c r="CH185" s="176"/>
      <c r="CI185" s="239"/>
      <c r="CJ185" s="175"/>
      <c r="CK185" s="177"/>
      <c r="CL185" s="175"/>
      <c r="CM185" s="200"/>
      <c r="CN185" s="175"/>
      <c r="CO185" s="175"/>
      <c r="CP185" s="176"/>
      <c r="CQ185" s="176"/>
      <c r="CR185" s="176"/>
      <c r="CS185" s="176"/>
      <c r="CT185" s="177"/>
      <c r="CU185" s="177"/>
      <c r="CV185" s="177"/>
      <c r="CW185" s="198"/>
      <c r="CX185" s="198"/>
      <c r="CY185" s="198"/>
      <c r="CZ185" s="198"/>
      <c r="DA185" s="198"/>
      <c r="DB185" s="198"/>
      <c r="DC185" s="198"/>
      <c r="DD185" s="198"/>
      <c r="DE185" s="198"/>
      <c r="DF185" s="198"/>
    </row>
    <row r="186" spans="2:110" s="187" customFormat="1" ht="136.5" x14ac:dyDescent="0.25">
      <c r="B186" s="173" t="s">
        <v>68</v>
      </c>
      <c r="C186" s="195" t="s">
        <v>172</v>
      </c>
      <c r="D186" s="195" t="s">
        <v>172</v>
      </c>
      <c r="E186" s="196" t="s">
        <v>116</v>
      </c>
      <c r="F186" s="196" t="s">
        <v>71</v>
      </c>
      <c r="G186" s="196" t="s">
        <v>172</v>
      </c>
      <c r="H186" s="195" t="s">
        <v>240</v>
      </c>
      <c r="I186" s="195" t="s">
        <v>240</v>
      </c>
      <c r="J186" s="195" t="s">
        <v>240</v>
      </c>
      <c r="K186" s="195" t="s">
        <v>240</v>
      </c>
      <c r="L186" s="195" t="s">
        <v>450</v>
      </c>
      <c r="M186" s="195" t="s">
        <v>451</v>
      </c>
      <c r="N186" s="195" t="s">
        <v>452</v>
      </c>
      <c r="O186" s="196" t="s">
        <v>176</v>
      </c>
      <c r="P186" s="170"/>
      <c r="Q186" s="171" t="s">
        <v>77</v>
      </c>
      <c r="R186" s="171" t="s">
        <v>78</v>
      </c>
      <c r="S186" s="330" t="s">
        <v>1500</v>
      </c>
      <c r="T186" s="170" t="s">
        <v>80</v>
      </c>
      <c r="U186" s="196" t="s">
        <v>81</v>
      </c>
      <c r="V186" s="170" t="s">
        <v>122</v>
      </c>
      <c r="W186" s="180" t="s">
        <v>208</v>
      </c>
      <c r="X186" s="181">
        <f t="shared" si="116"/>
        <v>0.6</v>
      </c>
      <c r="Y186" s="182" t="s">
        <v>84</v>
      </c>
      <c r="Z186" s="181">
        <f t="shared" si="117"/>
        <v>0.8</v>
      </c>
      <c r="AA186" s="173" t="s">
        <v>85</v>
      </c>
      <c r="AB186" s="172" t="s">
        <v>340</v>
      </c>
      <c r="AC186" s="170" t="s">
        <v>341</v>
      </c>
      <c r="AD186" s="173" t="s">
        <v>88</v>
      </c>
      <c r="AE186" s="173" t="s">
        <v>89</v>
      </c>
      <c r="AF186" s="196" t="s">
        <v>127</v>
      </c>
      <c r="AG186" s="173" t="s">
        <v>91</v>
      </c>
      <c r="AH186" s="173" t="s">
        <v>111</v>
      </c>
      <c r="AI186" s="183">
        <f t="shared" si="118"/>
        <v>0.15</v>
      </c>
      <c r="AJ186" s="173" t="s">
        <v>179</v>
      </c>
      <c r="AK186" s="183">
        <f t="shared" si="119"/>
        <v>0.25</v>
      </c>
      <c r="AL186" s="173" t="s">
        <v>94</v>
      </c>
      <c r="AM186" s="195" t="s">
        <v>147</v>
      </c>
      <c r="AN186" s="173" t="s">
        <v>96</v>
      </c>
      <c r="AO186" s="195" t="s">
        <v>148</v>
      </c>
      <c r="AP186" s="184">
        <f t="shared" si="120"/>
        <v>0.4</v>
      </c>
      <c r="AQ186" s="243" t="str">
        <f t="shared" si="121"/>
        <v>BAJA</v>
      </c>
      <c r="AR186" s="243">
        <f t="shared" si="122"/>
        <v>0.36</v>
      </c>
      <c r="AS186" s="243" t="str">
        <f t="shared" si="123"/>
        <v>MAYOR</v>
      </c>
      <c r="AT186" s="243">
        <f t="shared" si="124"/>
        <v>0.8</v>
      </c>
      <c r="AU186" s="223" t="s">
        <v>85</v>
      </c>
      <c r="AV186" s="235" t="s">
        <v>130</v>
      </c>
      <c r="AW186" s="174" t="s">
        <v>340</v>
      </c>
      <c r="AX186" s="175" t="s">
        <v>342</v>
      </c>
      <c r="AY186" s="200"/>
      <c r="AZ186" s="175">
        <f t="shared" si="166"/>
        <v>45657</v>
      </c>
      <c r="BA186"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6" s="176" t="str">
        <f t="shared" si="168"/>
        <v>OSI - GIS - SPI</v>
      </c>
      <c r="BC186" s="227" t="s">
        <v>100</v>
      </c>
      <c r="BD186" s="176" t="str">
        <f t="shared" si="169"/>
        <v xml:space="preserve"> </v>
      </c>
      <c r="BE186" s="176" t="str">
        <f t="shared" si="170"/>
        <v>X</v>
      </c>
      <c r="BF186" s="176" t="str">
        <f t="shared" si="171"/>
        <v>Las alertas reportadas radicaron casos en Mesa de Ayuda y se intervinieron las cuentas de usuarios y equipos reportados.</v>
      </c>
      <c r="BG186" s="177" t="s">
        <v>1340</v>
      </c>
      <c r="BH186" s="176" t="str">
        <f t="shared" si="172"/>
        <v>Reporte IIS-2024 en enero 2025.</v>
      </c>
      <c r="BI186" s="200"/>
      <c r="BJ186" s="190">
        <v>45777</v>
      </c>
      <c r="BK186" s="192" t="str">
        <f t="shared" si="162"/>
        <v>Como parte del Monitoreo de la Plataforma Tecnológica se adelanta la inteligencia de amenazas ala información expuesta en internet a través de los aplaiuciones o sitios web institucionales o mediante cuentas institucionales.</v>
      </c>
      <c r="BL186" s="192" t="str">
        <f t="shared" si="125"/>
        <v>OSI - GIS - SPI</v>
      </c>
      <c r="BM186" s="197" t="s">
        <v>100</v>
      </c>
      <c r="BN186" s="191"/>
      <c r="BO186" s="193" t="s">
        <v>1338</v>
      </c>
      <c r="BP186" s="192" t="str">
        <f t="shared" si="163"/>
        <v>Seguimiento periodico a la gestión de Inteligencia de Amenazas en ejecución durante la vigencia 2025</v>
      </c>
      <c r="BQ186" s="194" t="s">
        <v>1340</v>
      </c>
      <c r="BR186" s="192" t="str">
        <f t="shared" si="164"/>
        <v xml:space="preserve">Servicio de monitoreo plataforma tecnológica </v>
      </c>
      <c r="BS186" s="200"/>
      <c r="BT186" s="328">
        <f t="shared" si="173"/>
        <v>45838</v>
      </c>
      <c r="BU186" s="328" t="str">
        <f t="shared" si="174"/>
        <v>Monitoreo permanente de la plataforma tecnológica - infraestructura On Premise y Cloud, y servicios de aplicación y sitios web y servicios transversales.</v>
      </c>
      <c r="BV186" s="329" t="str">
        <f t="shared" si="126"/>
        <v>OSI - GIS - SPI</v>
      </c>
      <c r="BW186" s="539" t="s">
        <v>100</v>
      </c>
      <c r="BX186" s="330" t="str">
        <f t="shared" si="175"/>
        <v xml:space="preserve"> </v>
      </c>
      <c r="BY186" s="330" t="str">
        <f t="shared" si="176"/>
        <v>X</v>
      </c>
      <c r="BZ186" s="330" t="str">
        <f t="shared" si="177"/>
        <v xml:space="preserve">Monitoreo y seguimiento periodico, articulación con infraestructura, monitoreo y soporte para la solución de eventos e incidentes. </v>
      </c>
      <c r="CA186" s="330" t="str">
        <f t="shared" si="178"/>
        <v>"En Avance"</v>
      </c>
      <c r="CB186" s="330" t="str">
        <f t="shared" si="179"/>
        <v>Ajuste redacción "Descripción del Riesgo" acorde con lo indicado en el Informe OCI-018-2025.</v>
      </c>
      <c r="CC186" s="200"/>
      <c r="CD186" s="301"/>
      <c r="CE186" s="175"/>
      <c r="CF186" s="175" t="str">
        <f t="shared" si="127"/>
        <v>OSI - GIS - SPI</v>
      </c>
      <c r="CG186" s="305" t="s">
        <v>100</v>
      </c>
      <c r="CH186" s="176"/>
      <c r="CI186" s="239"/>
      <c r="CJ186" s="175"/>
      <c r="CK186" s="177"/>
      <c r="CL186" s="175"/>
      <c r="CM186" s="200"/>
      <c r="CN186" s="175"/>
      <c r="CO186" s="175"/>
      <c r="CP186" s="176"/>
      <c r="CQ186" s="176"/>
      <c r="CR186" s="176"/>
      <c r="CS186" s="176"/>
      <c r="CT186" s="177"/>
      <c r="CU186" s="177"/>
      <c r="CV186" s="177"/>
      <c r="CW186" s="198"/>
      <c r="CX186" s="198"/>
      <c r="CY186" s="198"/>
      <c r="CZ186" s="198"/>
      <c r="DA186" s="198"/>
      <c r="DB186" s="198"/>
      <c r="DC186" s="198"/>
      <c r="DD186" s="198"/>
      <c r="DE186" s="198"/>
      <c r="DF186" s="198"/>
    </row>
    <row r="187" spans="2:110" s="187" customFormat="1" ht="136.5" x14ac:dyDescent="0.25">
      <c r="B187" s="173" t="s">
        <v>68</v>
      </c>
      <c r="C187" s="195" t="s">
        <v>172</v>
      </c>
      <c r="D187" s="195" t="s">
        <v>172</v>
      </c>
      <c r="E187" s="196" t="s">
        <v>116</v>
      </c>
      <c r="F187" s="196" t="s">
        <v>71</v>
      </c>
      <c r="G187" s="196" t="s">
        <v>172</v>
      </c>
      <c r="H187" s="195" t="s">
        <v>240</v>
      </c>
      <c r="I187" s="195" t="s">
        <v>240</v>
      </c>
      <c r="J187" s="195" t="s">
        <v>240</v>
      </c>
      <c r="K187" s="195" t="s">
        <v>240</v>
      </c>
      <c r="L187" s="195" t="s">
        <v>501</v>
      </c>
      <c r="M187" s="195" t="s">
        <v>502</v>
      </c>
      <c r="N187" s="195" t="s">
        <v>503</v>
      </c>
      <c r="O187" s="196" t="s">
        <v>497</v>
      </c>
      <c r="P187" s="170"/>
      <c r="Q187" s="171" t="s">
        <v>77</v>
      </c>
      <c r="R187" s="171" t="s">
        <v>78</v>
      </c>
      <c r="S187" s="330" t="s">
        <v>1500</v>
      </c>
      <c r="T187" s="170" t="s">
        <v>80</v>
      </c>
      <c r="U187" s="196" t="s">
        <v>81</v>
      </c>
      <c r="V187" s="170" t="s">
        <v>122</v>
      </c>
      <c r="W187" s="180" t="s">
        <v>208</v>
      </c>
      <c r="X187" s="181">
        <f t="shared" si="116"/>
        <v>0.6</v>
      </c>
      <c r="Y187" s="182" t="s">
        <v>84</v>
      </c>
      <c r="Z187" s="181">
        <f t="shared" si="117"/>
        <v>0.8</v>
      </c>
      <c r="AA187" s="173" t="s">
        <v>85</v>
      </c>
      <c r="AB187" s="172" t="s">
        <v>340</v>
      </c>
      <c r="AC187" s="170" t="s">
        <v>341</v>
      </c>
      <c r="AD187" s="173" t="s">
        <v>88</v>
      </c>
      <c r="AE187" s="173" t="s">
        <v>89</v>
      </c>
      <c r="AF187" s="196" t="s">
        <v>127</v>
      </c>
      <c r="AG187" s="173" t="s">
        <v>91</v>
      </c>
      <c r="AH187" s="173" t="s">
        <v>111</v>
      </c>
      <c r="AI187" s="183">
        <f t="shared" si="118"/>
        <v>0.15</v>
      </c>
      <c r="AJ187" s="173" t="s">
        <v>179</v>
      </c>
      <c r="AK187" s="183">
        <f t="shared" si="119"/>
        <v>0.25</v>
      </c>
      <c r="AL187" s="173" t="s">
        <v>94</v>
      </c>
      <c r="AM187" s="195" t="s">
        <v>147</v>
      </c>
      <c r="AN187" s="173" t="s">
        <v>96</v>
      </c>
      <c r="AO187" s="195" t="s">
        <v>148</v>
      </c>
      <c r="AP187" s="184">
        <f t="shared" si="120"/>
        <v>0.4</v>
      </c>
      <c r="AQ187" s="243" t="str">
        <f t="shared" si="121"/>
        <v>BAJA</v>
      </c>
      <c r="AR187" s="243">
        <f t="shared" si="122"/>
        <v>0.36</v>
      </c>
      <c r="AS187" s="243" t="str">
        <f t="shared" si="123"/>
        <v>MAYOR</v>
      </c>
      <c r="AT187" s="243">
        <f t="shared" si="124"/>
        <v>0.8</v>
      </c>
      <c r="AU187" s="223" t="s">
        <v>85</v>
      </c>
      <c r="AV187" s="235" t="s">
        <v>130</v>
      </c>
      <c r="AW187" s="174" t="s">
        <v>340</v>
      </c>
      <c r="AX187" s="175" t="s">
        <v>342</v>
      </c>
      <c r="AY187" s="200"/>
      <c r="AZ187" s="175">
        <f t="shared" si="166"/>
        <v>45657</v>
      </c>
      <c r="BA187"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7" s="176" t="str">
        <f t="shared" si="168"/>
        <v>OSI - GIS - SPI</v>
      </c>
      <c r="BC187" s="227" t="s">
        <v>100</v>
      </c>
      <c r="BD187" s="176" t="str">
        <f t="shared" si="169"/>
        <v xml:space="preserve"> </v>
      </c>
      <c r="BE187" s="176" t="str">
        <f t="shared" si="170"/>
        <v>X</v>
      </c>
      <c r="BF187" s="176" t="str">
        <f t="shared" si="171"/>
        <v>Las alertas reportadas radicaron casos en Mesa de Ayuda y se intervinieron las cuentas de usuarios y equipos reportados.</v>
      </c>
      <c r="BG187" s="177" t="s">
        <v>1340</v>
      </c>
      <c r="BH187" s="176" t="str">
        <f t="shared" si="172"/>
        <v>Reporte IIS-2024 en enero 2025.</v>
      </c>
      <c r="BI187" s="200"/>
      <c r="BJ187" s="190">
        <v>45777</v>
      </c>
      <c r="BK187" s="192" t="str">
        <f t="shared" si="162"/>
        <v>Como parte del Monitoreo de la Plataforma Tecnológica se adelanta la inteligencia de amenazas ala información expuesta en internet a través de los aplaiuciones o sitios web institucionales o mediante cuentas institucionales.</v>
      </c>
      <c r="BL187" s="192" t="str">
        <f t="shared" si="125"/>
        <v>OSI - GIS - SPI</v>
      </c>
      <c r="BM187" s="197" t="s">
        <v>100</v>
      </c>
      <c r="BN187" s="191"/>
      <c r="BO187" s="193" t="s">
        <v>1338</v>
      </c>
      <c r="BP187" s="192" t="str">
        <f t="shared" si="163"/>
        <v>Seguimiento periodico a la gestión de Inteligencia de Amenazas en ejecución durante la vigencia 2025</v>
      </c>
      <c r="BQ187" s="194" t="s">
        <v>1340</v>
      </c>
      <c r="BR187" s="192" t="str">
        <f t="shared" si="164"/>
        <v xml:space="preserve">Servicio de monitoreo plataforma tecnológica </v>
      </c>
      <c r="BS187" s="200"/>
      <c r="BT187" s="328">
        <f t="shared" si="173"/>
        <v>45838</v>
      </c>
      <c r="BU187" s="328" t="str">
        <f t="shared" si="174"/>
        <v>Monitoreo permanente de la plataforma tecnológica - infraestructura On Premise y Cloud, y servicios de aplicación y sitios web y servicios transversales.</v>
      </c>
      <c r="BV187" s="329" t="str">
        <f t="shared" si="126"/>
        <v>OSI - GIS - SPI</v>
      </c>
      <c r="BW187" s="539" t="s">
        <v>100</v>
      </c>
      <c r="BX187" s="330" t="str">
        <f t="shared" si="175"/>
        <v xml:space="preserve"> </v>
      </c>
      <c r="BY187" s="330" t="str">
        <f t="shared" si="176"/>
        <v>X</v>
      </c>
      <c r="BZ187" s="330" t="str">
        <f t="shared" si="177"/>
        <v xml:space="preserve">Monitoreo y seguimiento periodico, articulación con infraestructura, monitoreo y soporte para la solución de eventos e incidentes. </v>
      </c>
      <c r="CA187" s="330" t="str">
        <f t="shared" si="178"/>
        <v>"En Avance"</v>
      </c>
      <c r="CB187" s="330" t="str">
        <f t="shared" si="179"/>
        <v>Ajuste redacción "Descripción del Riesgo" acorde con lo indicado en el Informe OCI-018-2025.</v>
      </c>
      <c r="CC187" s="200"/>
      <c r="CD187" s="301"/>
      <c r="CE187" s="175"/>
      <c r="CF187" s="175" t="str">
        <f t="shared" si="127"/>
        <v>OSI - GIS - SPI</v>
      </c>
      <c r="CG187" s="305" t="s">
        <v>100</v>
      </c>
      <c r="CH187" s="176"/>
      <c r="CI187" s="239"/>
      <c r="CJ187" s="175"/>
      <c r="CK187" s="177"/>
      <c r="CL187" s="175"/>
      <c r="CM187" s="200"/>
      <c r="CN187" s="175"/>
      <c r="CO187" s="175"/>
      <c r="CP187" s="176"/>
      <c r="CQ187" s="176"/>
      <c r="CR187" s="176"/>
      <c r="CS187" s="176"/>
      <c r="CT187" s="177"/>
      <c r="CU187" s="177"/>
      <c r="CV187" s="177"/>
      <c r="CW187" s="198"/>
      <c r="CX187" s="198"/>
      <c r="CY187" s="198"/>
      <c r="CZ187" s="198"/>
      <c r="DA187" s="198"/>
      <c r="DB187" s="198"/>
      <c r="DC187" s="198"/>
      <c r="DD187" s="198"/>
      <c r="DE187" s="198"/>
      <c r="DF187" s="198"/>
    </row>
    <row r="188" spans="2:110" s="187" customFormat="1" ht="136.5" x14ac:dyDescent="0.25">
      <c r="B188" s="173" t="s">
        <v>68</v>
      </c>
      <c r="C188" s="195" t="s">
        <v>172</v>
      </c>
      <c r="D188" s="195" t="s">
        <v>172</v>
      </c>
      <c r="E188" s="196" t="s">
        <v>116</v>
      </c>
      <c r="F188" s="196" t="s">
        <v>71</v>
      </c>
      <c r="G188" s="196" t="s">
        <v>172</v>
      </c>
      <c r="H188" s="195" t="s">
        <v>242</v>
      </c>
      <c r="I188" s="195" t="s">
        <v>242</v>
      </c>
      <c r="J188" s="195" t="s">
        <v>242</v>
      </c>
      <c r="K188" s="195" t="s">
        <v>242</v>
      </c>
      <c r="L188" s="195" t="s">
        <v>103</v>
      </c>
      <c r="M188" s="195" t="s">
        <v>540</v>
      </c>
      <c r="N188" s="195" t="s">
        <v>541</v>
      </c>
      <c r="O188" s="196" t="s">
        <v>76</v>
      </c>
      <c r="P188" s="170"/>
      <c r="Q188" s="171" t="s">
        <v>77</v>
      </c>
      <c r="R188" s="171" t="s">
        <v>78</v>
      </c>
      <c r="S188" s="330" t="s">
        <v>1500</v>
      </c>
      <c r="T188" s="170" t="s">
        <v>80</v>
      </c>
      <c r="U188" s="196" t="s">
        <v>81</v>
      </c>
      <c r="V188" s="170" t="s">
        <v>122</v>
      </c>
      <c r="W188" s="180" t="s">
        <v>208</v>
      </c>
      <c r="X188" s="181">
        <f t="shared" si="116"/>
        <v>0.6</v>
      </c>
      <c r="Y188" s="182" t="s">
        <v>84</v>
      </c>
      <c r="Z188" s="181">
        <f t="shared" si="117"/>
        <v>0.8</v>
      </c>
      <c r="AA188" s="173" t="s">
        <v>85</v>
      </c>
      <c r="AB188" s="172" t="s">
        <v>340</v>
      </c>
      <c r="AC188" s="170" t="s">
        <v>341</v>
      </c>
      <c r="AD188" s="173" t="s">
        <v>88</v>
      </c>
      <c r="AE188" s="173" t="s">
        <v>89</v>
      </c>
      <c r="AF188" s="196" t="s">
        <v>127</v>
      </c>
      <c r="AG188" s="173" t="s">
        <v>91</v>
      </c>
      <c r="AH188" s="173" t="s">
        <v>111</v>
      </c>
      <c r="AI188" s="183">
        <f t="shared" si="118"/>
        <v>0.15</v>
      </c>
      <c r="AJ188" s="173" t="s">
        <v>179</v>
      </c>
      <c r="AK188" s="183">
        <f t="shared" si="119"/>
        <v>0.25</v>
      </c>
      <c r="AL188" s="173" t="s">
        <v>94</v>
      </c>
      <c r="AM188" s="195" t="s">
        <v>147</v>
      </c>
      <c r="AN188" s="173" t="s">
        <v>96</v>
      </c>
      <c r="AO188" s="195" t="s">
        <v>148</v>
      </c>
      <c r="AP188" s="184">
        <f t="shared" si="120"/>
        <v>0.4</v>
      </c>
      <c r="AQ188" s="243" t="str">
        <f t="shared" si="121"/>
        <v>BAJA</v>
      </c>
      <c r="AR188" s="243">
        <f t="shared" si="122"/>
        <v>0.36</v>
      </c>
      <c r="AS188" s="243" t="str">
        <f t="shared" si="123"/>
        <v>MAYOR</v>
      </c>
      <c r="AT188" s="243">
        <f t="shared" si="124"/>
        <v>0.8</v>
      </c>
      <c r="AU188" s="223" t="s">
        <v>85</v>
      </c>
      <c r="AV188" s="218" t="s">
        <v>98</v>
      </c>
      <c r="AW188" s="174" t="s">
        <v>340</v>
      </c>
      <c r="AX188" s="175" t="s">
        <v>342</v>
      </c>
      <c r="AY188" s="200"/>
      <c r="AZ188" s="175">
        <f t="shared" si="166"/>
        <v>45657</v>
      </c>
      <c r="BA188"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8" s="176" t="str">
        <f t="shared" si="168"/>
        <v>OSI - GIS - SPI</v>
      </c>
      <c r="BC188" s="227" t="s">
        <v>100</v>
      </c>
      <c r="BD188" s="176" t="str">
        <f t="shared" si="169"/>
        <v xml:space="preserve"> </v>
      </c>
      <c r="BE188" s="176" t="str">
        <f t="shared" si="170"/>
        <v>X</v>
      </c>
      <c r="BF188" s="176" t="str">
        <f t="shared" si="171"/>
        <v>Las alertas reportadas radicaron casos en Mesa de Ayuda y se intervinieron las cuentas de usuarios y equipos reportados.</v>
      </c>
      <c r="BG188" s="177" t="s">
        <v>1340</v>
      </c>
      <c r="BH188" s="176" t="str">
        <f t="shared" si="172"/>
        <v>Reporte IIS-2024 en enero 2025.</v>
      </c>
      <c r="BI188" s="200"/>
      <c r="BJ188" s="190">
        <v>45777</v>
      </c>
      <c r="BK188" s="192" t="str">
        <f t="shared" si="162"/>
        <v>Como parte del Monitoreo de la Plataforma Tecnológica se adelanta la inteligencia de amenazas ala información expuesta en internet a través de los aplaiuciones o sitios web institucionales o mediante cuentas institucionales.</v>
      </c>
      <c r="BL188" s="192" t="str">
        <f t="shared" si="125"/>
        <v>OSI - GIS - SPI</v>
      </c>
      <c r="BM188" s="197" t="s">
        <v>100</v>
      </c>
      <c r="BN188" s="191"/>
      <c r="BO188" s="193" t="s">
        <v>1338</v>
      </c>
      <c r="BP188" s="192" t="str">
        <f t="shared" si="163"/>
        <v>Seguimiento periodico a la gestión de Inteligencia de Amenazas en ejecución durante la vigencia 2025</v>
      </c>
      <c r="BQ188" s="194" t="s">
        <v>1340</v>
      </c>
      <c r="BR188" s="192" t="str">
        <f t="shared" si="164"/>
        <v xml:space="preserve">Servicio de monitoreo plataforma tecnológica </v>
      </c>
      <c r="BS188" s="200"/>
      <c r="BT188" s="328">
        <f t="shared" si="173"/>
        <v>45838</v>
      </c>
      <c r="BU188" s="328" t="str">
        <f t="shared" si="174"/>
        <v>Monitoreo permanente de la plataforma tecnológica - infraestructura On Premise y Cloud, y servicios de aplicación y sitios web y servicios transversales.</v>
      </c>
      <c r="BV188" s="329" t="str">
        <f t="shared" si="126"/>
        <v>OSI - GIS - SPI</v>
      </c>
      <c r="BW188" s="539" t="s">
        <v>100</v>
      </c>
      <c r="BX188" s="330" t="str">
        <f t="shared" si="175"/>
        <v xml:space="preserve"> </v>
      </c>
      <c r="BY188" s="330" t="str">
        <f t="shared" si="176"/>
        <v>X</v>
      </c>
      <c r="BZ188" s="330" t="str">
        <f t="shared" si="177"/>
        <v xml:space="preserve">Monitoreo y seguimiento periodico, articulación con infraestructura, monitoreo y soporte para la solución de eventos e incidentes. </v>
      </c>
      <c r="CA188" s="330" t="str">
        <f t="shared" si="178"/>
        <v>"En Avance"</v>
      </c>
      <c r="CB188" s="330" t="str">
        <f t="shared" si="179"/>
        <v>Ajuste redacción "Descripción del Riesgo" acorde con lo indicado en el Informe OCI-018-2025.</v>
      </c>
      <c r="CC188" s="200"/>
      <c r="CD188" s="301"/>
      <c r="CE188" s="175"/>
      <c r="CF188" s="175" t="str">
        <f t="shared" si="127"/>
        <v>OSI - GIS - SPI</v>
      </c>
      <c r="CG188" s="305" t="s">
        <v>100</v>
      </c>
      <c r="CH188" s="176"/>
      <c r="CI188" s="239"/>
      <c r="CJ188" s="175"/>
      <c r="CK188" s="177"/>
      <c r="CL188" s="175"/>
      <c r="CM188" s="200"/>
      <c r="CN188" s="175"/>
      <c r="CO188" s="175"/>
      <c r="CP188" s="176"/>
      <c r="CQ188" s="176"/>
      <c r="CR188" s="176"/>
      <c r="CS188" s="176"/>
      <c r="CT188" s="177"/>
      <c r="CU188" s="177"/>
      <c r="CV188" s="177"/>
      <c r="CW188" s="198"/>
      <c r="CX188" s="198"/>
      <c r="CY188" s="198"/>
      <c r="CZ188" s="198"/>
      <c r="DA188" s="198"/>
      <c r="DB188" s="198"/>
      <c r="DC188" s="198"/>
      <c r="DD188" s="198"/>
      <c r="DE188" s="198"/>
      <c r="DF188" s="198"/>
    </row>
    <row r="189" spans="2:110" s="187" customFormat="1" ht="136.5" x14ac:dyDescent="0.25">
      <c r="B189" s="173" t="s">
        <v>68</v>
      </c>
      <c r="C189" s="195" t="s">
        <v>339</v>
      </c>
      <c r="D189" s="195" t="s">
        <v>339</v>
      </c>
      <c r="E189" s="196" t="s">
        <v>116</v>
      </c>
      <c r="F189" s="196" t="s">
        <v>117</v>
      </c>
      <c r="G189" s="196" t="s">
        <v>339</v>
      </c>
      <c r="H189" s="195" t="s">
        <v>240</v>
      </c>
      <c r="I189" s="195" t="s">
        <v>242</v>
      </c>
      <c r="J189" s="195" t="s">
        <v>240</v>
      </c>
      <c r="K189" s="195" t="s">
        <v>242</v>
      </c>
      <c r="L189" s="195" t="s">
        <v>542</v>
      </c>
      <c r="M189" s="195" t="s">
        <v>543</v>
      </c>
      <c r="N189" s="195" t="s">
        <v>544</v>
      </c>
      <c r="O189" s="196" t="s">
        <v>76</v>
      </c>
      <c r="P189" s="170"/>
      <c r="Q189" s="171" t="s">
        <v>77</v>
      </c>
      <c r="R189" s="171" t="s">
        <v>78</v>
      </c>
      <c r="S189" s="330" t="s">
        <v>1500</v>
      </c>
      <c r="T189" s="170" t="s">
        <v>80</v>
      </c>
      <c r="U189" s="196" t="s">
        <v>81</v>
      </c>
      <c r="V189" s="170" t="s">
        <v>122</v>
      </c>
      <c r="W189" s="180" t="s">
        <v>208</v>
      </c>
      <c r="X189" s="181">
        <f t="shared" si="116"/>
        <v>0.6</v>
      </c>
      <c r="Y189" s="182" t="s">
        <v>84</v>
      </c>
      <c r="Z189" s="181">
        <f t="shared" si="117"/>
        <v>0.8</v>
      </c>
      <c r="AA189" s="173" t="s">
        <v>85</v>
      </c>
      <c r="AB189" s="172" t="s">
        <v>340</v>
      </c>
      <c r="AC189" s="170" t="s">
        <v>341</v>
      </c>
      <c r="AD189" s="173" t="s">
        <v>88</v>
      </c>
      <c r="AE189" s="173" t="s">
        <v>89</v>
      </c>
      <c r="AF189" s="196" t="s">
        <v>127</v>
      </c>
      <c r="AG189" s="173" t="s">
        <v>91</v>
      </c>
      <c r="AH189" s="173" t="s">
        <v>111</v>
      </c>
      <c r="AI189" s="183">
        <f t="shared" si="118"/>
        <v>0.15</v>
      </c>
      <c r="AJ189" s="173" t="s">
        <v>179</v>
      </c>
      <c r="AK189" s="183">
        <f t="shared" si="119"/>
        <v>0.25</v>
      </c>
      <c r="AL189" s="173" t="s">
        <v>94</v>
      </c>
      <c r="AM189" s="195" t="s">
        <v>147</v>
      </c>
      <c r="AN189" s="173" t="s">
        <v>96</v>
      </c>
      <c r="AO189" s="195" t="s">
        <v>148</v>
      </c>
      <c r="AP189" s="184">
        <f t="shared" si="120"/>
        <v>0.4</v>
      </c>
      <c r="AQ189" s="243" t="str">
        <f t="shared" si="121"/>
        <v>BAJA</v>
      </c>
      <c r="AR189" s="243">
        <f t="shared" si="122"/>
        <v>0.36</v>
      </c>
      <c r="AS189" s="243" t="str">
        <f t="shared" si="123"/>
        <v>MAYOR</v>
      </c>
      <c r="AT189" s="243">
        <f t="shared" si="124"/>
        <v>0.8</v>
      </c>
      <c r="AU189" s="223" t="s">
        <v>85</v>
      </c>
      <c r="AV189" s="218" t="s">
        <v>98</v>
      </c>
      <c r="AW189" s="174" t="s">
        <v>340</v>
      </c>
      <c r="AX189" s="175" t="s">
        <v>342</v>
      </c>
      <c r="AY189" s="200"/>
      <c r="AZ189" s="175">
        <f t="shared" si="166"/>
        <v>45657</v>
      </c>
      <c r="BA189"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89" s="176" t="str">
        <f t="shared" si="168"/>
        <v>OSI - GIS - SPI</v>
      </c>
      <c r="BC189" s="227" t="s">
        <v>100</v>
      </c>
      <c r="BD189" s="176" t="str">
        <f t="shared" si="169"/>
        <v xml:space="preserve"> </v>
      </c>
      <c r="BE189" s="176" t="str">
        <f t="shared" si="170"/>
        <v>X</v>
      </c>
      <c r="BF189" s="176" t="str">
        <f t="shared" si="171"/>
        <v>Las alertas reportadas radicaron casos en Mesa de Ayuda y se intervinieron las cuentas de usuarios y equipos reportados.</v>
      </c>
      <c r="BG189" s="177" t="s">
        <v>1340</v>
      </c>
      <c r="BH189" s="176" t="str">
        <f t="shared" si="172"/>
        <v>Reporte IIS-2024 en enero 2025.</v>
      </c>
      <c r="BI189" s="200"/>
      <c r="BJ189" s="190">
        <v>45777</v>
      </c>
      <c r="BK189" s="192" t="str">
        <f t="shared" si="162"/>
        <v>Como parte del Monitoreo de la Plataforma Tecnológica se adelanta la inteligencia de amenazas ala información expuesta en internet a través de los aplaiuciones o sitios web institucionales o mediante cuentas institucionales.</v>
      </c>
      <c r="BL189" s="192" t="str">
        <f t="shared" si="125"/>
        <v>OSI - GIS - SPI</v>
      </c>
      <c r="BM189" s="197" t="s">
        <v>100</v>
      </c>
      <c r="BN189" s="191"/>
      <c r="BO189" s="193" t="s">
        <v>1338</v>
      </c>
      <c r="BP189" s="192" t="str">
        <f t="shared" si="163"/>
        <v>Seguimiento periodico a la gestión de Inteligencia de Amenazas en ejecución durante la vigencia 2025</v>
      </c>
      <c r="BQ189" s="194" t="s">
        <v>1340</v>
      </c>
      <c r="BR189" s="192" t="str">
        <f t="shared" si="164"/>
        <v xml:space="preserve">Servicio de monitoreo plataforma tecnológica </v>
      </c>
      <c r="BS189" s="200"/>
      <c r="BT189" s="328">
        <f t="shared" si="173"/>
        <v>45838</v>
      </c>
      <c r="BU189" s="328" t="str">
        <f t="shared" si="174"/>
        <v>Monitoreo permanente de la plataforma tecnológica - infraestructura On Premise y Cloud, y servicios de aplicación y sitios web y servicios transversales.</v>
      </c>
      <c r="BV189" s="329" t="str">
        <f t="shared" si="126"/>
        <v>OSI - GIS - SPI</v>
      </c>
      <c r="BW189" s="539" t="s">
        <v>100</v>
      </c>
      <c r="BX189" s="330" t="str">
        <f t="shared" si="175"/>
        <v xml:space="preserve"> </v>
      </c>
      <c r="BY189" s="330" t="str">
        <f t="shared" si="176"/>
        <v>X</v>
      </c>
      <c r="BZ189" s="330" t="str">
        <f t="shared" si="177"/>
        <v xml:space="preserve">Monitoreo y seguimiento periodico, articulación con infraestructura, monitoreo y soporte para la solución de eventos e incidentes. </v>
      </c>
      <c r="CA189" s="330" t="str">
        <f t="shared" si="178"/>
        <v>"En Avance"</v>
      </c>
      <c r="CB189" s="330" t="str">
        <f t="shared" si="179"/>
        <v>Ajuste redacción "Descripción del Riesgo" acorde con lo indicado en el Informe OCI-018-2025.</v>
      </c>
      <c r="CC189" s="200"/>
      <c r="CD189" s="301"/>
      <c r="CE189" s="175"/>
      <c r="CF189" s="175" t="str">
        <f t="shared" si="127"/>
        <v>OSI - GIS - SPI</v>
      </c>
      <c r="CG189" s="305" t="s">
        <v>100</v>
      </c>
      <c r="CH189" s="176"/>
      <c r="CI189" s="239"/>
      <c r="CJ189" s="175"/>
      <c r="CK189" s="177"/>
      <c r="CL189" s="175"/>
      <c r="CM189" s="200"/>
      <c r="CN189" s="175"/>
      <c r="CO189" s="175"/>
      <c r="CP189" s="176"/>
      <c r="CQ189" s="176"/>
      <c r="CR189" s="176"/>
      <c r="CS189" s="176"/>
      <c r="CT189" s="177"/>
      <c r="CU189" s="177"/>
      <c r="CV189" s="177"/>
      <c r="CW189" s="198"/>
      <c r="CX189" s="198"/>
      <c r="CY189" s="198"/>
      <c r="CZ189" s="198"/>
      <c r="DA189" s="198"/>
      <c r="DB189" s="198"/>
      <c r="DC189" s="198"/>
      <c r="DD189" s="198"/>
      <c r="DE189" s="198"/>
      <c r="DF189" s="198"/>
    </row>
    <row r="190" spans="2:110" s="187" customFormat="1" ht="136.5" x14ac:dyDescent="0.25">
      <c r="B190" s="173" t="s">
        <v>68</v>
      </c>
      <c r="C190" s="195" t="s">
        <v>172</v>
      </c>
      <c r="D190" s="195" t="s">
        <v>172</v>
      </c>
      <c r="E190" s="196" t="s">
        <v>116</v>
      </c>
      <c r="F190" s="196" t="s">
        <v>71</v>
      </c>
      <c r="G190" s="196" t="s">
        <v>172</v>
      </c>
      <c r="H190" s="195" t="s">
        <v>242</v>
      </c>
      <c r="I190" s="195" t="s">
        <v>518</v>
      </c>
      <c r="J190" s="195" t="s">
        <v>240</v>
      </c>
      <c r="K190" s="195" t="s">
        <v>242</v>
      </c>
      <c r="L190" s="195" t="s">
        <v>103</v>
      </c>
      <c r="M190" s="195" t="s">
        <v>560</v>
      </c>
      <c r="N190" s="195" t="s">
        <v>561</v>
      </c>
      <c r="O190" s="196" t="s">
        <v>167</v>
      </c>
      <c r="P190" s="170"/>
      <c r="Q190" s="171" t="s">
        <v>77</v>
      </c>
      <c r="R190" s="171" t="s">
        <v>78</v>
      </c>
      <c r="S190" s="330" t="s">
        <v>1500</v>
      </c>
      <c r="T190" s="170" t="s">
        <v>80</v>
      </c>
      <c r="U190" s="196" t="s">
        <v>81</v>
      </c>
      <c r="V190" s="170" t="s">
        <v>122</v>
      </c>
      <c r="W190" s="180" t="s">
        <v>83</v>
      </c>
      <c r="X190" s="181">
        <f t="shared" si="116"/>
        <v>0.4</v>
      </c>
      <c r="Y190" s="182" t="s">
        <v>84</v>
      </c>
      <c r="Z190" s="181">
        <f t="shared" si="117"/>
        <v>0.8</v>
      </c>
      <c r="AA190" s="173" t="s">
        <v>85</v>
      </c>
      <c r="AB190" s="172" t="s">
        <v>340</v>
      </c>
      <c r="AC190" s="170" t="s">
        <v>341</v>
      </c>
      <c r="AD190" s="173" t="s">
        <v>88</v>
      </c>
      <c r="AE190" s="173" t="s">
        <v>89</v>
      </c>
      <c r="AF190" s="196" t="s">
        <v>127</v>
      </c>
      <c r="AG190" s="173" t="s">
        <v>91</v>
      </c>
      <c r="AH190" s="173" t="s">
        <v>111</v>
      </c>
      <c r="AI190" s="183">
        <f t="shared" si="118"/>
        <v>0.15</v>
      </c>
      <c r="AJ190" s="173" t="s">
        <v>179</v>
      </c>
      <c r="AK190" s="183">
        <f t="shared" si="119"/>
        <v>0.25</v>
      </c>
      <c r="AL190" s="173" t="s">
        <v>94</v>
      </c>
      <c r="AM190" s="195" t="s">
        <v>147</v>
      </c>
      <c r="AN190" s="173" t="s">
        <v>96</v>
      </c>
      <c r="AO190" s="195" t="s">
        <v>148</v>
      </c>
      <c r="AP190" s="184">
        <f t="shared" si="120"/>
        <v>0.4</v>
      </c>
      <c r="AQ190" s="243" t="str">
        <f t="shared" si="121"/>
        <v>BAJA</v>
      </c>
      <c r="AR190" s="243">
        <f t="shared" si="122"/>
        <v>0.24</v>
      </c>
      <c r="AS190" s="243" t="str">
        <f t="shared" si="123"/>
        <v>MAYOR</v>
      </c>
      <c r="AT190" s="243">
        <f t="shared" si="124"/>
        <v>0.8</v>
      </c>
      <c r="AU190" s="223" t="s">
        <v>85</v>
      </c>
      <c r="AV190" s="235" t="s">
        <v>130</v>
      </c>
      <c r="AW190" s="174" t="s">
        <v>340</v>
      </c>
      <c r="AX190" s="175" t="s">
        <v>342</v>
      </c>
      <c r="AY190" s="200"/>
      <c r="AZ190" s="175">
        <f t="shared" si="166"/>
        <v>45657</v>
      </c>
      <c r="BA190"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0" s="176" t="str">
        <f t="shared" si="168"/>
        <v>OSI - GIS - SPI</v>
      </c>
      <c r="BC190" s="227" t="s">
        <v>100</v>
      </c>
      <c r="BD190" s="176" t="str">
        <f t="shared" si="169"/>
        <v xml:space="preserve"> </v>
      </c>
      <c r="BE190" s="176" t="str">
        <f t="shared" si="170"/>
        <v>X</v>
      </c>
      <c r="BF190" s="176" t="str">
        <f t="shared" si="171"/>
        <v>Las alertas reportadas radicaron casos en Mesa de Ayuda y se intervinieron las cuentas de usuarios y equipos reportados.</v>
      </c>
      <c r="BG190" s="177" t="s">
        <v>1340</v>
      </c>
      <c r="BH190" s="176" t="str">
        <f t="shared" si="172"/>
        <v>Reporte IIS-2024 en enero 2025.</v>
      </c>
      <c r="BI190" s="200"/>
      <c r="BJ190" s="190">
        <v>45777</v>
      </c>
      <c r="BK190" s="192" t="str">
        <f t="shared" si="162"/>
        <v>Como parte del Monitoreo de la Plataforma Tecnológica se adelanta la inteligencia de amenazas ala información expuesta en internet a través de los aplaiuciones o sitios web institucionales o mediante cuentas institucionales.</v>
      </c>
      <c r="BL190" s="192" t="str">
        <f t="shared" si="125"/>
        <v>OSI - GIS - SPI</v>
      </c>
      <c r="BM190" s="197" t="s">
        <v>100</v>
      </c>
      <c r="BN190" s="191"/>
      <c r="BO190" s="193" t="s">
        <v>1338</v>
      </c>
      <c r="BP190" s="192" t="str">
        <f t="shared" si="163"/>
        <v>Seguimiento periodico a la gestión de Inteligencia de Amenazas en ejecución durante la vigencia 2025</v>
      </c>
      <c r="BQ190" s="194" t="s">
        <v>1340</v>
      </c>
      <c r="BR190" s="192" t="str">
        <f t="shared" si="164"/>
        <v xml:space="preserve">Servicio de monitoreo plataforma tecnológica </v>
      </c>
      <c r="BS190" s="200"/>
      <c r="BT190" s="328">
        <f t="shared" si="173"/>
        <v>45838</v>
      </c>
      <c r="BU190" s="328" t="str">
        <f t="shared" si="174"/>
        <v>Monitoreo permanente de la plataforma tecnológica - infraestructura On Premise y Cloud, y servicios de aplicación y sitios web y servicios transversales.</v>
      </c>
      <c r="BV190" s="329" t="str">
        <f t="shared" si="126"/>
        <v>OSI - GIS - SPI</v>
      </c>
      <c r="BW190" s="539" t="s">
        <v>100</v>
      </c>
      <c r="BX190" s="330" t="str">
        <f t="shared" si="175"/>
        <v xml:space="preserve"> </v>
      </c>
      <c r="BY190" s="330" t="str">
        <f t="shared" si="176"/>
        <v>X</v>
      </c>
      <c r="BZ190" s="330" t="str">
        <f t="shared" si="177"/>
        <v xml:space="preserve">Monitoreo y seguimiento periodico, articulación con infraestructura, monitoreo y soporte para la solución de eventos e incidentes. </v>
      </c>
      <c r="CA190" s="330" t="str">
        <f t="shared" si="178"/>
        <v>"En Avance"</v>
      </c>
      <c r="CB190" s="330" t="str">
        <f t="shared" si="179"/>
        <v>Ajuste redacción "Descripción del Riesgo" acorde con lo indicado en el Informe OCI-018-2025.</v>
      </c>
      <c r="CC190" s="200"/>
      <c r="CD190" s="301"/>
      <c r="CE190" s="175"/>
      <c r="CF190" s="175" t="str">
        <f t="shared" si="127"/>
        <v>OSI - GIS - SPI</v>
      </c>
      <c r="CG190" s="305" t="s">
        <v>100</v>
      </c>
      <c r="CH190" s="176"/>
      <c r="CI190" s="239"/>
      <c r="CJ190" s="175"/>
      <c r="CK190" s="177"/>
      <c r="CL190" s="175"/>
      <c r="CM190" s="200"/>
      <c r="CN190" s="175"/>
      <c r="CO190" s="175"/>
      <c r="CP190" s="176"/>
      <c r="CQ190" s="176"/>
      <c r="CR190" s="176"/>
      <c r="CS190" s="176"/>
      <c r="CT190" s="177"/>
      <c r="CU190" s="177"/>
      <c r="CV190" s="177"/>
      <c r="CW190" s="198"/>
      <c r="CX190" s="198"/>
      <c r="CY190" s="198"/>
      <c r="CZ190" s="198"/>
      <c r="DA190" s="198"/>
      <c r="DB190" s="198"/>
      <c r="DC190" s="198"/>
      <c r="DD190" s="198"/>
      <c r="DE190" s="198"/>
      <c r="DF190" s="198"/>
    </row>
    <row r="191" spans="2:110" s="187" customFormat="1" ht="136.5" x14ac:dyDescent="0.25">
      <c r="B191" s="173" t="s">
        <v>68</v>
      </c>
      <c r="C191" s="195" t="s">
        <v>172</v>
      </c>
      <c r="D191" s="195" t="s">
        <v>172</v>
      </c>
      <c r="E191" s="196" t="s">
        <v>116</v>
      </c>
      <c r="F191" s="196" t="s">
        <v>71</v>
      </c>
      <c r="G191" s="196" t="s">
        <v>172</v>
      </c>
      <c r="H191" s="195" t="s">
        <v>240</v>
      </c>
      <c r="I191" s="195" t="s">
        <v>242</v>
      </c>
      <c r="J191" s="195" t="s">
        <v>240</v>
      </c>
      <c r="K191" s="195" t="s">
        <v>242</v>
      </c>
      <c r="L191" s="195">
        <v>0</v>
      </c>
      <c r="M191" s="195">
        <v>0</v>
      </c>
      <c r="N191" s="195">
        <v>0</v>
      </c>
      <c r="O191" s="196" t="s">
        <v>176</v>
      </c>
      <c r="P191" s="170"/>
      <c r="Q191" s="171" t="s">
        <v>77</v>
      </c>
      <c r="R191" s="171" t="s">
        <v>78</v>
      </c>
      <c r="S191" s="330" t="s">
        <v>1500</v>
      </c>
      <c r="T191" s="170" t="s">
        <v>80</v>
      </c>
      <c r="U191" s="196" t="s">
        <v>81</v>
      </c>
      <c r="V191" s="170" t="s">
        <v>122</v>
      </c>
      <c r="W191" s="180" t="s">
        <v>208</v>
      </c>
      <c r="X191" s="181">
        <f t="shared" si="116"/>
        <v>0.6</v>
      </c>
      <c r="Y191" s="182" t="s">
        <v>84</v>
      </c>
      <c r="Z191" s="181">
        <f t="shared" si="117"/>
        <v>0.8</v>
      </c>
      <c r="AA191" s="173" t="s">
        <v>85</v>
      </c>
      <c r="AB191" s="172" t="s">
        <v>340</v>
      </c>
      <c r="AC191" s="170" t="s">
        <v>341</v>
      </c>
      <c r="AD191" s="173" t="s">
        <v>88</v>
      </c>
      <c r="AE191" s="173" t="s">
        <v>89</v>
      </c>
      <c r="AF191" s="196" t="s">
        <v>127</v>
      </c>
      <c r="AG191" s="173" t="s">
        <v>91</v>
      </c>
      <c r="AH191" s="173" t="s">
        <v>111</v>
      </c>
      <c r="AI191" s="183">
        <f t="shared" si="118"/>
        <v>0.15</v>
      </c>
      <c r="AJ191" s="173" t="s">
        <v>179</v>
      </c>
      <c r="AK191" s="183">
        <f t="shared" si="119"/>
        <v>0.25</v>
      </c>
      <c r="AL191" s="173" t="s">
        <v>94</v>
      </c>
      <c r="AM191" s="195" t="s">
        <v>147</v>
      </c>
      <c r="AN191" s="173" t="s">
        <v>96</v>
      </c>
      <c r="AO191" s="195" t="s">
        <v>148</v>
      </c>
      <c r="AP191" s="184">
        <f t="shared" si="120"/>
        <v>0.4</v>
      </c>
      <c r="AQ191" s="243" t="str">
        <f t="shared" si="121"/>
        <v>BAJA</v>
      </c>
      <c r="AR191" s="243">
        <f t="shared" si="122"/>
        <v>0.36</v>
      </c>
      <c r="AS191" s="243" t="str">
        <f t="shared" si="123"/>
        <v>MAYOR</v>
      </c>
      <c r="AT191" s="243">
        <f t="shared" si="124"/>
        <v>0.8</v>
      </c>
      <c r="AU191" s="223" t="s">
        <v>85</v>
      </c>
      <c r="AV191" s="235" t="s">
        <v>130</v>
      </c>
      <c r="AW191" s="174" t="s">
        <v>340</v>
      </c>
      <c r="AX191" s="175" t="s">
        <v>342</v>
      </c>
      <c r="AY191" s="200"/>
      <c r="AZ191" s="175">
        <f t="shared" si="166"/>
        <v>45657</v>
      </c>
      <c r="BA191"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1" s="176" t="str">
        <f t="shared" si="168"/>
        <v>OSI - GIS - SPI</v>
      </c>
      <c r="BC191" s="227" t="s">
        <v>100</v>
      </c>
      <c r="BD191" s="176" t="str">
        <f t="shared" si="169"/>
        <v xml:space="preserve"> </v>
      </c>
      <c r="BE191" s="176" t="str">
        <f t="shared" si="170"/>
        <v>X</v>
      </c>
      <c r="BF191" s="176" t="str">
        <f t="shared" si="171"/>
        <v>Las alertas reportadas radicaron casos en Mesa de Ayuda y se intervinieron las cuentas de usuarios y equipos reportados.</v>
      </c>
      <c r="BG191" s="177" t="s">
        <v>1340</v>
      </c>
      <c r="BH191" s="176" t="str">
        <f t="shared" si="172"/>
        <v>Reporte IIS-2024 en enero 2025.</v>
      </c>
      <c r="BI191" s="200"/>
      <c r="BJ191" s="190">
        <v>45777</v>
      </c>
      <c r="BK191" s="192" t="str">
        <f t="shared" si="162"/>
        <v>Como parte del Monitoreo de la Plataforma Tecnológica se adelanta la inteligencia de amenazas ala información expuesta en internet a través de los aplaiuciones o sitios web institucionales o mediante cuentas institucionales.</v>
      </c>
      <c r="BL191" s="192" t="str">
        <f t="shared" si="125"/>
        <v>OSI - GIS - SPI</v>
      </c>
      <c r="BM191" s="197" t="s">
        <v>100</v>
      </c>
      <c r="BN191" s="191"/>
      <c r="BO191" s="193" t="s">
        <v>1338</v>
      </c>
      <c r="BP191" s="192" t="str">
        <f t="shared" si="163"/>
        <v>Seguimiento periodico a la gestión de Inteligencia de Amenazas en ejecución durante la vigencia 2025</v>
      </c>
      <c r="BQ191" s="194" t="s">
        <v>1340</v>
      </c>
      <c r="BR191" s="192" t="str">
        <f t="shared" si="164"/>
        <v xml:space="preserve">Servicio de monitoreo plataforma tecnológica </v>
      </c>
      <c r="BS191" s="200"/>
      <c r="BT191" s="328">
        <f t="shared" si="173"/>
        <v>45838</v>
      </c>
      <c r="BU191" s="328" t="str">
        <f t="shared" si="174"/>
        <v>Monitoreo permanente de la plataforma tecnológica - infraestructura On Premise y Cloud, y servicios de aplicación y sitios web y servicios transversales.</v>
      </c>
      <c r="BV191" s="329" t="str">
        <f t="shared" si="126"/>
        <v>OSI - GIS - SPI</v>
      </c>
      <c r="BW191" s="539" t="s">
        <v>100</v>
      </c>
      <c r="BX191" s="330" t="str">
        <f t="shared" si="175"/>
        <v xml:space="preserve"> </v>
      </c>
      <c r="BY191" s="330" t="str">
        <f t="shared" si="176"/>
        <v>X</v>
      </c>
      <c r="BZ191" s="330" t="str">
        <f t="shared" si="177"/>
        <v xml:space="preserve">Monitoreo y seguimiento periodico, articulación con infraestructura, monitoreo y soporte para la solución de eventos e incidentes. </v>
      </c>
      <c r="CA191" s="330" t="str">
        <f t="shared" si="178"/>
        <v>"En Avance"</v>
      </c>
      <c r="CB191" s="330" t="str">
        <f t="shared" si="179"/>
        <v>Ajuste redacción "Descripción del Riesgo" acorde con lo indicado en el Informe OCI-018-2025.</v>
      </c>
      <c r="CC191" s="200"/>
      <c r="CD191" s="301"/>
      <c r="CE191" s="175"/>
      <c r="CF191" s="175" t="str">
        <f t="shared" si="127"/>
        <v>OSI - GIS - SPI</v>
      </c>
      <c r="CG191" s="305" t="s">
        <v>100</v>
      </c>
      <c r="CH191" s="176"/>
      <c r="CI191" s="239"/>
      <c r="CJ191" s="175"/>
      <c r="CK191" s="177"/>
      <c r="CL191" s="175"/>
      <c r="CM191" s="200"/>
      <c r="CN191" s="175"/>
      <c r="CO191" s="175"/>
      <c r="CP191" s="176"/>
      <c r="CQ191" s="176"/>
      <c r="CR191" s="176"/>
      <c r="CS191" s="176"/>
      <c r="CT191" s="177"/>
      <c r="CU191" s="177"/>
      <c r="CV191" s="177"/>
      <c r="CW191" s="198"/>
      <c r="CX191" s="198"/>
      <c r="CY191" s="198"/>
      <c r="CZ191" s="198"/>
      <c r="DA191" s="198"/>
      <c r="DB191" s="198"/>
      <c r="DC191" s="198"/>
      <c r="DD191" s="198"/>
      <c r="DE191" s="198"/>
      <c r="DF191" s="198"/>
    </row>
    <row r="192" spans="2:110" s="187" customFormat="1" ht="136.5" x14ac:dyDescent="0.25">
      <c r="B192" s="173" t="s">
        <v>68</v>
      </c>
      <c r="C192" s="195" t="s">
        <v>648</v>
      </c>
      <c r="D192" s="195" t="s">
        <v>648</v>
      </c>
      <c r="E192" s="196" t="s">
        <v>116</v>
      </c>
      <c r="F192" s="196" t="s">
        <v>71</v>
      </c>
      <c r="G192" s="196" t="s">
        <v>648</v>
      </c>
      <c r="H192" s="195" t="s">
        <v>240</v>
      </c>
      <c r="I192" s="195" t="s">
        <v>240</v>
      </c>
      <c r="J192" s="195" t="s">
        <v>242</v>
      </c>
      <c r="K192" s="195" t="s">
        <v>242</v>
      </c>
      <c r="L192" s="195" t="s">
        <v>501</v>
      </c>
      <c r="M192" s="195" t="s">
        <v>502</v>
      </c>
      <c r="N192" s="195" t="s">
        <v>503</v>
      </c>
      <c r="O192" s="196" t="s">
        <v>497</v>
      </c>
      <c r="P192" s="170"/>
      <c r="Q192" s="171" t="s">
        <v>77</v>
      </c>
      <c r="R192" s="171" t="s">
        <v>78</v>
      </c>
      <c r="S192" s="330" t="s">
        <v>1515</v>
      </c>
      <c r="T192" s="170" t="s">
        <v>649</v>
      </c>
      <c r="U192" s="196" t="s">
        <v>143</v>
      </c>
      <c r="V192" s="170" t="s">
        <v>122</v>
      </c>
      <c r="W192" s="180" t="s">
        <v>123</v>
      </c>
      <c r="X192" s="181">
        <f t="shared" si="116"/>
        <v>0.2</v>
      </c>
      <c r="Y192" s="182" t="s">
        <v>84</v>
      </c>
      <c r="Z192" s="181">
        <f t="shared" si="117"/>
        <v>0.8</v>
      </c>
      <c r="AA192" s="173" t="s">
        <v>85</v>
      </c>
      <c r="AB192" s="172" t="s">
        <v>340</v>
      </c>
      <c r="AC192" s="170" t="s">
        <v>341</v>
      </c>
      <c r="AD192" s="173" t="s">
        <v>88</v>
      </c>
      <c r="AE192" s="173" t="s">
        <v>89</v>
      </c>
      <c r="AF192" s="196" t="s">
        <v>127</v>
      </c>
      <c r="AG192" s="173" t="s">
        <v>91</v>
      </c>
      <c r="AH192" s="173" t="s">
        <v>111</v>
      </c>
      <c r="AI192" s="183">
        <f t="shared" si="118"/>
        <v>0.15</v>
      </c>
      <c r="AJ192" s="173" t="s">
        <v>179</v>
      </c>
      <c r="AK192" s="183">
        <f t="shared" si="119"/>
        <v>0.25</v>
      </c>
      <c r="AL192" s="173" t="s">
        <v>94</v>
      </c>
      <c r="AM192" s="195" t="s">
        <v>147</v>
      </c>
      <c r="AN192" s="173" t="s">
        <v>96</v>
      </c>
      <c r="AO192" s="195" t="s">
        <v>148</v>
      </c>
      <c r="AP192" s="184">
        <f t="shared" si="120"/>
        <v>0.4</v>
      </c>
      <c r="AQ192" s="243" t="str">
        <f t="shared" si="121"/>
        <v>MUY BAJA</v>
      </c>
      <c r="AR192" s="243">
        <f t="shared" si="122"/>
        <v>0.12</v>
      </c>
      <c r="AS192" s="243" t="str">
        <f t="shared" si="123"/>
        <v>MAYOR</v>
      </c>
      <c r="AT192" s="243">
        <f t="shared" si="124"/>
        <v>0.8</v>
      </c>
      <c r="AU192" s="223" t="s">
        <v>85</v>
      </c>
      <c r="AV192" s="235" t="s">
        <v>130</v>
      </c>
      <c r="AW192" s="174" t="s">
        <v>340</v>
      </c>
      <c r="AX192" s="175" t="s">
        <v>650</v>
      </c>
      <c r="AY192" s="200"/>
      <c r="AZ192" s="175">
        <f t="shared" si="166"/>
        <v>45657</v>
      </c>
      <c r="BA192"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2" s="176" t="str">
        <f t="shared" si="168"/>
        <v>OSI - GIS - SPI</v>
      </c>
      <c r="BC192" s="227" t="s">
        <v>100</v>
      </c>
      <c r="BD192" s="176" t="str">
        <f t="shared" si="169"/>
        <v xml:space="preserve"> </v>
      </c>
      <c r="BE192" s="176" t="str">
        <f t="shared" si="170"/>
        <v>X</v>
      </c>
      <c r="BF192" s="176" t="str">
        <f t="shared" si="171"/>
        <v>Las alertas reportadas radicaron casos en Mesa de Ayuda y se intervinieron las cuentas de usuarios y equipos reportados.</v>
      </c>
      <c r="BG192" s="177" t="s">
        <v>1340</v>
      </c>
      <c r="BH192" s="176" t="str">
        <f t="shared" si="172"/>
        <v>Reporte IIS-2024 en enero 2025.</v>
      </c>
      <c r="BI192" s="200"/>
      <c r="BJ192" s="190">
        <v>45777</v>
      </c>
      <c r="BK192" s="192" t="str">
        <f t="shared" si="162"/>
        <v>Como parte del Monitoreo de la Plataforma Tecnológica se adelanta la inteligencia de amenazas ala información expuesta en internet a través de los aplaiuciones o sitios web institucionales o mediante cuentas institucionales.</v>
      </c>
      <c r="BL192" s="192" t="str">
        <f t="shared" si="125"/>
        <v>OSI - GIS - SPI</v>
      </c>
      <c r="BM192" s="197" t="s">
        <v>100</v>
      </c>
      <c r="BN192" s="191"/>
      <c r="BO192" s="193" t="s">
        <v>1338</v>
      </c>
      <c r="BP192" s="192" t="str">
        <f t="shared" si="163"/>
        <v>Seguimiento periodico a la gestión de Inteligencia de Amenazas en ejecución durante la vigencia 2025</v>
      </c>
      <c r="BQ192" s="194" t="s">
        <v>1340</v>
      </c>
      <c r="BR192" s="192" t="str">
        <f t="shared" si="164"/>
        <v xml:space="preserve">Servicio de monitoreo plataforma tecnológica </v>
      </c>
      <c r="BS192" s="200"/>
      <c r="BT192" s="328">
        <f t="shared" si="173"/>
        <v>45838</v>
      </c>
      <c r="BU192" s="328" t="str">
        <f t="shared" si="174"/>
        <v>Monitoreo permanente de la plataforma tecnológica - infraestructura On Premise y Cloud, y servicios de aplicación y sitios web y servicios transversales.</v>
      </c>
      <c r="BV192" s="329" t="str">
        <f t="shared" si="126"/>
        <v>OSI - GIS - SPI</v>
      </c>
      <c r="BW192" s="539" t="s">
        <v>100</v>
      </c>
      <c r="BX192" s="330" t="str">
        <f t="shared" si="175"/>
        <v xml:space="preserve"> </v>
      </c>
      <c r="BY192" s="330" t="str">
        <f t="shared" si="176"/>
        <v>X</v>
      </c>
      <c r="BZ192" s="330" t="str">
        <f t="shared" si="177"/>
        <v xml:space="preserve">Monitoreo y seguimiento periodico, articulación con infraestructura, monitoreo y soporte para la solución de eventos e incidentes. </v>
      </c>
      <c r="CA192" s="330" t="str">
        <f t="shared" si="178"/>
        <v>"En Avance"</v>
      </c>
      <c r="CB192" s="330" t="str">
        <f t="shared" si="179"/>
        <v>Ajuste redacción "Descripción del Riesgo" acorde con lo indicado en el Informe OCI-018-2025.</v>
      </c>
      <c r="CC192" s="200"/>
      <c r="CD192" s="301"/>
      <c r="CE192" s="175"/>
      <c r="CF192" s="175" t="str">
        <f t="shared" si="127"/>
        <v>OSI - GIS - SPI</v>
      </c>
      <c r="CG192" s="305" t="s">
        <v>100</v>
      </c>
      <c r="CH192" s="176"/>
      <c r="CI192" s="239"/>
      <c r="CJ192" s="175"/>
      <c r="CK192" s="177"/>
      <c r="CL192" s="175"/>
      <c r="CM192" s="200"/>
      <c r="CN192" s="175"/>
      <c r="CO192" s="175"/>
      <c r="CP192" s="176"/>
      <c r="CQ192" s="176"/>
      <c r="CR192" s="176"/>
      <c r="CS192" s="176"/>
      <c r="CT192" s="177"/>
      <c r="CU192" s="177"/>
      <c r="CV192" s="177"/>
      <c r="CW192" s="198"/>
      <c r="CX192" s="198"/>
      <c r="CY192" s="198"/>
      <c r="CZ192" s="198"/>
      <c r="DA192" s="198"/>
      <c r="DB192" s="198"/>
      <c r="DC192" s="198"/>
      <c r="DD192" s="198"/>
      <c r="DE192" s="198"/>
      <c r="DF192" s="198"/>
    </row>
    <row r="193" spans="2:110" s="187" customFormat="1" ht="136.5" x14ac:dyDescent="0.25">
      <c r="B193" s="173" t="s">
        <v>68</v>
      </c>
      <c r="C193" s="195" t="s">
        <v>172</v>
      </c>
      <c r="D193" s="195" t="s">
        <v>172</v>
      </c>
      <c r="E193" s="196" t="s">
        <v>116</v>
      </c>
      <c r="F193" s="196" t="s">
        <v>71</v>
      </c>
      <c r="G193" s="196" t="s">
        <v>172</v>
      </c>
      <c r="H193" s="195" t="s">
        <v>518</v>
      </c>
      <c r="I193" s="195" t="s">
        <v>240</v>
      </c>
      <c r="J193" s="195" t="s">
        <v>518</v>
      </c>
      <c r="K193" s="195" t="s">
        <v>518</v>
      </c>
      <c r="L193" s="195" t="s">
        <v>506</v>
      </c>
      <c r="M193" s="195" t="s">
        <v>507</v>
      </c>
      <c r="N193" s="195" t="s">
        <v>429</v>
      </c>
      <c r="O193" s="196" t="s">
        <v>176</v>
      </c>
      <c r="P193" s="170"/>
      <c r="Q193" s="171" t="s">
        <v>77</v>
      </c>
      <c r="R193" s="171" t="s">
        <v>78</v>
      </c>
      <c r="S193" s="330" t="s">
        <v>1500</v>
      </c>
      <c r="T193" s="170" t="s">
        <v>80</v>
      </c>
      <c r="U193" s="196" t="s">
        <v>81</v>
      </c>
      <c r="V193" s="170" t="s">
        <v>122</v>
      </c>
      <c r="W193" s="180" t="s">
        <v>208</v>
      </c>
      <c r="X193" s="181">
        <f t="shared" si="116"/>
        <v>0.6</v>
      </c>
      <c r="Y193" s="182" t="s">
        <v>84</v>
      </c>
      <c r="Z193" s="181">
        <f t="shared" si="117"/>
        <v>0.8</v>
      </c>
      <c r="AA193" s="173" t="s">
        <v>85</v>
      </c>
      <c r="AB193" s="172" t="s">
        <v>340</v>
      </c>
      <c r="AC193" s="170" t="s">
        <v>341</v>
      </c>
      <c r="AD193" s="173" t="s">
        <v>88</v>
      </c>
      <c r="AE193" s="173" t="s">
        <v>89</v>
      </c>
      <c r="AF193" s="196" t="s">
        <v>127</v>
      </c>
      <c r="AG193" s="173" t="s">
        <v>91</v>
      </c>
      <c r="AH193" s="173" t="s">
        <v>111</v>
      </c>
      <c r="AI193" s="183">
        <f t="shared" si="118"/>
        <v>0.15</v>
      </c>
      <c r="AJ193" s="173" t="s">
        <v>179</v>
      </c>
      <c r="AK193" s="183">
        <f t="shared" si="119"/>
        <v>0.25</v>
      </c>
      <c r="AL193" s="173" t="s">
        <v>94</v>
      </c>
      <c r="AM193" s="195" t="s">
        <v>147</v>
      </c>
      <c r="AN193" s="173" t="s">
        <v>96</v>
      </c>
      <c r="AO193" s="195" t="s">
        <v>148</v>
      </c>
      <c r="AP193" s="184">
        <f t="shared" si="120"/>
        <v>0.4</v>
      </c>
      <c r="AQ193" s="243" t="str">
        <f t="shared" si="121"/>
        <v>BAJA</v>
      </c>
      <c r="AR193" s="243">
        <f t="shared" si="122"/>
        <v>0.36</v>
      </c>
      <c r="AS193" s="243" t="str">
        <f t="shared" si="123"/>
        <v>MAYOR</v>
      </c>
      <c r="AT193" s="243">
        <f t="shared" si="124"/>
        <v>0.8</v>
      </c>
      <c r="AU193" s="223" t="s">
        <v>85</v>
      </c>
      <c r="AV193" s="235" t="s">
        <v>130</v>
      </c>
      <c r="AW193" s="174" t="s">
        <v>340</v>
      </c>
      <c r="AX193" s="175" t="s">
        <v>342</v>
      </c>
      <c r="AY193" s="200"/>
      <c r="AZ193" s="175">
        <f t="shared" si="166"/>
        <v>45657</v>
      </c>
      <c r="BA193"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3" s="176" t="str">
        <f t="shared" si="168"/>
        <v>OSI - GIS - SPI</v>
      </c>
      <c r="BC193" s="227" t="s">
        <v>100</v>
      </c>
      <c r="BD193" s="176" t="str">
        <f t="shared" si="169"/>
        <v xml:space="preserve"> </v>
      </c>
      <c r="BE193" s="176" t="str">
        <f t="shared" si="170"/>
        <v>X</v>
      </c>
      <c r="BF193" s="176" t="str">
        <f t="shared" si="171"/>
        <v>Las alertas reportadas radicaron casos en Mesa de Ayuda y se intervinieron las cuentas de usuarios y equipos reportados.</v>
      </c>
      <c r="BG193" s="177" t="s">
        <v>1340</v>
      </c>
      <c r="BH193" s="176" t="str">
        <f t="shared" si="172"/>
        <v>Reporte IIS-2024 en enero 2025.</v>
      </c>
      <c r="BI193" s="200"/>
      <c r="BJ193" s="190">
        <v>45777</v>
      </c>
      <c r="BK193" s="192" t="str">
        <f t="shared" si="162"/>
        <v>Como parte del Monitoreo de la Plataforma Tecnológica se adelanta la inteligencia de amenazas ala información expuesta en internet a través de los aplaiuciones o sitios web institucionales o mediante cuentas institucionales.</v>
      </c>
      <c r="BL193" s="192" t="str">
        <f t="shared" si="125"/>
        <v>OSI - GIS - SPI</v>
      </c>
      <c r="BM193" s="197" t="s">
        <v>100</v>
      </c>
      <c r="BN193" s="191"/>
      <c r="BO193" s="193" t="s">
        <v>1338</v>
      </c>
      <c r="BP193" s="192" t="str">
        <f t="shared" si="163"/>
        <v>Seguimiento periodico a la gestión de Inteligencia de Amenazas en ejecución durante la vigencia 2025</v>
      </c>
      <c r="BQ193" s="194" t="s">
        <v>1340</v>
      </c>
      <c r="BR193" s="192" t="str">
        <f t="shared" si="164"/>
        <v xml:space="preserve">Servicio de monitoreo plataforma tecnológica </v>
      </c>
      <c r="BS193" s="200"/>
      <c r="BT193" s="328">
        <f t="shared" si="173"/>
        <v>45838</v>
      </c>
      <c r="BU193" s="328" t="str">
        <f t="shared" si="174"/>
        <v>Monitoreo permanente de la plataforma tecnológica - infraestructura On Premise y Cloud, y servicios de aplicación y sitios web y servicios transversales.</v>
      </c>
      <c r="BV193" s="329" t="str">
        <f t="shared" si="126"/>
        <v>OSI - GIS - SPI</v>
      </c>
      <c r="BW193" s="539" t="s">
        <v>100</v>
      </c>
      <c r="BX193" s="330" t="str">
        <f t="shared" si="175"/>
        <v xml:space="preserve"> </v>
      </c>
      <c r="BY193" s="330" t="str">
        <f t="shared" si="176"/>
        <v>X</v>
      </c>
      <c r="BZ193" s="330" t="str">
        <f t="shared" si="177"/>
        <v xml:space="preserve">Monitoreo y seguimiento periodico, articulación con infraestructura, monitoreo y soporte para la solución de eventos e incidentes. </v>
      </c>
      <c r="CA193" s="330" t="str">
        <f t="shared" si="178"/>
        <v>"En Avance"</v>
      </c>
      <c r="CB193" s="330" t="str">
        <f t="shared" si="179"/>
        <v>Ajuste redacción "Descripción del Riesgo" acorde con lo indicado en el Informe OCI-018-2025.</v>
      </c>
      <c r="CC193" s="200"/>
      <c r="CD193" s="301"/>
      <c r="CE193" s="175"/>
      <c r="CF193" s="175" t="str">
        <f t="shared" si="127"/>
        <v>OSI - GIS - SPI</v>
      </c>
      <c r="CG193" s="305" t="s">
        <v>100</v>
      </c>
      <c r="CH193" s="176"/>
      <c r="CI193" s="239"/>
      <c r="CJ193" s="175"/>
      <c r="CK193" s="177"/>
      <c r="CL193" s="175"/>
      <c r="CM193" s="200"/>
      <c r="CN193" s="175"/>
      <c r="CO193" s="175"/>
      <c r="CP193" s="176"/>
      <c r="CQ193" s="176"/>
      <c r="CR193" s="176"/>
      <c r="CS193" s="176"/>
      <c r="CT193" s="177"/>
      <c r="CU193" s="177"/>
      <c r="CV193" s="177"/>
      <c r="CW193" s="198"/>
      <c r="CX193" s="198"/>
      <c r="CY193" s="198"/>
      <c r="CZ193" s="198"/>
      <c r="DA193" s="198"/>
      <c r="DB193" s="198"/>
      <c r="DC193" s="198"/>
      <c r="DD193" s="198"/>
      <c r="DE193" s="198"/>
      <c r="DF193" s="198"/>
    </row>
    <row r="194" spans="2:110" s="187" customFormat="1" ht="136.5" x14ac:dyDescent="0.25">
      <c r="B194" s="173" t="s">
        <v>68</v>
      </c>
      <c r="C194" s="195" t="s">
        <v>648</v>
      </c>
      <c r="D194" s="195" t="s">
        <v>648</v>
      </c>
      <c r="E194" s="196" t="s">
        <v>116</v>
      </c>
      <c r="F194" s="196" t="s">
        <v>117</v>
      </c>
      <c r="G194" s="196" t="s">
        <v>648</v>
      </c>
      <c r="H194" s="195" t="s">
        <v>242</v>
      </c>
      <c r="I194" s="195">
        <v>0</v>
      </c>
      <c r="J194" s="195" t="s">
        <v>242</v>
      </c>
      <c r="K194" s="195" t="s">
        <v>518</v>
      </c>
      <c r="L194" s="195" t="s">
        <v>501</v>
      </c>
      <c r="M194" s="195" t="s">
        <v>502</v>
      </c>
      <c r="N194" s="195" t="s">
        <v>503</v>
      </c>
      <c r="O194" s="196" t="s">
        <v>497</v>
      </c>
      <c r="P194" s="170"/>
      <c r="Q194" s="171" t="s">
        <v>77</v>
      </c>
      <c r="R194" s="171" t="s">
        <v>78</v>
      </c>
      <c r="S194" s="330" t="s">
        <v>1515</v>
      </c>
      <c r="T194" s="170" t="s">
        <v>649</v>
      </c>
      <c r="U194" s="196" t="s">
        <v>81</v>
      </c>
      <c r="V194" s="170" t="s">
        <v>520</v>
      </c>
      <c r="W194" s="180" t="s">
        <v>123</v>
      </c>
      <c r="X194" s="181">
        <f t="shared" si="116"/>
        <v>0.2</v>
      </c>
      <c r="Y194" s="182" t="s">
        <v>84</v>
      </c>
      <c r="Z194" s="181">
        <f t="shared" si="117"/>
        <v>0.8</v>
      </c>
      <c r="AA194" s="173" t="s">
        <v>85</v>
      </c>
      <c r="AB194" s="172" t="s">
        <v>340</v>
      </c>
      <c r="AC194" s="170" t="s">
        <v>341</v>
      </c>
      <c r="AD194" s="173" t="s">
        <v>88</v>
      </c>
      <c r="AE194" s="173" t="s">
        <v>89</v>
      </c>
      <c r="AF194" s="196" t="s">
        <v>127</v>
      </c>
      <c r="AG194" s="173" t="s">
        <v>91</v>
      </c>
      <c r="AH194" s="173" t="s">
        <v>111</v>
      </c>
      <c r="AI194" s="183">
        <f t="shared" si="118"/>
        <v>0.15</v>
      </c>
      <c r="AJ194" s="173" t="s">
        <v>179</v>
      </c>
      <c r="AK194" s="183">
        <f t="shared" si="119"/>
        <v>0.25</v>
      </c>
      <c r="AL194" s="173" t="s">
        <v>94</v>
      </c>
      <c r="AM194" s="195" t="s">
        <v>147</v>
      </c>
      <c r="AN194" s="173" t="s">
        <v>96</v>
      </c>
      <c r="AO194" s="195" t="s">
        <v>148</v>
      </c>
      <c r="AP194" s="184">
        <f t="shared" si="120"/>
        <v>0.4</v>
      </c>
      <c r="AQ194" s="243" t="str">
        <f t="shared" si="121"/>
        <v>MUY BAJA</v>
      </c>
      <c r="AR194" s="243">
        <f t="shared" si="122"/>
        <v>0.12</v>
      </c>
      <c r="AS194" s="243" t="str">
        <f t="shared" si="123"/>
        <v>MAYOR</v>
      </c>
      <c r="AT194" s="243">
        <f t="shared" si="124"/>
        <v>0.8</v>
      </c>
      <c r="AU194" s="223" t="s">
        <v>85</v>
      </c>
      <c r="AV194" s="235" t="s">
        <v>130</v>
      </c>
      <c r="AW194" s="174" t="s">
        <v>340</v>
      </c>
      <c r="AX194" s="175" t="s">
        <v>650</v>
      </c>
      <c r="AY194" s="200"/>
      <c r="AZ194" s="175">
        <f t="shared" si="166"/>
        <v>45657</v>
      </c>
      <c r="BA194"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4" s="176" t="str">
        <f t="shared" si="168"/>
        <v>OSI - GIS - SPI</v>
      </c>
      <c r="BC194" s="227" t="s">
        <v>100</v>
      </c>
      <c r="BD194" s="176" t="str">
        <f t="shared" si="169"/>
        <v xml:space="preserve"> </v>
      </c>
      <c r="BE194" s="176" t="str">
        <f t="shared" si="170"/>
        <v>X</v>
      </c>
      <c r="BF194" s="176" t="str">
        <f t="shared" si="171"/>
        <v>Las alertas reportadas radicaron casos en Mesa de Ayuda y se intervinieron las cuentas de usuarios y equipos reportados.</v>
      </c>
      <c r="BG194" s="177" t="s">
        <v>1340</v>
      </c>
      <c r="BH194" s="176" t="str">
        <f t="shared" si="172"/>
        <v>Reporte IIS-2024 en enero 2025.</v>
      </c>
      <c r="BI194" s="200"/>
      <c r="BJ194" s="190">
        <v>45777</v>
      </c>
      <c r="BK194" s="192" t="str">
        <f t="shared" si="162"/>
        <v>Como parte del Monitoreo de la Plataforma Tecnológica se adelanta la inteligencia de amenazas ala información expuesta en internet a través de los aplaiuciones o sitios web institucionales o mediante cuentas institucionales.</v>
      </c>
      <c r="BL194" s="192" t="str">
        <f t="shared" si="125"/>
        <v>OSI - GIS - SPI</v>
      </c>
      <c r="BM194" s="197" t="s">
        <v>100</v>
      </c>
      <c r="BN194" s="191"/>
      <c r="BO194" s="193" t="s">
        <v>1338</v>
      </c>
      <c r="BP194" s="192" t="str">
        <f t="shared" si="163"/>
        <v>Seguimiento periodico a la gestión de Inteligencia de Amenazas en ejecución durante la vigencia 2025</v>
      </c>
      <c r="BQ194" s="194" t="s">
        <v>1340</v>
      </c>
      <c r="BR194" s="192" t="str">
        <f t="shared" si="164"/>
        <v xml:space="preserve">Servicio de monitoreo plataforma tecnológica </v>
      </c>
      <c r="BS194" s="200"/>
      <c r="BT194" s="328">
        <f t="shared" si="173"/>
        <v>45838</v>
      </c>
      <c r="BU194" s="328" t="str">
        <f t="shared" si="174"/>
        <v>Monitoreo permanente de la plataforma tecnológica - infraestructura On Premise y Cloud, y servicios de aplicación y sitios web y servicios transversales.</v>
      </c>
      <c r="BV194" s="329" t="str">
        <f t="shared" si="126"/>
        <v>OSI - GIS - SPI</v>
      </c>
      <c r="BW194" s="539" t="s">
        <v>100</v>
      </c>
      <c r="BX194" s="330" t="str">
        <f t="shared" si="175"/>
        <v xml:space="preserve"> </v>
      </c>
      <c r="BY194" s="330" t="str">
        <f t="shared" si="176"/>
        <v>X</v>
      </c>
      <c r="BZ194" s="330" t="str">
        <f t="shared" si="177"/>
        <v xml:space="preserve">Monitoreo y seguimiento periodico, articulación con infraestructura, monitoreo y soporte para la solución de eventos e incidentes. </v>
      </c>
      <c r="CA194" s="330" t="str">
        <f t="shared" si="178"/>
        <v>"En Avance"</v>
      </c>
      <c r="CB194" s="330" t="str">
        <f t="shared" si="179"/>
        <v>Ajuste redacción "Descripción del Riesgo" acorde con lo indicado en el Informe OCI-018-2025.</v>
      </c>
      <c r="CC194" s="200"/>
      <c r="CD194" s="301"/>
      <c r="CE194" s="175"/>
      <c r="CF194" s="175" t="str">
        <f t="shared" si="127"/>
        <v>OSI - GIS - SPI</v>
      </c>
      <c r="CG194" s="305" t="s">
        <v>100</v>
      </c>
      <c r="CH194" s="176"/>
      <c r="CI194" s="239"/>
      <c r="CJ194" s="175"/>
      <c r="CK194" s="177"/>
      <c r="CL194" s="175"/>
      <c r="CM194" s="200"/>
      <c r="CN194" s="175"/>
      <c r="CO194" s="175"/>
      <c r="CP194" s="176"/>
      <c r="CQ194" s="176"/>
      <c r="CR194" s="176"/>
      <c r="CS194" s="176"/>
      <c r="CT194" s="177"/>
      <c r="CU194" s="177"/>
      <c r="CV194" s="177"/>
      <c r="CW194" s="198"/>
      <c r="CX194" s="198"/>
      <c r="CY194" s="198"/>
      <c r="CZ194" s="198"/>
      <c r="DA194" s="198"/>
      <c r="DB194" s="198"/>
      <c r="DC194" s="198"/>
      <c r="DD194" s="198"/>
      <c r="DE194" s="198"/>
      <c r="DF194" s="198"/>
    </row>
    <row r="195" spans="2:110" s="187" customFormat="1" ht="136.5" x14ac:dyDescent="0.25">
      <c r="B195" s="173" t="s">
        <v>68</v>
      </c>
      <c r="C195" s="195" t="s">
        <v>648</v>
      </c>
      <c r="D195" s="195" t="s">
        <v>648</v>
      </c>
      <c r="E195" s="196" t="s">
        <v>116</v>
      </c>
      <c r="F195" s="196" t="s">
        <v>71</v>
      </c>
      <c r="G195" s="196" t="s">
        <v>648</v>
      </c>
      <c r="H195" s="195" t="s">
        <v>518</v>
      </c>
      <c r="I195" s="195" t="s">
        <v>513</v>
      </c>
      <c r="J195" s="195" t="s">
        <v>518</v>
      </c>
      <c r="K195" s="195" t="s">
        <v>513</v>
      </c>
      <c r="L195" s="195" t="s">
        <v>658</v>
      </c>
      <c r="M195" s="195" t="s">
        <v>659</v>
      </c>
      <c r="N195" s="195" t="s">
        <v>660</v>
      </c>
      <c r="O195" s="196" t="s">
        <v>161</v>
      </c>
      <c r="P195" s="170"/>
      <c r="Q195" s="171" t="s">
        <v>77</v>
      </c>
      <c r="R195" s="171" t="s">
        <v>78</v>
      </c>
      <c r="S195" s="330" t="s">
        <v>1515</v>
      </c>
      <c r="T195" s="170" t="s">
        <v>649</v>
      </c>
      <c r="U195" s="196" t="s">
        <v>143</v>
      </c>
      <c r="V195" s="170" t="s">
        <v>520</v>
      </c>
      <c r="W195" s="180" t="s">
        <v>123</v>
      </c>
      <c r="X195" s="181">
        <f t="shared" si="116"/>
        <v>0.2</v>
      </c>
      <c r="Y195" s="182" t="s">
        <v>84</v>
      </c>
      <c r="Z195" s="181">
        <f t="shared" si="117"/>
        <v>0.8</v>
      </c>
      <c r="AA195" s="173" t="s">
        <v>85</v>
      </c>
      <c r="AB195" s="172" t="s">
        <v>340</v>
      </c>
      <c r="AC195" s="170" t="s">
        <v>341</v>
      </c>
      <c r="AD195" s="173" t="s">
        <v>88</v>
      </c>
      <c r="AE195" s="173" t="s">
        <v>89</v>
      </c>
      <c r="AF195" s="196" t="s">
        <v>127</v>
      </c>
      <c r="AG195" s="173" t="s">
        <v>91</v>
      </c>
      <c r="AH195" s="173" t="s">
        <v>111</v>
      </c>
      <c r="AI195" s="183">
        <f t="shared" si="118"/>
        <v>0.15</v>
      </c>
      <c r="AJ195" s="173" t="s">
        <v>179</v>
      </c>
      <c r="AK195" s="183">
        <f t="shared" si="119"/>
        <v>0.25</v>
      </c>
      <c r="AL195" s="173" t="s">
        <v>94</v>
      </c>
      <c r="AM195" s="195" t="s">
        <v>147</v>
      </c>
      <c r="AN195" s="173" t="s">
        <v>96</v>
      </c>
      <c r="AO195" s="195" t="s">
        <v>148</v>
      </c>
      <c r="AP195" s="184">
        <f t="shared" si="120"/>
        <v>0.4</v>
      </c>
      <c r="AQ195" s="243" t="str">
        <f t="shared" si="121"/>
        <v>MUY BAJA</v>
      </c>
      <c r="AR195" s="243">
        <f t="shared" si="122"/>
        <v>0.12</v>
      </c>
      <c r="AS195" s="243" t="str">
        <f t="shared" si="123"/>
        <v>MAYOR</v>
      </c>
      <c r="AT195" s="243">
        <f t="shared" si="124"/>
        <v>0.8</v>
      </c>
      <c r="AU195" s="223" t="s">
        <v>85</v>
      </c>
      <c r="AV195" s="235" t="s">
        <v>130</v>
      </c>
      <c r="AW195" s="174" t="s">
        <v>340</v>
      </c>
      <c r="AX195" s="175" t="s">
        <v>650</v>
      </c>
      <c r="AY195" s="200"/>
      <c r="AZ195" s="175">
        <f t="shared" si="166"/>
        <v>45657</v>
      </c>
      <c r="BA195"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5" s="176" t="str">
        <f t="shared" si="168"/>
        <v>OSI - GIS - SPI</v>
      </c>
      <c r="BC195" s="227" t="s">
        <v>100</v>
      </c>
      <c r="BD195" s="176" t="str">
        <f t="shared" si="169"/>
        <v xml:space="preserve"> </v>
      </c>
      <c r="BE195" s="176" t="str">
        <f t="shared" si="170"/>
        <v>X</v>
      </c>
      <c r="BF195" s="176" t="str">
        <f t="shared" si="171"/>
        <v>Las alertas reportadas radicaron casos en Mesa de Ayuda y se intervinieron las cuentas de usuarios y equipos reportados.</v>
      </c>
      <c r="BG195" s="177" t="s">
        <v>1340</v>
      </c>
      <c r="BH195" s="176" t="str">
        <f t="shared" si="172"/>
        <v>Reporte IIS-2024 en enero 2025.</v>
      </c>
      <c r="BI195" s="200"/>
      <c r="BJ195" s="190">
        <v>45777</v>
      </c>
      <c r="BK195" s="192" t="str">
        <f t="shared" si="162"/>
        <v>Como parte del Monitoreo de la Plataforma Tecnológica se adelanta la inteligencia de amenazas ala información expuesta en internet a través de los aplaiuciones o sitios web institucionales o mediante cuentas institucionales.</v>
      </c>
      <c r="BL195" s="192" t="str">
        <f t="shared" si="125"/>
        <v>OSI - GIS - SPI</v>
      </c>
      <c r="BM195" s="197" t="s">
        <v>100</v>
      </c>
      <c r="BN195" s="191"/>
      <c r="BO195" s="193" t="s">
        <v>1338</v>
      </c>
      <c r="BP195" s="192" t="str">
        <f t="shared" si="163"/>
        <v>Seguimiento periodico a la gestión de Inteligencia de Amenazas en ejecución durante la vigencia 2025</v>
      </c>
      <c r="BQ195" s="194" t="s">
        <v>1340</v>
      </c>
      <c r="BR195" s="192" t="str">
        <f t="shared" si="164"/>
        <v xml:space="preserve">Servicio de monitoreo plataforma tecnológica </v>
      </c>
      <c r="BS195" s="200"/>
      <c r="BT195" s="328">
        <f t="shared" si="173"/>
        <v>45838</v>
      </c>
      <c r="BU195" s="328" t="str">
        <f t="shared" si="174"/>
        <v>Monitoreo permanente de la plataforma tecnológica - infraestructura On Premise y Cloud, y servicios de aplicación y sitios web y servicios transversales.</v>
      </c>
      <c r="BV195" s="329" t="str">
        <f t="shared" si="126"/>
        <v>OSI - GIS - SPI</v>
      </c>
      <c r="BW195" s="539" t="s">
        <v>100</v>
      </c>
      <c r="BX195" s="330" t="str">
        <f t="shared" si="175"/>
        <v xml:space="preserve"> </v>
      </c>
      <c r="BY195" s="330" t="str">
        <f t="shared" si="176"/>
        <v>X</v>
      </c>
      <c r="BZ195" s="330" t="str">
        <f t="shared" si="177"/>
        <v xml:space="preserve">Monitoreo y seguimiento periodico, articulación con infraestructura, monitoreo y soporte para la solución de eventos e incidentes. </v>
      </c>
      <c r="CA195" s="330" t="str">
        <f t="shared" si="178"/>
        <v>"En Avance"</v>
      </c>
      <c r="CB195" s="330" t="str">
        <f t="shared" si="179"/>
        <v>Ajuste redacción "Descripción del Riesgo" acorde con lo indicado en el Informe OCI-018-2025.</v>
      </c>
      <c r="CC195" s="200"/>
      <c r="CD195" s="301"/>
      <c r="CE195" s="175"/>
      <c r="CF195" s="175" t="str">
        <f t="shared" si="127"/>
        <v>OSI - GIS - SPI</v>
      </c>
      <c r="CG195" s="305" t="s">
        <v>100</v>
      </c>
      <c r="CH195" s="176"/>
      <c r="CI195" s="239"/>
      <c r="CJ195" s="175"/>
      <c r="CK195" s="177"/>
      <c r="CL195" s="175"/>
      <c r="CM195" s="200"/>
      <c r="CN195" s="175"/>
      <c r="CO195" s="175"/>
      <c r="CP195" s="176"/>
      <c r="CQ195" s="176"/>
      <c r="CR195" s="176"/>
      <c r="CS195" s="176"/>
      <c r="CT195" s="177"/>
      <c r="CU195" s="177"/>
      <c r="CV195" s="177"/>
      <c r="CW195" s="198"/>
      <c r="CX195" s="198"/>
      <c r="CY195" s="198"/>
      <c r="CZ195" s="198"/>
      <c r="DA195" s="198"/>
      <c r="DB195" s="198"/>
      <c r="DC195" s="198"/>
      <c r="DD195" s="198"/>
      <c r="DE195" s="198"/>
      <c r="DF195" s="198"/>
    </row>
    <row r="196" spans="2:110" s="187" customFormat="1" ht="136.5" x14ac:dyDescent="0.25">
      <c r="B196" s="173" t="s">
        <v>68</v>
      </c>
      <c r="C196" s="195" t="s">
        <v>697</v>
      </c>
      <c r="D196" s="195" t="s">
        <v>697</v>
      </c>
      <c r="E196" s="196" t="s">
        <v>116</v>
      </c>
      <c r="F196" s="196" t="s">
        <v>117</v>
      </c>
      <c r="G196" s="196" t="s">
        <v>697</v>
      </c>
      <c r="H196" s="195">
        <v>0</v>
      </c>
      <c r="I196" s="195">
        <v>0</v>
      </c>
      <c r="J196" s="195">
        <v>0</v>
      </c>
      <c r="K196" s="195">
        <v>0</v>
      </c>
      <c r="L196" s="195">
        <v>0</v>
      </c>
      <c r="M196" s="195">
        <v>0</v>
      </c>
      <c r="N196" s="195">
        <v>0</v>
      </c>
      <c r="O196" s="196" t="s">
        <v>176</v>
      </c>
      <c r="P196" s="170"/>
      <c r="Q196" s="171" t="s">
        <v>77</v>
      </c>
      <c r="R196" s="171" t="s">
        <v>78</v>
      </c>
      <c r="S196" s="330" t="s">
        <v>1511</v>
      </c>
      <c r="T196" s="170" t="s">
        <v>420</v>
      </c>
      <c r="U196" s="196" t="s">
        <v>143</v>
      </c>
      <c r="V196" s="170" t="s">
        <v>287</v>
      </c>
      <c r="W196" s="180" t="s">
        <v>208</v>
      </c>
      <c r="X196" s="181">
        <f t="shared" si="116"/>
        <v>0.6</v>
      </c>
      <c r="Y196" s="182" t="s">
        <v>84</v>
      </c>
      <c r="Z196" s="181">
        <f t="shared" si="117"/>
        <v>0.8</v>
      </c>
      <c r="AA196" s="173" t="s">
        <v>85</v>
      </c>
      <c r="AB196" s="172" t="s">
        <v>340</v>
      </c>
      <c r="AC196" s="170" t="s">
        <v>341</v>
      </c>
      <c r="AD196" s="173" t="s">
        <v>88</v>
      </c>
      <c r="AE196" s="173" t="s">
        <v>89</v>
      </c>
      <c r="AF196" s="196" t="s">
        <v>127</v>
      </c>
      <c r="AG196" s="173" t="s">
        <v>91</v>
      </c>
      <c r="AH196" s="173" t="s">
        <v>111</v>
      </c>
      <c r="AI196" s="183">
        <f t="shared" si="118"/>
        <v>0.15</v>
      </c>
      <c r="AJ196" s="173" t="s">
        <v>179</v>
      </c>
      <c r="AK196" s="183">
        <f t="shared" si="119"/>
        <v>0.25</v>
      </c>
      <c r="AL196" s="173" t="s">
        <v>94</v>
      </c>
      <c r="AM196" s="195" t="s">
        <v>147</v>
      </c>
      <c r="AN196" s="173" t="s">
        <v>96</v>
      </c>
      <c r="AO196" s="195" t="s">
        <v>148</v>
      </c>
      <c r="AP196" s="184">
        <f t="shared" si="120"/>
        <v>0.4</v>
      </c>
      <c r="AQ196" s="243" t="str">
        <f t="shared" si="121"/>
        <v>BAJA</v>
      </c>
      <c r="AR196" s="243">
        <f t="shared" si="122"/>
        <v>0.36</v>
      </c>
      <c r="AS196" s="243" t="str">
        <f t="shared" si="123"/>
        <v>MAYOR</v>
      </c>
      <c r="AT196" s="243">
        <f t="shared" si="124"/>
        <v>0.8</v>
      </c>
      <c r="AU196" s="223" t="s">
        <v>85</v>
      </c>
      <c r="AV196" s="235" t="s">
        <v>130</v>
      </c>
      <c r="AW196" s="174" t="s">
        <v>340</v>
      </c>
      <c r="AX196" s="175" t="s">
        <v>342</v>
      </c>
      <c r="AY196" s="200"/>
      <c r="AZ196" s="175">
        <f t="shared" si="166"/>
        <v>45657</v>
      </c>
      <c r="BA196"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6" s="176" t="str">
        <f t="shared" si="168"/>
        <v>OSI - GIS - SPI</v>
      </c>
      <c r="BC196" s="227" t="s">
        <v>100</v>
      </c>
      <c r="BD196" s="176" t="str">
        <f t="shared" si="169"/>
        <v xml:space="preserve"> </v>
      </c>
      <c r="BE196" s="176" t="str">
        <f t="shared" si="170"/>
        <v>X</v>
      </c>
      <c r="BF196" s="176" t="str">
        <f t="shared" si="171"/>
        <v>Las alertas reportadas radicaron casos en Mesa de Ayuda y se intervinieron las cuentas de usuarios y equipos reportados.</v>
      </c>
      <c r="BG196" s="177" t="s">
        <v>1340</v>
      </c>
      <c r="BH196" s="176" t="str">
        <f t="shared" si="172"/>
        <v>Reporte IIS-2024 en enero 2025.</v>
      </c>
      <c r="BI196" s="200"/>
      <c r="BJ196" s="190">
        <v>45777</v>
      </c>
      <c r="BK196" s="192" t="str">
        <f t="shared" si="162"/>
        <v>Como parte del Monitoreo de la Plataforma Tecnológica se adelanta la inteligencia de amenazas ala información expuesta en internet a través de los aplaiuciones o sitios web institucionales o mediante cuentas institucionales.</v>
      </c>
      <c r="BL196" s="192" t="str">
        <f t="shared" si="125"/>
        <v>OSI - GIS - SPI</v>
      </c>
      <c r="BM196" s="197" t="s">
        <v>100</v>
      </c>
      <c r="BN196" s="191"/>
      <c r="BO196" s="193" t="s">
        <v>1338</v>
      </c>
      <c r="BP196" s="192" t="str">
        <f t="shared" si="163"/>
        <v>Seguimiento periodico a la gestión de Inteligencia de Amenazas en ejecución durante la vigencia 2025</v>
      </c>
      <c r="BQ196" s="194" t="s">
        <v>1340</v>
      </c>
      <c r="BR196" s="192" t="str">
        <f t="shared" si="164"/>
        <v xml:space="preserve">Servicio de monitoreo plataforma tecnológica </v>
      </c>
      <c r="BS196" s="200"/>
      <c r="BT196" s="328">
        <f t="shared" si="173"/>
        <v>45838</v>
      </c>
      <c r="BU196" s="328" t="str">
        <f t="shared" si="174"/>
        <v>Monitoreo permanente de la plataforma tecnológica - infraestructura On Premise y Cloud, y servicios de aplicación y sitios web y servicios transversales.</v>
      </c>
      <c r="BV196" s="329" t="str">
        <f t="shared" si="126"/>
        <v>OSI - GIS - SPI</v>
      </c>
      <c r="BW196" s="539" t="s">
        <v>100</v>
      </c>
      <c r="BX196" s="330" t="str">
        <f t="shared" si="175"/>
        <v xml:space="preserve"> </v>
      </c>
      <c r="BY196" s="330" t="str">
        <f t="shared" si="176"/>
        <v>X</v>
      </c>
      <c r="BZ196" s="330" t="str">
        <f t="shared" si="177"/>
        <v xml:space="preserve">Monitoreo y seguimiento periodico, articulación con infraestructura, monitoreo y soporte para la solución de eventos e incidentes. </v>
      </c>
      <c r="CA196" s="330" t="str">
        <f t="shared" si="178"/>
        <v>"En Avance"</v>
      </c>
      <c r="CB196" s="330" t="str">
        <f t="shared" si="179"/>
        <v>Ajuste redacción "Descripción del Riesgo" acorde con lo indicado en el Informe OCI-018-2025.</v>
      </c>
      <c r="CC196" s="200"/>
      <c r="CD196" s="301"/>
      <c r="CE196" s="175"/>
      <c r="CF196" s="175" t="str">
        <f t="shared" si="127"/>
        <v>OSI - GIS - SPI</v>
      </c>
      <c r="CG196" s="305" t="s">
        <v>100</v>
      </c>
      <c r="CH196" s="176"/>
      <c r="CI196" s="239"/>
      <c r="CJ196" s="175"/>
      <c r="CK196" s="177"/>
      <c r="CL196" s="175"/>
      <c r="CM196" s="200"/>
      <c r="CN196" s="175"/>
      <c r="CO196" s="175"/>
      <c r="CP196" s="176"/>
      <c r="CQ196" s="176"/>
      <c r="CR196" s="176"/>
      <c r="CS196" s="176"/>
      <c r="CT196" s="177"/>
      <c r="CU196" s="177"/>
      <c r="CV196" s="177"/>
      <c r="CW196" s="198"/>
      <c r="CX196" s="198"/>
      <c r="CY196" s="198"/>
      <c r="CZ196" s="198"/>
      <c r="DA196" s="198"/>
      <c r="DB196" s="198"/>
      <c r="DC196" s="198"/>
      <c r="DD196" s="198"/>
      <c r="DE196" s="198"/>
      <c r="DF196" s="198"/>
    </row>
    <row r="197" spans="2:110" s="187" customFormat="1" ht="136.5" x14ac:dyDescent="0.25">
      <c r="B197" s="173" t="s">
        <v>68</v>
      </c>
      <c r="C197" s="195" t="s">
        <v>172</v>
      </c>
      <c r="D197" s="195" t="s">
        <v>172</v>
      </c>
      <c r="E197" s="196" t="s">
        <v>116</v>
      </c>
      <c r="F197" s="196" t="s">
        <v>117</v>
      </c>
      <c r="G197" s="196" t="s">
        <v>172</v>
      </c>
      <c r="H197" s="195">
        <v>0</v>
      </c>
      <c r="I197" s="195">
        <v>0</v>
      </c>
      <c r="J197" s="195">
        <v>0</v>
      </c>
      <c r="K197" s="195">
        <v>0</v>
      </c>
      <c r="L197" s="195">
        <v>0</v>
      </c>
      <c r="M197" s="195">
        <v>0</v>
      </c>
      <c r="N197" s="195">
        <v>0</v>
      </c>
      <c r="O197" s="196" t="s">
        <v>497</v>
      </c>
      <c r="P197" s="170"/>
      <c r="Q197" s="171" t="s">
        <v>77</v>
      </c>
      <c r="R197" s="171" t="s">
        <v>78</v>
      </c>
      <c r="S197" s="330" t="s">
        <v>1500</v>
      </c>
      <c r="T197" s="170" t="s">
        <v>80</v>
      </c>
      <c r="U197" s="196" t="s">
        <v>81</v>
      </c>
      <c r="V197" s="170" t="s">
        <v>144</v>
      </c>
      <c r="W197" s="180" t="s">
        <v>208</v>
      </c>
      <c r="X197" s="181">
        <f t="shared" si="116"/>
        <v>0.6</v>
      </c>
      <c r="Y197" s="182" t="s">
        <v>84</v>
      </c>
      <c r="Z197" s="181">
        <f t="shared" si="117"/>
        <v>0.8</v>
      </c>
      <c r="AA197" s="173" t="s">
        <v>85</v>
      </c>
      <c r="AB197" s="172" t="s">
        <v>340</v>
      </c>
      <c r="AC197" s="170" t="s">
        <v>341</v>
      </c>
      <c r="AD197" s="173" t="s">
        <v>88</v>
      </c>
      <c r="AE197" s="173" t="s">
        <v>89</v>
      </c>
      <c r="AF197" s="196" t="s">
        <v>127</v>
      </c>
      <c r="AG197" s="173" t="s">
        <v>91</v>
      </c>
      <c r="AH197" s="173" t="s">
        <v>111</v>
      </c>
      <c r="AI197" s="183">
        <f t="shared" si="118"/>
        <v>0.15</v>
      </c>
      <c r="AJ197" s="173" t="s">
        <v>179</v>
      </c>
      <c r="AK197" s="183">
        <f t="shared" si="119"/>
        <v>0.25</v>
      </c>
      <c r="AL197" s="173" t="s">
        <v>94</v>
      </c>
      <c r="AM197" s="195" t="s">
        <v>147</v>
      </c>
      <c r="AN197" s="173" t="s">
        <v>96</v>
      </c>
      <c r="AO197" s="195" t="s">
        <v>148</v>
      </c>
      <c r="AP197" s="184">
        <f t="shared" si="120"/>
        <v>0.4</v>
      </c>
      <c r="AQ197" s="243" t="str">
        <f t="shared" si="121"/>
        <v>BAJA</v>
      </c>
      <c r="AR197" s="243">
        <f t="shared" si="122"/>
        <v>0.36</v>
      </c>
      <c r="AS197" s="243" t="str">
        <f t="shared" si="123"/>
        <v>MAYOR</v>
      </c>
      <c r="AT197" s="243">
        <f t="shared" si="124"/>
        <v>0.8</v>
      </c>
      <c r="AU197" s="223" t="s">
        <v>85</v>
      </c>
      <c r="AV197" s="235" t="s">
        <v>130</v>
      </c>
      <c r="AW197" s="174" t="s">
        <v>340</v>
      </c>
      <c r="AX197" s="175" t="s">
        <v>342</v>
      </c>
      <c r="AY197" s="200"/>
      <c r="AZ197" s="175">
        <f t="shared" si="166"/>
        <v>45657</v>
      </c>
      <c r="BA197"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7" s="176" t="str">
        <f t="shared" si="168"/>
        <v>OSI - GIS - SPI</v>
      </c>
      <c r="BC197" s="227" t="s">
        <v>100</v>
      </c>
      <c r="BD197" s="176" t="str">
        <f t="shared" si="169"/>
        <v xml:space="preserve"> </v>
      </c>
      <c r="BE197" s="176" t="str">
        <f t="shared" si="170"/>
        <v>X</v>
      </c>
      <c r="BF197" s="176" t="str">
        <f t="shared" si="171"/>
        <v>Las alertas reportadas radicaron casos en Mesa de Ayuda y se intervinieron las cuentas de usuarios y equipos reportados.</v>
      </c>
      <c r="BG197" s="177" t="s">
        <v>1340</v>
      </c>
      <c r="BH197" s="176" t="str">
        <f t="shared" si="172"/>
        <v>Reporte IIS-2024 en enero 2025.</v>
      </c>
      <c r="BI197" s="200"/>
      <c r="BJ197" s="190">
        <v>45777</v>
      </c>
      <c r="BK197" s="192" t="str">
        <f t="shared" si="162"/>
        <v>Como parte del Monitoreo de la Plataforma Tecnológica se adelanta la inteligencia de amenazas ala información expuesta en internet a través de los aplaiuciones o sitios web institucionales o mediante cuentas institucionales.</v>
      </c>
      <c r="BL197" s="192" t="str">
        <f t="shared" si="125"/>
        <v>OSI - GIS - SPI</v>
      </c>
      <c r="BM197" s="197" t="s">
        <v>100</v>
      </c>
      <c r="BN197" s="191"/>
      <c r="BO197" s="193" t="s">
        <v>1338</v>
      </c>
      <c r="BP197" s="192" t="str">
        <f t="shared" si="163"/>
        <v>Seguimiento periodico a la gestión de Inteligencia de Amenazas en ejecución durante la vigencia 2025</v>
      </c>
      <c r="BQ197" s="194" t="s">
        <v>1340</v>
      </c>
      <c r="BR197" s="192" t="str">
        <f t="shared" si="164"/>
        <v xml:space="preserve">Servicio de monitoreo plataforma tecnológica </v>
      </c>
      <c r="BS197" s="200"/>
      <c r="BT197" s="328">
        <f t="shared" si="173"/>
        <v>45838</v>
      </c>
      <c r="BU197" s="328" t="str">
        <f t="shared" si="174"/>
        <v>Monitoreo permanente de la plataforma tecnológica - infraestructura On Premise y Cloud, y servicios de aplicación y sitios web y servicios transversales.</v>
      </c>
      <c r="BV197" s="329" t="str">
        <f t="shared" si="126"/>
        <v>OSI - GIS - SPI</v>
      </c>
      <c r="BW197" s="539" t="s">
        <v>100</v>
      </c>
      <c r="BX197" s="330" t="str">
        <f t="shared" si="175"/>
        <v xml:space="preserve"> </v>
      </c>
      <c r="BY197" s="330" t="str">
        <f t="shared" si="176"/>
        <v>X</v>
      </c>
      <c r="BZ197" s="330" t="str">
        <f t="shared" si="177"/>
        <v xml:space="preserve">Monitoreo y seguimiento periodico, articulación con infraestructura, monitoreo y soporte para la solución de eventos e incidentes. </v>
      </c>
      <c r="CA197" s="330" t="str">
        <f t="shared" si="178"/>
        <v>"En Avance"</v>
      </c>
      <c r="CB197" s="330" t="str">
        <f t="shared" si="179"/>
        <v>Ajuste redacción "Descripción del Riesgo" acorde con lo indicado en el Informe OCI-018-2025.</v>
      </c>
      <c r="CC197" s="200"/>
      <c r="CD197" s="301"/>
      <c r="CE197" s="175"/>
      <c r="CF197" s="175" t="str">
        <f t="shared" si="127"/>
        <v>OSI - GIS - SPI</v>
      </c>
      <c r="CG197" s="305" t="s">
        <v>100</v>
      </c>
      <c r="CH197" s="176"/>
      <c r="CI197" s="239"/>
      <c r="CJ197" s="175"/>
      <c r="CK197" s="177"/>
      <c r="CL197" s="175"/>
      <c r="CM197" s="200"/>
      <c r="CN197" s="175"/>
      <c r="CO197" s="175"/>
      <c r="CP197" s="176"/>
      <c r="CQ197" s="176"/>
      <c r="CR197" s="176"/>
      <c r="CS197" s="176"/>
      <c r="CT197" s="177"/>
      <c r="CU197" s="177"/>
      <c r="CV197" s="177"/>
      <c r="CW197" s="198"/>
      <c r="CX197" s="198"/>
      <c r="CY197" s="198"/>
      <c r="CZ197" s="198"/>
      <c r="DA197" s="198"/>
      <c r="DB197" s="198"/>
      <c r="DC197" s="198"/>
      <c r="DD197" s="198"/>
      <c r="DE197" s="198"/>
      <c r="DF197" s="198"/>
    </row>
    <row r="198" spans="2:110" s="187" customFormat="1" ht="136.5" x14ac:dyDescent="0.25">
      <c r="B198" s="173" t="s">
        <v>68</v>
      </c>
      <c r="C198" s="195" t="s">
        <v>172</v>
      </c>
      <c r="D198" s="195" t="s">
        <v>172</v>
      </c>
      <c r="E198" s="196" t="s">
        <v>116</v>
      </c>
      <c r="F198" s="196" t="s">
        <v>168</v>
      </c>
      <c r="G198" s="196" t="s">
        <v>172</v>
      </c>
      <c r="H198" s="195">
        <v>0</v>
      </c>
      <c r="I198" s="195">
        <v>0</v>
      </c>
      <c r="J198" s="195">
        <v>0</v>
      </c>
      <c r="K198" s="195">
        <v>0</v>
      </c>
      <c r="L198" s="195">
        <v>0</v>
      </c>
      <c r="M198" s="195">
        <v>0</v>
      </c>
      <c r="N198" s="195">
        <v>0</v>
      </c>
      <c r="O198" s="196" t="s">
        <v>497</v>
      </c>
      <c r="P198" s="170"/>
      <c r="Q198" s="171" t="s">
        <v>77</v>
      </c>
      <c r="R198" s="171" t="s">
        <v>78</v>
      </c>
      <c r="S198" s="330" t="s">
        <v>1500</v>
      </c>
      <c r="T198" s="170" t="s">
        <v>80</v>
      </c>
      <c r="U198" s="196" t="s">
        <v>81</v>
      </c>
      <c r="V198" s="170" t="s">
        <v>144</v>
      </c>
      <c r="W198" s="180" t="s">
        <v>208</v>
      </c>
      <c r="X198" s="181">
        <f t="shared" si="116"/>
        <v>0.6</v>
      </c>
      <c r="Y198" s="182" t="s">
        <v>84</v>
      </c>
      <c r="Z198" s="181">
        <f t="shared" si="117"/>
        <v>0.8</v>
      </c>
      <c r="AA198" s="173" t="s">
        <v>85</v>
      </c>
      <c r="AB198" s="172" t="s">
        <v>340</v>
      </c>
      <c r="AC198" s="170" t="s">
        <v>341</v>
      </c>
      <c r="AD198" s="173" t="s">
        <v>88</v>
      </c>
      <c r="AE198" s="173" t="s">
        <v>89</v>
      </c>
      <c r="AF198" s="196" t="s">
        <v>127</v>
      </c>
      <c r="AG198" s="173" t="s">
        <v>91</v>
      </c>
      <c r="AH198" s="173" t="s">
        <v>111</v>
      </c>
      <c r="AI198" s="183">
        <f t="shared" si="118"/>
        <v>0.15</v>
      </c>
      <c r="AJ198" s="173" t="s">
        <v>179</v>
      </c>
      <c r="AK198" s="183">
        <f t="shared" si="119"/>
        <v>0.25</v>
      </c>
      <c r="AL198" s="173" t="s">
        <v>94</v>
      </c>
      <c r="AM198" s="195" t="s">
        <v>147</v>
      </c>
      <c r="AN198" s="173" t="s">
        <v>96</v>
      </c>
      <c r="AO198" s="195" t="s">
        <v>148</v>
      </c>
      <c r="AP198" s="184">
        <f t="shared" si="120"/>
        <v>0.4</v>
      </c>
      <c r="AQ198" s="243" t="str">
        <f t="shared" si="121"/>
        <v>BAJA</v>
      </c>
      <c r="AR198" s="243">
        <f t="shared" si="122"/>
        <v>0.36</v>
      </c>
      <c r="AS198" s="243" t="str">
        <f t="shared" si="123"/>
        <v>MAYOR</v>
      </c>
      <c r="AT198" s="243">
        <f t="shared" si="124"/>
        <v>0.8</v>
      </c>
      <c r="AU198" s="223" t="s">
        <v>85</v>
      </c>
      <c r="AV198" s="235" t="s">
        <v>130</v>
      </c>
      <c r="AW198" s="174" t="s">
        <v>340</v>
      </c>
      <c r="AX198" s="175" t="s">
        <v>342</v>
      </c>
      <c r="AY198" s="200"/>
      <c r="AZ198" s="175">
        <f t="shared" si="166"/>
        <v>45657</v>
      </c>
      <c r="BA198" s="175" t="str">
        <f t="shared" si="167"/>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8" s="176" t="str">
        <f t="shared" si="168"/>
        <v>OSI - GIS - SPI</v>
      </c>
      <c r="BC198" s="227" t="s">
        <v>100</v>
      </c>
      <c r="BD198" s="176" t="str">
        <f t="shared" si="169"/>
        <v xml:space="preserve"> </v>
      </c>
      <c r="BE198" s="176" t="str">
        <f t="shared" si="170"/>
        <v>X</v>
      </c>
      <c r="BF198" s="176" t="str">
        <f t="shared" si="171"/>
        <v>Las alertas reportadas radicaron casos en Mesa de Ayuda y se intervinieron las cuentas de usuarios y equipos reportados.</v>
      </c>
      <c r="BG198" s="177" t="s">
        <v>1340</v>
      </c>
      <c r="BH198" s="176" t="str">
        <f t="shared" si="172"/>
        <v>Reporte IIS-2024 en enero 2025.</v>
      </c>
      <c r="BI198" s="200"/>
      <c r="BJ198" s="190">
        <v>45777</v>
      </c>
      <c r="BK198" s="192" t="str">
        <f t="shared" si="162"/>
        <v>Como parte del Monitoreo de la Plataforma Tecnológica se adelanta la inteligencia de amenazas ala información expuesta en internet a través de los aplaiuciones o sitios web institucionales o mediante cuentas institucionales.</v>
      </c>
      <c r="BL198" s="192" t="str">
        <f t="shared" si="125"/>
        <v>OSI - GIS - SPI</v>
      </c>
      <c r="BM198" s="197" t="s">
        <v>100</v>
      </c>
      <c r="BN198" s="191"/>
      <c r="BO198" s="193" t="s">
        <v>1338</v>
      </c>
      <c r="BP198" s="192" t="str">
        <f t="shared" si="163"/>
        <v>Seguimiento periodico a la gestión de Inteligencia de Amenazas en ejecución durante la vigencia 2025</v>
      </c>
      <c r="BQ198" s="194" t="s">
        <v>1340</v>
      </c>
      <c r="BR198" s="192" t="str">
        <f t="shared" si="164"/>
        <v xml:space="preserve">Servicio de monitoreo plataforma tecnológica </v>
      </c>
      <c r="BS198" s="200"/>
      <c r="BT198" s="328">
        <f t="shared" si="173"/>
        <v>45838</v>
      </c>
      <c r="BU198" s="328" t="str">
        <f t="shared" si="174"/>
        <v>Monitoreo permanente de la plataforma tecnológica - infraestructura On Premise y Cloud, y servicios de aplicación y sitios web y servicios transversales.</v>
      </c>
      <c r="BV198" s="329" t="str">
        <f t="shared" si="126"/>
        <v>OSI - GIS - SPI</v>
      </c>
      <c r="BW198" s="539" t="s">
        <v>100</v>
      </c>
      <c r="BX198" s="330" t="str">
        <f t="shared" si="175"/>
        <v xml:space="preserve"> </v>
      </c>
      <c r="BY198" s="330" t="str">
        <f t="shared" si="176"/>
        <v>X</v>
      </c>
      <c r="BZ198" s="330" t="str">
        <f t="shared" si="177"/>
        <v xml:space="preserve">Monitoreo y seguimiento periodico, articulación con infraestructura, monitoreo y soporte para la solución de eventos e incidentes. </v>
      </c>
      <c r="CA198" s="330" t="str">
        <f t="shared" si="178"/>
        <v>"En Avance"</v>
      </c>
      <c r="CB198" s="330" t="str">
        <f t="shared" si="179"/>
        <v>Ajuste redacción "Descripción del Riesgo" acorde con lo indicado en el Informe OCI-018-2025.</v>
      </c>
      <c r="CC198" s="200"/>
      <c r="CD198" s="301"/>
      <c r="CE198" s="175"/>
      <c r="CF198" s="175" t="str">
        <f t="shared" si="127"/>
        <v>OSI - GIS - SPI</v>
      </c>
      <c r="CG198" s="305" t="s">
        <v>100</v>
      </c>
      <c r="CH198" s="176"/>
      <c r="CI198" s="239"/>
      <c r="CJ198" s="175"/>
      <c r="CK198" s="177"/>
      <c r="CL198" s="175"/>
      <c r="CM198" s="200"/>
      <c r="CN198" s="175"/>
      <c r="CO198" s="175"/>
      <c r="CP198" s="176"/>
      <c r="CQ198" s="176"/>
      <c r="CR198" s="176"/>
      <c r="CS198" s="176"/>
      <c r="CT198" s="177"/>
      <c r="CU198" s="177"/>
      <c r="CV198" s="177"/>
      <c r="CW198" s="198"/>
      <c r="CX198" s="198"/>
      <c r="CY198" s="198"/>
      <c r="CZ198" s="198"/>
      <c r="DA198" s="198"/>
      <c r="DB198" s="198"/>
      <c r="DC198" s="198"/>
      <c r="DD198" s="198"/>
      <c r="DE198" s="198"/>
      <c r="DF198" s="198"/>
    </row>
    <row r="199" spans="2:110" s="187" customFormat="1" ht="136.5" x14ac:dyDescent="0.25">
      <c r="B199" s="173" t="s">
        <v>68</v>
      </c>
      <c r="C199" s="195" t="s">
        <v>514</v>
      </c>
      <c r="D199" s="195" t="s">
        <v>514</v>
      </c>
      <c r="E199" s="196" t="s">
        <v>185</v>
      </c>
      <c r="F199" s="196" t="s">
        <v>71</v>
      </c>
      <c r="G199" s="196" t="s">
        <v>514</v>
      </c>
      <c r="H199" s="195" t="s">
        <v>240</v>
      </c>
      <c r="I199" s="195" t="s">
        <v>513</v>
      </c>
      <c r="J199" s="195" t="s">
        <v>240</v>
      </c>
      <c r="K199" s="195" t="s">
        <v>242</v>
      </c>
      <c r="L199" s="195" t="s">
        <v>515</v>
      </c>
      <c r="M199" s="195" t="s">
        <v>516</v>
      </c>
      <c r="N199" s="195" t="s">
        <v>517</v>
      </c>
      <c r="O199" s="196" t="s">
        <v>265</v>
      </c>
      <c r="P199" s="170"/>
      <c r="Q199" s="171" t="s">
        <v>77</v>
      </c>
      <c r="R199" s="171" t="s">
        <v>78</v>
      </c>
      <c r="S199" s="345" t="s">
        <v>1494</v>
      </c>
      <c r="T199" s="170" t="s">
        <v>80</v>
      </c>
      <c r="U199" s="196" t="s">
        <v>81</v>
      </c>
      <c r="V199" s="170" t="s">
        <v>270</v>
      </c>
      <c r="W199" s="180" t="s">
        <v>208</v>
      </c>
      <c r="X199" s="181">
        <f t="shared" si="116"/>
        <v>0.6</v>
      </c>
      <c r="Y199" s="182" t="s">
        <v>84</v>
      </c>
      <c r="Z199" s="181">
        <f t="shared" si="117"/>
        <v>0.8</v>
      </c>
      <c r="AA199" s="173" t="s">
        <v>85</v>
      </c>
      <c r="AB199" s="172" t="s">
        <v>86</v>
      </c>
      <c r="AC199" s="170" t="s">
        <v>87</v>
      </c>
      <c r="AD199" s="173" t="s">
        <v>88</v>
      </c>
      <c r="AE199" s="173" t="s">
        <v>89</v>
      </c>
      <c r="AF199" s="196" t="s">
        <v>90</v>
      </c>
      <c r="AG199" s="173" t="s">
        <v>91</v>
      </c>
      <c r="AH199" s="173" t="s">
        <v>92</v>
      </c>
      <c r="AI199" s="183">
        <f t="shared" si="118"/>
        <v>0.1</v>
      </c>
      <c r="AJ199" s="173" t="s">
        <v>93</v>
      </c>
      <c r="AK199" s="183">
        <f t="shared" si="119"/>
        <v>0.1</v>
      </c>
      <c r="AL199" s="173" t="s">
        <v>94</v>
      </c>
      <c r="AM199" s="195" t="s">
        <v>201</v>
      </c>
      <c r="AN199" s="173" t="s">
        <v>96</v>
      </c>
      <c r="AO199" s="195" t="s">
        <v>439</v>
      </c>
      <c r="AP199" s="184">
        <f t="shared" si="120"/>
        <v>0.2</v>
      </c>
      <c r="AQ199" s="243" t="str">
        <f t="shared" si="121"/>
        <v>MEDIA</v>
      </c>
      <c r="AR199" s="243">
        <f t="shared" si="122"/>
        <v>0.6</v>
      </c>
      <c r="AS199" s="243" t="str">
        <f t="shared" si="123"/>
        <v>MAYOR</v>
      </c>
      <c r="AT199" s="243">
        <f t="shared" si="124"/>
        <v>0.64</v>
      </c>
      <c r="AU199" s="223" t="s">
        <v>85</v>
      </c>
      <c r="AV199" s="218" t="s">
        <v>98</v>
      </c>
      <c r="AW199" s="174" t="s">
        <v>86</v>
      </c>
      <c r="AX199" s="175" t="s">
        <v>156</v>
      </c>
      <c r="AY199" s="200"/>
      <c r="AZ199" s="175">
        <f>AZ196</f>
        <v>45657</v>
      </c>
      <c r="BA199" s="175" t="str">
        <f>BA196</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199" s="175" t="str">
        <f>BB196</f>
        <v>OSI - GIS - SPI</v>
      </c>
      <c r="BC199" s="227" t="s">
        <v>100</v>
      </c>
      <c r="BD199" s="176" t="str">
        <f t="shared" si="169"/>
        <v xml:space="preserve"> </v>
      </c>
      <c r="BE199" s="176" t="str">
        <f t="shared" si="170"/>
        <v>X</v>
      </c>
      <c r="BF199" s="177" t="str">
        <f t="shared" si="171"/>
        <v>Las alertas reportadas radicaron casos en Mesa de Ayuda y se intervinieron las cuentas de usuarios y equipos reportados.</v>
      </c>
      <c r="BG199" s="177" t="s">
        <v>1340</v>
      </c>
      <c r="BH199" s="177" t="str">
        <f t="shared" si="172"/>
        <v>Reporte IIS-2024 en enero 2025.</v>
      </c>
      <c r="BI199" s="200"/>
      <c r="BJ199" s="190">
        <v>45777</v>
      </c>
      <c r="BK199" s="192" t="s">
        <v>1402</v>
      </c>
      <c r="BL199" s="192" t="str">
        <f t="shared" si="125"/>
        <v>OSI - GIS - SPI</v>
      </c>
      <c r="BM199" s="197" t="s">
        <v>100</v>
      </c>
      <c r="BN199" s="191"/>
      <c r="BO199" s="193" t="s">
        <v>1338</v>
      </c>
      <c r="BP199" s="194" t="s">
        <v>1405</v>
      </c>
      <c r="BQ199" s="194" t="s">
        <v>1340</v>
      </c>
      <c r="BR199" s="192" t="s">
        <v>1399</v>
      </c>
      <c r="BS199" s="200"/>
      <c r="BT199" s="344">
        <v>45838</v>
      </c>
      <c r="BU199" s="345" t="s">
        <v>1478</v>
      </c>
      <c r="BV199" s="345" t="str">
        <f t="shared" si="126"/>
        <v>OSI - GIS - SPI</v>
      </c>
      <c r="BW199" s="545" t="s">
        <v>100</v>
      </c>
      <c r="BX199" s="346" t="s">
        <v>268</v>
      </c>
      <c r="BY199" s="347" t="s">
        <v>1338</v>
      </c>
      <c r="BZ199" s="348" t="s">
        <v>1479</v>
      </c>
      <c r="CA199" s="348" t="s">
        <v>1340</v>
      </c>
      <c r="CB199" s="345" t="str">
        <f>CB8</f>
        <v>Ajuste redacción "Descripción del Riesgo" acorde con lo indicado en el Informe OCI-018-2025.</v>
      </c>
      <c r="CC199" s="200"/>
      <c r="CD199" s="301"/>
      <c r="CE199" s="175"/>
      <c r="CF199" s="175" t="str">
        <f t="shared" si="127"/>
        <v>OSI - GIS - SPI</v>
      </c>
      <c r="CG199" s="305" t="s">
        <v>100</v>
      </c>
      <c r="CH199" s="176"/>
      <c r="CI199" s="239"/>
      <c r="CJ199" s="177"/>
      <c r="CK199" s="177"/>
      <c r="CL199" s="175"/>
      <c r="CM199" s="200"/>
      <c r="CN199" s="175"/>
      <c r="CO199" s="175"/>
      <c r="CP199" s="176"/>
      <c r="CQ199" s="176"/>
      <c r="CR199" s="176"/>
      <c r="CS199" s="176"/>
      <c r="CT199" s="177"/>
      <c r="CU199" s="177"/>
      <c r="CV199" s="177"/>
      <c r="CW199" s="198"/>
      <c r="CX199" s="198"/>
      <c r="CY199" s="198"/>
      <c r="CZ199" s="198"/>
      <c r="DA199" s="198"/>
      <c r="DB199" s="198"/>
      <c r="DC199" s="198"/>
      <c r="DD199" s="198"/>
      <c r="DE199" s="198"/>
      <c r="DF199" s="198"/>
    </row>
    <row r="200" spans="2:110" s="187" customFormat="1" ht="115.5" x14ac:dyDescent="0.25">
      <c r="B200" s="173" t="s">
        <v>68</v>
      </c>
      <c r="C200" s="195" t="s">
        <v>69</v>
      </c>
      <c r="D200" s="195" t="s">
        <v>69</v>
      </c>
      <c r="E200" s="196" t="s">
        <v>70</v>
      </c>
      <c r="F200" s="196" t="s">
        <v>71</v>
      </c>
      <c r="G200" s="196" t="s">
        <v>69</v>
      </c>
      <c r="H200" s="195" t="s">
        <v>72</v>
      </c>
      <c r="I200" s="195" t="s">
        <v>72</v>
      </c>
      <c r="J200" s="195" t="s">
        <v>72</v>
      </c>
      <c r="K200" s="195" t="s">
        <v>72</v>
      </c>
      <c r="L200" s="195" t="s">
        <v>73</v>
      </c>
      <c r="M200" s="195" t="s">
        <v>74</v>
      </c>
      <c r="N200" s="195" t="s">
        <v>75</v>
      </c>
      <c r="O200" s="196" t="s">
        <v>76</v>
      </c>
      <c r="P200" s="170"/>
      <c r="Q200" s="171" t="s">
        <v>77</v>
      </c>
      <c r="R200" s="171" t="s">
        <v>78</v>
      </c>
      <c r="S200" s="345" t="s">
        <v>1502</v>
      </c>
      <c r="T200" s="170" t="s">
        <v>80</v>
      </c>
      <c r="U200" s="196" t="s">
        <v>81</v>
      </c>
      <c r="V200" s="170" t="s">
        <v>82</v>
      </c>
      <c r="W200" s="218" t="s">
        <v>83</v>
      </c>
      <c r="X200" s="219">
        <f t="shared" ref="X200:X263" si="180">IF(W200="MUY BAJA",20%,IF(W200="BAJA",40%,IF(W200="MEDIA",60%,IF(W200="ALTA",80%,IF(W200="MUY ALTA",100%,)))))</f>
        <v>0.4</v>
      </c>
      <c r="Y200" s="220" t="s">
        <v>84</v>
      </c>
      <c r="Z200" s="219">
        <f t="shared" ref="Z200:Z263" si="181">IF(Y200="LEVE",20%,IF(Y200="MENOR",40%,IF(Y200="MODERADO",60%,IF(Y200="MAYOR",80%,IF(Y200="CATASTRÓFICO",100%,)))))</f>
        <v>0.8</v>
      </c>
      <c r="AA200" s="223" t="s">
        <v>85</v>
      </c>
      <c r="AB200" s="172" t="s">
        <v>86</v>
      </c>
      <c r="AC200" s="170" t="s">
        <v>87</v>
      </c>
      <c r="AD200" s="223" t="s">
        <v>88</v>
      </c>
      <c r="AE200" s="223" t="s">
        <v>89</v>
      </c>
      <c r="AF200" s="246" t="s">
        <v>90</v>
      </c>
      <c r="AG200" s="223" t="s">
        <v>91</v>
      </c>
      <c r="AH200" s="223" t="s">
        <v>92</v>
      </c>
      <c r="AI200" s="219">
        <f t="shared" ref="AI200:AI263" si="182">IF(AH200="Prevenir",25%, IF(AH200="Detectar",15%,IF(AH200="Corregir",10%,)))</f>
        <v>0.1</v>
      </c>
      <c r="AJ200" s="223" t="s">
        <v>93</v>
      </c>
      <c r="AK200" s="219">
        <f t="shared" ref="AK200:AK263" si="183">IF(AJ200="Automático",25%,IF(AJ200="Manual",10%,))</f>
        <v>0.1</v>
      </c>
      <c r="AL200" s="223" t="s">
        <v>94</v>
      </c>
      <c r="AM200" s="195" t="s">
        <v>95</v>
      </c>
      <c r="AN200" s="173" t="s">
        <v>96</v>
      </c>
      <c r="AO200" s="195" t="s">
        <v>97</v>
      </c>
      <c r="AP200" s="184">
        <f t="shared" ref="AP200:AP263" si="184">+AI200+AK200</f>
        <v>0.2</v>
      </c>
      <c r="AQ200" s="243" t="str">
        <f t="shared" ref="AQ200:AQ263" si="185">IF(AR200&lt;=20%,"MUY BAJA",IF(AR200&lt;=40%,"BAJA",IF(AR200&lt;=60%,"MEDIA",IF(AR200&lt;=80%,"ALTA","MUY ALTA"))))</f>
        <v>BAJA</v>
      </c>
      <c r="AR200" s="243">
        <f t="shared" ref="AR200:AR263" si="186">IF(OR(AH200="Prevenir",AH200="Detectar"),(X200-(X200*AP200)), X200)</f>
        <v>0.4</v>
      </c>
      <c r="AS200" s="243" t="str">
        <f t="shared" ref="AS200:AS263" si="187">IF(AT200&lt;=20%,"LEVE",IF(AT200&lt;=40%,"MENOR",IF(AT200&lt;=60%,"MODERADO",IF(AT200&lt;=80%,"MAYOR","CATASTROFICO"))))</f>
        <v>MAYOR</v>
      </c>
      <c r="AT200" s="243">
        <f t="shared" ref="AT200:AT263" si="188">IF(AH200="Corregir",(Z200-(Z200*AP200)), Z200)</f>
        <v>0.64</v>
      </c>
      <c r="AU200" s="223" t="s">
        <v>85</v>
      </c>
      <c r="AV200" s="218" t="s">
        <v>98</v>
      </c>
      <c r="AW200" s="174" t="s">
        <v>86</v>
      </c>
      <c r="AX200" s="175" t="s">
        <v>99</v>
      </c>
      <c r="AY200" s="200"/>
      <c r="AZ200" s="175">
        <v>45657</v>
      </c>
      <c r="BA200" s="175" t="s">
        <v>1341</v>
      </c>
      <c r="BB200" s="176" t="s">
        <v>1337</v>
      </c>
      <c r="BC200" s="227" t="s">
        <v>100</v>
      </c>
      <c r="BD200" s="176" t="s">
        <v>8</v>
      </c>
      <c r="BE200" s="176" t="s">
        <v>1338</v>
      </c>
      <c r="BF200" s="177" t="s">
        <v>1339</v>
      </c>
      <c r="BG200" s="177" t="s">
        <v>1340</v>
      </c>
      <c r="BH200" s="177" t="s">
        <v>1342</v>
      </c>
      <c r="BI200" s="200"/>
      <c r="BJ200" s="190">
        <v>45777</v>
      </c>
      <c r="BK200" s="192" t="str">
        <f t="shared" ref="BK200:BK231" si="189">BK199</f>
        <v>Mantenimiento Preventivo y Correctivo a Equipos de Usuario Final: por demanda y Programa anual</v>
      </c>
      <c r="BL200" s="192" t="str">
        <f t="shared" si="125"/>
        <v>OSI - GIS</v>
      </c>
      <c r="BM200" s="197" t="s">
        <v>100</v>
      </c>
      <c r="BN200" s="191"/>
      <c r="BO200" s="193" t="s">
        <v>1338</v>
      </c>
      <c r="BP200" s="192" t="str">
        <f t="shared" ref="BP200:BP253" si="190">BP199</f>
        <v xml:space="preserve">En ejecución del servicio mesa de ayuda para el sopore y mantenimiento de equipos y usuarios finales </v>
      </c>
      <c r="BQ200" s="194" t="s">
        <v>1340</v>
      </c>
      <c r="BR200" s="192" t="str">
        <f>BR199</f>
        <v>Servicios transversales de apoyo a la gestión tecnológica.</v>
      </c>
      <c r="BS200" s="200"/>
      <c r="BT200" s="344">
        <f>BT199</f>
        <v>45838</v>
      </c>
      <c r="BU200" s="344" t="str">
        <f>BU199</f>
        <v>Monitoreo permanente al soporte técnico de infraestructura a servidores, almacenamiento y servicios técnicos transversales.
Monitoreo permanente al mantenimiento preventivo y corectivo a equipos y dispositivos de usuario final.</v>
      </c>
      <c r="BV200" s="345" t="str">
        <f t="shared" si="126"/>
        <v>OSI - GIS</v>
      </c>
      <c r="BW200" s="546" t="s">
        <v>100</v>
      </c>
      <c r="BX200" s="346" t="str">
        <f>BX199</f>
        <v xml:space="preserve"> </v>
      </c>
      <c r="BY200" s="346" t="str">
        <f t="shared" ref="BY200:BZ200" si="191">BY199</f>
        <v>X</v>
      </c>
      <c r="BZ200" s="346" t="str">
        <f t="shared" si="191"/>
        <v>Con el mantenimeinto preventivo y/o correctivo a equipos institucionales se garantiza el acceso a los servicios tecnológicos y plataformas institucionales.</v>
      </c>
      <c r="CA200" s="348" t="s">
        <v>1340</v>
      </c>
      <c r="CB200" s="345" t="str">
        <f>CB199</f>
        <v>Ajuste redacción "Descripción del Riesgo" acorde con lo indicado en el Informe OCI-018-2025.</v>
      </c>
      <c r="CC200" s="200"/>
      <c r="CD200" s="301"/>
      <c r="CE200" s="175"/>
      <c r="CF200" s="175" t="str">
        <f t="shared" si="127"/>
        <v>OSI - GIS</v>
      </c>
      <c r="CG200" s="305" t="s">
        <v>100</v>
      </c>
      <c r="CH200" s="176"/>
      <c r="CI200" s="239"/>
      <c r="CJ200" s="175"/>
      <c r="CK200" s="177"/>
      <c r="CL200" s="175"/>
      <c r="CM200" s="200"/>
      <c r="CN200" s="175"/>
      <c r="CO200" s="175"/>
      <c r="CP200" s="176"/>
      <c r="CQ200" s="176"/>
      <c r="CR200" s="176"/>
      <c r="CS200" s="176"/>
      <c r="CT200" s="177"/>
      <c r="CU200" s="177"/>
      <c r="CV200" s="177"/>
      <c r="CW200" s="198"/>
      <c r="CX200" s="198"/>
      <c r="CY200" s="198"/>
      <c r="CZ200" s="198"/>
      <c r="DA200" s="198"/>
      <c r="DB200" s="198"/>
      <c r="DC200" s="198"/>
      <c r="DD200" s="198"/>
      <c r="DE200" s="198"/>
      <c r="DF200" s="198"/>
    </row>
    <row r="201" spans="2:110" s="187" customFormat="1" ht="136.5" x14ac:dyDescent="0.25">
      <c r="B201" s="173" t="s">
        <v>68</v>
      </c>
      <c r="C201" s="195" t="s">
        <v>69</v>
      </c>
      <c r="D201" s="195" t="s">
        <v>69</v>
      </c>
      <c r="E201" s="196" t="s">
        <v>70</v>
      </c>
      <c r="F201" s="196" t="s">
        <v>71</v>
      </c>
      <c r="G201" s="196" t="s">
        <v>69</v>
      </c>
      <c r="H201" s="195" t="s">
        <v>72</v>
      </c>
      <c r="I201" s="195" t="s">
        <v>72</v>
      </c>
      <c r="J201" s="195" t="s">
        <v>72</v>
      </c>
      <c r="K201" s="195" t="s">
        <v>72</v>
      </c>
      <c r="L201" s="195" t="s">
        <v>191</v>
      </c>
      <c r="M201" s="195" t="s">
        <v>192</v>
      </c>
      <c r="N201" s="195" t="s">
        <v>193</v>
      </c>
      <c r="O201" s="196" t="s">
        <v>189</v>
      </c>
      <c r="P201" s="170"/>
      <c r="Q201" s="171" t="s">
        <v>77</v>
      </c>
      <c r="R201" s="171" t="s">
        <v>78</v>
      </c>
      <c r="S201" s="345" t="s">
        <v>1502</v>
      </c>
      <c r="T201" s="170" t="s">
        <v>80</v>
      </c>
      <c r="U201" s="196" t="s">
        <v>81</v>
      </c>
      <c r="V201" s="170" t="s">
        <v>82</v>
      </c>
      <c r="W201" s="218" t="s">
        <v>83</v>
      </c>
      <c r="X201" s="219">
        <f t="shared" si="180"/>
        <v>0.4</v>
      </c>
      <c r="Y201" s="220" t="s">
        <v>84</v>
      </c>
      <c r="Z201" s="219">
        <f t="shared" si="181"/>
        <v>0.8</v>
      </c>
      <c r="AA201" s="223" t="s">
        <v>85</v>
      </c>
      <c r="AB201" s="172" t="s">
        <v>86</v>
      </c>
      <c r="AC201" s="170" t="s">
        <v>87</v>
      </c>
      <c r="AD201" s="223" t="s">
        <v>88</v>
      </c>
      <c r="AE201" s="223" t="s">
        <v>89</v>
      </c>
      <c r="AF201" s="246" t="s">
        <v>90</v>
      </c>
      <c r="AG201" s="223" t="s">
        <v>91</v>
      </c>
      <c r="AH201" s="223" t="s">
        <v>92</v>
      </c>
      <c r="AI201" s="219">
        <f t="shared" si="182"/>
        <v>0.1</v>
      </c>
      <c r="AJ201" s="223" t="s">
        <v>93</v>
      </c>
      <c r="AK201" s="219">
        <f t="shared" si="183"/>
        <v>0.1</v>
      </c>
      <c r="AL201" s="223" t="s">
        <v>94</v>
      </c>
      <c r="AM201" s="195" t="s">
        <v>95</v>
      </c>
      <c r="AN201" s="173" t="s">
        <v>96</v>
      </c>
      <c r="AO201" s="195" t="s">
        <v>155</v>
      </c>
      <c r="AP201" s="184">
        <f t="shared" si="184"/>
        <v>0.2</v>
      </c>
      <c r="AQ201" s="243" t="str">
        <f t="shared" si="185"/>
        <v>BAJA</v>
      </c>
      <c r="AR201" s="243">
        <f t="shared" si="186"/>
        <v>0.4</v>
      </c>
      <c r="AS201" s="243" t="str">
        <f t="shared" si="187"/>
        <v>MAYOR</v>
      </c>
      <c r="AT201" s="243">
        <f t="shared" si="188"/>
        <v>0.64</v>
      </c>
      <c r="AU201" s="223" t="s">
        <v>85</v>
      </c>
      <c r="AV201" s="218" t="s">
        <v>98</v>
      </c>
      <c r="AW201" s="174" t="s">
        <v>86</v>
      </c>
      <c r="AX201" s="175" t="s">
        <v>99</v>
      </c>
      <c r="AY201" s="200"/>
      <c r="AZ201" s="175">
        <f>AZ199</f>
        <v>45657</v>
      </c>
      <c r="BA201" s="175" t="str">
        <f>BA199</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1" s="175" t="str">
        <f>BB199</f>
        <v>OSI - GIS - SPI</v>
      </c>
      <c r="BC201" s="227" t="s">
        <v>100</v>
      </c>
      <c r="BD201" s="176" t="str">
        <f t="shared" ref="BD201:BD232" si="192">BD200</f>
        <v xml:space="preserve">  </v>
      </c>
      <c r="BE201" s="176" t="str">
        <f t="shared" ref="BE201:BE232" si="193">BE200</f>
        <v>X</v>
      </c>
      <c r="BF201" s="177" t="str">
        <f t="shared" ref="BF201:BF232" si="194">BF200</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1" s="177" t="s">
        <v>1340</v>
      </c>
      <c r="BH201" s="177" t="str">
        <f t="shared" ref="BH201:BH232" si="195">BH200</f>
        <v xml:space="preserve">En diciembre 2024 se encuentra en proceso la adquisicón del nuevo servicio de soporte técnico y mesa de ayuda para equipos institucionales de usuario final, implementación en enero 2025. </v>
      </c>
      <c r="BI201" s="200"/>
      <c r="BJ201" s="190">
        <v>45777</v>
      </c>
      <c r="BK201" s="192" t="str">
        <f t="shared" si="189"/>
        <v>Mantenimiento Preventivo y Correctivo a Equipos de Usuario Final: por demanda y Programa anual</v>
      </c>
      <c r="BL201" s="192" t="str">
        <f t="shared" ref="BL201:BL264" si="196">BB201</f>
        <v>OSI - GIS - SPI</v>
      </c>
      <c r="BM201" s="197" t="s">
        <v>100</v>
      </c>
      <c r="BN201" s="191"/>
      <c r="BO201" s="193" t="s">
        <v>1338</v>
      </c>
      <c r="BP201" s="192" t="str">
        <f t="shared" si="190"/>
        <v xml:space="preserve">En ejecución del servicio mesa de ayuda para el sopore y mantenimiento de equipos y usuarios finales </v>
      </c>
      <c r="BQ201" s="194" t="s">
        <v>1340</v>
      </c>
      <c r="BR201" s="192" t="str">
        <f>BR199</f>
        <v>Servicios transversales de apoyo a la gestión tecnológica.</v>
      </c>
      <c r="BS201" s="200"/>
      <c r="BT201" s="344">
        <f t="shared" ref="BT201:BT253" si="197">BT200</f>
        <v>45838</v>
      </c>
      <c r="BU201" s="344" t="str">
        <f t="shared" ref="BU201:BU253" si="198">BU200</f>
        <v>Monitoreo permanente al soporte técnico de infraestructura a servidores, almacenamiento y servicios técnicos transversales.
Monitoreo permanente al mantenimiento preventivo y corectivo a equipos y dispositivos de usuario final.</v>
      </c>
      <c r="BV201" s="345" t="str">
        <f t="shared" ref="BV201:BV264" si="199">BL201</f>
        <v>OSI - GIS - SPI</v>
      </c>
      <c r="BW201" s="546" t="s">
        <v>100</v>
      </c>
      <c r="BX201" s="346" t="str">
        <f t="shared" ref="BX201:BX253" si="200">BX200</f>
        <v xml:space="preserve"> </v>
      </c>
      <c r="BY201" s="346" t="str">
        <f t="shared" ref="BY201:BY253" si="201">BY200</f>
        <v>X</v>
      </c>
      <c r="BZ201" s="346" t="str">
        <f t="shared" ref="BZ201:BZ253" si="202">BZ200</f>
        <v>Con el mantenimeinto preventivo y/o correctivo a equipos institucionales se garantiza el acceso a los servicios tecnológicos y plataformas institucionales.</v>
      </c>
      <c r="CA201" s="348" t="s">
        <v>1340</v>
      </c>
      <c r="CB201" s="345" t="str">
        <f t="shared" ref="CB201:CB253" si="203">CB200</f>
        <v>Ajuste redacción "Descripción del Riesgo" acorde con lo indicado en el Informe OCI-018-2025.</v>
      </c>
      <c r="CC201" s="200"/>
      <c r="CD201" s="301"/>
      <c r="CE201" s="175"/>
      <c r="CF201" s="175" t="str">
        <f t="shared" ref="CF201:CF264" si="204">BV201</f>
        <v>OSI - GIS - SPI</v>
      </c>
      <c r="CG201" s="305" t="s">
        <v>100</v>
      </c>
      <c r="CH201" s="176"/>
      <c r="CI201" s="239"/>
      <c r="CJ201" s="175"/>
      <c r="CK201" s="177"/>
      <c r="CL201" s="175"/>
      <c r="CM201" s="200"/>
      <c r="CN201" s="175"/>
      <c r="CO201" s="175"/>
      <c r="CP201" s="176"/>
      <c r="CQ201" s="176"/>
      <c r="CR201" s="176"/>
      <c r="CS201" s="176"/>
      <c r="CT201" s="177"/>
      <c r="CU201" s="177"/>
      <c r="CV201" s="177"/>
      <c r="CW201" s="198"/>
      <c r="CX201" s="198"/>
      <c r="CY201" s="198"/>
      <c r="CZ201" s="198"/>
      <c r="DA201" s="198"/>
      <c r="DB201" s="198"/>
      <c r="DC201" s="198"/>
      <c r="DD201" s="198"/>
      <c r="DE201" s="198"/>
      <c r="DF201" s="198"/>
    </row>
    <row r="202" spans="2:110" s="187" customFormat="1" ht="136.5" x14ac:dyDescent="0.25">
      <c r="B202" s="173" t="s">
        <v>68</v>
      </c>
      <c r="C202" s="195" t="s">
        <v>69</v>
      </c>
      <c r="D202" s="195" t="s">
        <v>69</v>
      </c>
      <c r="E202" s="196" t="s">
        <v>70</v>
      </c>
      <c r="F202" s="196" t="s">
        <v>71</v>
      </c>
      <c r="G202" s="196" t="s">
        <v>69</v>
      </c>
      <c r="H202" s="195" t="s">
        <v>72</v>
      </c>
      <c r="I202" s="195" t="s">
        <v>240</v>
      </c>
      <c r="J202" s="195" t="s">
        <v>240</v>
      </c>
      <c r="K202" s="195" t="s">
        <v>240</v>
      </c>
      <c r="L202" s="195">
        <v>0</v>
      </c>
      <c r="M202" s="195">
        <v>0</v>
      </c>
      <c r="N202" s="195">
        <v>0</v>
      </c>
      <c r="O202" s="196" t="s">
        <v>241</v>
      </c>
      <c r="P202" s="170"/>
      <c r="Q202" s="171" t="s">
        <v>77</v>
      </c>
      <c r="R202" s="171" t="s">
        <v>78</v>
      </c>
      <c r="S202" s="345" t="s">
        <v>1502</v>
      </c>
      <c r="T202" s="170" t="s">
        <v>80</v>
      </c>
      <c r="U202" s="196" t="s">
        <v>81</v>
      </c>
      <c r="V202" s="170" t="s">
        <v>107</v>
      </c>
      <c r="W202" s="218" t="s">
        <v>83</v>
      </c>
      <c r="X202" s="219">
        <f t="shared" si="180"/>
        <v>0.4</v>
      </c>
      <c r="Y202" s="220" t="s">
        <v>84</v>
      </c>
      <c r="Z202" s="219">
        <f t="shared" si="181"/>
        <v>0.8</v>
      </c>
      <c r="AA202" s="223" t="s">
        <v>85</v>
      </c>
      <c r="AB202" s="172" t="s">
        <v>86</v>
      </c>
      <c r="AC202" s="170" t="s">
        <v>87</v>
      </c>
      <c r="AD202" s="223" t="s">
        <v>88</v>
      </c>
      <c r="AE202" s="223" t="s">
        <v>89</v>
      </c>
      <c r="AF202" s="246" t="s">
        <v>90</v>
      </c>
      <c r="AG202" s="223" t="s">
        <v>91</v>
      </c>
      <c r="AH202" s="223" t="s">
        <v>92</v>
      </c>
      <c r="AI202" s="219">
        <f t="shared" si="182"/>
        <v>0.1</v>
      </c>
      <c r="AJ202" s="223" t="s">
        <v>93</v>
      </c>
      <c r="AK202" s="219">
        <f t="shared" si="183"/>
        <v>0.1</v>
      </c>
      <c r="AL202" s="223" t="s">
        <v>94</v>
      </c>
      <c r="AM202" s="195" t="s">
        <v>95</v>
      </c>
      <c r="AN202" s="173" t="s">
        <v>96</v>
      </c>
      <c r="AO202" s="195" t="s">
        <v>155</v>
      </c>
      <c r="AP202" s="184">
        <f t="shared" si="184"/>
        <v>0.2</v>
      </c>
      <c r="AQ202" s="243" t="str">
        <f t="shared" si="185"/>
        <v>BAJA</v>
      </c>
      <c r="AR202" s="243">
        <f t="shared" si="186"/>
        <v>0.4</v>
      </c>
      <c r="AS202" s="243" t="str">
        <f t="shared" si="187"/>
        <v>MAYOR</v>
      </c>
      <c r="AT202" s="243">
        <f t="shared" si="188"/>
        <v>0.64</v>
      </c>
      <c r="AU202" s="223" t="s">
        <v>85</v>
      </c>
      <c r="AV202" s="218" t="s">
        <v>98</v>
      </c>
      <c r="AW202" s="174" t="s">
        <v>86</v>
      </c>
      <c r="AX202" s="175" t="s">
        <v>156</v>
      </c>
      <c r="AY202" s="200"/>
      <c r="AZ202" s="175">
        <f t="shared" ref="AZ202:BB231" si="205">AZ199</f>
        <v>45657</v>
      </c>
      <c r="BA202"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2" s="175" t="str">
        <f t="shared" si="205"/>
        <v>OSI - GIS - SPI</v>
      </c>
      <c r="BC202" s="227" t="s">
        <v>100</v>
      </c>
      <c r="BD202" s="176" t="str">
        <f t="shared" si="192"/>
        <v xml:space="preserve">  </v>
      </c>
      <c r="BE202" s="176" t="str">
        <f t="shared" si="193"/>
        <v>X</v>
      </c>
      <c r="BF202"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2" s="177" t="s">
        <v>1340</v>
      </c>
      <c r="BH202" s="177" t="str">
        <f t="shared" si="195"/>
        <v xml:space="preserve">En diciembre 2024 se encuentra en proceso la adquisicón del nuevo servicio de soporte técnico y mesa de ayuda para equipos institucionales de usuario final, implementación en enero 2025. </v>
      </c>
      <c r="BI202" s="200"/>
      <c r="BJ202" s="190">
        <v>45777</v>
      </c>
      <c r="BK202" s="192" t="str">
        <f t="shared" si="189"/>
        <v>Mantenimiento Preventivo y Correctivo a Equipos de Usuario Final: por demanda y Programa anual</v>
      </c>
      <c r="BL202" s="192" t="str">
        <f t="shared" si="196"/>
        <v>OSI - GIS - SPI</v>
      </c>
      <c r="BM202" s="197" t="s">
        <v>100</v>
      </c>
      <c r="BN202" s="191"/>
      <c r="BO202" s="193" t="s">
        <v>1338</v>
      </c>
      <c r="BP202" s="192" t="str">
        <f t="shared" si="190"/>
        <v xml:space="preserve">En ejecución del servicio mesa de ayuda para el sopore y mantenimiento de equipos y usuarios finales </v>
      </c>
      <c r="BQ202" s="194" t="s">
        <v>1340</v>
      </c>
      <c r="BR202" s="192" t="str">
        <f>BR199</f>
        <v>Servicios transversales de apoyo a la gestión tecnológica.</v>
      </c>
      <c r="BS202" s="200"/>
      <c r="BT202" s="344">
        <f t="shared" si="197"/>
        <v>45838</v>
      </c>
      <c r="BU202" s="344" t="str">
        <f t="shared" si="198"/>
        <v>Monitoreo permanente al soporte técnico de infraestructura a servidores, almacenamiento y servicios técnicos transversales.
Monitoreo permanente al mantenimiento preventivo y corectivo a equipos y dispositivos de usuario final.</v>
      </c>
      <c r="BV202" s="345" t="str">
        <f t="shared" si="199"/>
        <v>OSI - GIS - SPI</v>
      </c>
      <c r="BW202" s="546" t="s">
        <v>100</v>
      </c>
      <c r="BX202" s="346" t="str">
        <f t="shared" si="200"/>
        <v xml:space="preserve"> </v>
      </c>
      <c r="BY202" s="346" t="str">
        <f t="shared" si="201"/>
        <v>X</v>
      </c>
      <c r="BZ202" s="346" t="str">
        <f t="shared" si="202"/>
        <v>Con el mantenimeinto preventivo y/o correctivo a equipos institucionales se garantiza el acceso a los servicios tecnológicos y plataformas institucionales.</v>
      </c>
      <c r="CA202" s="348" t="s">
        <v>1340</v>
      </c>
      <c r="CB202" s="345" t="str">
        <f t="shared" si="203"/>
        <v>Ajuste redacción "Descripción del Riesgo" acorde con lo indicado en el Informe OCI-018-2025.</v>
      </c>
      <c r="CC202" s="200"/>
      <c r="CD202" s="301"/>
      <c r="CE202" s="175"/>
      <c r="CF202" s="175" t="str">
        <f t="shared" si="204"/>
        <v>OSI - GIS - SPI</v>
      </c>
      <c r="CG202" s="305" t="s">
        <v>100</v>
      </c>
      <c r="CH202" s="176"/>
      <c r="CI202" s="239"/>
      <c r="CJ202" s="175"/>
      <c r="CK202" s="177"/>
      <c r="CL202" s="175"/>
      <c r="CM202" s="200"/>
      <c r="CN202" s="175"/>
      <c r="CO202" s="175"/>
      <c r="CP202" s="176"/>
      <c r="CQ202" s="176"/>
      <c r="CR202" s="176"/>
      <c r="CS202" s="176"/>
      <c r="CT202" s="177"/>
      <c r="CU202" s="177"/>
      <c r="CV202" s="177"/>
      <c r="CW202" s="198"/>
      <c r="CX202" s="198"/>
      <c r="CY202" s="198"/>
      <c r="CZ202" s="198"/>
      <c r="DA202" s="198"/>
      <c r="DB202" s="198"/>
      <c r="DC202" s="198"/>
      <c r="DD202" s="198"/>
      <c r="DE202" s="198"/>
      <c r="DF202" s="198"/>
    </row>
    <row r="203" spans="2:110" s="187" customFormat="1" ht="115.5" x14ac:dyDescent="0.25">
      <c r="B203" s="173" t="s">
        <v>68</v>
      </c>
      <c r="C203" s="195" t="s">
        <v>69</v>
      </c>
      <c r="D203" s="195" t="s">
        <v>69</v>
      </c>
      <c r="E203" s="196" t="s">
        <v>70</v>
      </c>
      <c r="F203" s="196" t="s">
        <v>71</v>
      </c>
      <c r="G203" s="196" t="s">
        <v>69</v>
      </c>
      <c r="H203" s="195" t="s">
        <v>240</v>
      </c>
      <c r="I203" s="195" t="s">
        <v>240</v>
      </c>
      <c r="J203" s="195" t="s">
        <v>240</v>
      </c>
      <c r="K203" s="195" t="s">
        <v>240</v>
      </c>
      <c r="L203" s="195" t="s">
        <v>283</v>
      </c>
      <c r="M203" s="195" t="s">
        <v>284</v>
      </c>
      <c r="N203" s="195" t="s">
        <v>284</v>
      </c>
      <c r="O203" s="196" t="s">
        <v>285</v>
      </c>
      <c r="P203" s="170"/>
      <c r="Q203" s="171" t="s">
        <v>77</v>
      </c>
      <c r="R203" s="171" t="s">
        <v>78</v>
      </c>
      <c r="S203" s="345" t="s">
        <v>1502</v>
      </c>
      <c r="T203" s="170" t="s">
        <v>80</v>
      </c>
      <c r="U203" s="196" t="s">
        <v>81</v>
      </c>
      <c r="V203" s="170" t="s">
        <v>107</v>
      </c>
      <c r="W203" s="218" t="s">
        <v>83</v>
      </c>
      <c r="X203" s="219">
        <f t="shared" si="180"/>
        <v>0.4</v>
      </c>
      <c r="Y203" s="220" t="s">
        <v>84</v>
      </c>
      <c r="Z203" s="219">
        <f t="shared" si="181"/>
        <v>0.8</v>
      </c>
      <c r="AA203" s="223" t="s">
        <v>85</v>
      </c>
      <c r="AB203" s="172" t="s">
        <v>86</v>
      </c>
      <c r="AC203" s="170" t="s">
        <v>87</v>
      </c>
      <c r="AD203" s="223" t="s">
        <v>88</v>
      </c>
      <c r="AE203" s="223" t="s">
        <v>89</v>
      </c>
      <c r="AF203" s="246" t="s">
        <v>90</v>
      </c>
      <c r="AG203" s="223" t="s">
        <v>91</v>
      </c>
      <c r="AH203" s="223" t="s">
        <v>92</v>
      </c>
      <c r="AI203" s="219">
        <f t="shared" si="182"/>
        <v>0.1</v>
      </c>
      <c r="AJ203" s="223" t="s">
        <v>93</v>
      </c>
      <c r="AK203" s="219">
        <f t="shared" si="183"/>
        <v>0.1</v>
      </c>
      <c r="AL203" s="223" t="s">
        <v>94</v>
      </c>
      <c r="AM203" s="195" t="s">
        <v>95</v>
      </c>
      <c r="AN203" s="173" t="s">
        <v>96</v>
      </c>
      <c r="AO203" s="195" t="s">
        <v>155</v>
      </c>
      <c r="AP203" s="184">
        <f t="shared" si="184"/>
        <v>0.2</v>
      </c>
      <c r="AQ203" s="243" t="str">
        <f t="shared" si="185"/>
        <v>BAJA</v>
      </c>
      <c r="AR203" s="243">
        <f t="shared" si="186"/>
        <v>0.4</v>
      </c>
      <c r="AS203" s="243" t="str">
        <f t="shared" si="187"/>
        <v>MAYOR</v>
      </c>
      <c r="AT203" s="243">
        <f t="shared" si="188"/>
        <v>0.64</v>
      </c>
      <c r="AU203" s="223" t="s">
        <v>85</v>
      </c>
      <c r="AV203" s="218" t="s">
        <v>98</v>
      </c>
      <c r="AW203" s="174" t="s">
        <v>86</v>
      </c>
      <c r="AX203" s="175" t="s">
        <v>156</v>
      </c>
      <c r="AY203" s="200"/>
      <c r="AZ203" s="175">
        <f t="shared" si="205"/>
        <v>45657</v>
      </c>
      <c r="BA203"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3" s="175" t="str">
        <f t="shared" si="205"/>
        <v>OSI - GIS</v>
      </c>
      <c r="BC203" s="227" t="s">
        <v>100</v>
      </c>
      <c r="BD203" s="176" t="str">
        <f t="shared" si="192"/>
        <v xml:space="preserve">  </v>
      </c>
      <c r="BE203" s="176" t="str">
        <f t="shared" si="193"/>
        <v>X</v>
      </c>
      <c r="BF203"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3" s="177" t="s">
        <v>1340</v>
      </c>
      <c r="BH203" s="177" t="str">
        <f t="shared" si="195"/>
        <v xml:space="preserve">En diciembre 2024 se encuentra en proceso la adquisicón del nuevo servicio de soporte técnico y mesa de ayuda para equipos institucionales de usuario final, implementación en enero 2025. </v>
      </c>
      <c r="BI203" s="200"/>
      <c r="BJ203" s="190">
        <v>45777</v>
      </c>
      <c r="BK203" s="192" t="str">
        <f t="shared" si="189"/>
        <v>Mantenimiento Preventivo y Correctivo a Equipos de Usuario Final: por demanda y Programa anual</v>
      </c>
      <c r="BL203" s="192" t="str">
        <f t="shared" si="196"/>
        <v>OSI - GIS</v>
      </c>
      <c r="BM203" s="197" t="s">
        <v>100</v>
      </c>
      <c r="BN203" s="191"/>
      <c r="BO203" s="193" t="s">
        <v>1338</v>
      </c>
      <c r="BP203" s="192" t="str">
        <f t="shared" si="190"/>
        <v xml:space="preserve">En ejecución del servicio mesa de ayuda para el sopore y mantenimiento de equipos y usuarios finales </v>
      </c>
      <c r="BQ203" s="194" t="s">
        <v>1340</v>
      </c>
      <c r="BR203" s="192" t="str">
        <f>BR199</f>
        <v>Servicios transversales de apoyo a la gestión tecnológica.</v>
      </c>
      <c r="BS203" s="200"/>
      <c r="BT203" s="344">
        <f t="shared" si="197"/>
        <v>45838</v>
      </c>
      <c r="BU203" s="344" t="str">
        <f t="shared" si="198"/>
        <v>Monitoreo permanente al soporte técnico de infraestructura a servidores, almacenamiento y servicios técnicos transversales.
Monitoreo permanente al mantenimiento preventivo y corectivo a equipos y dispositivos de usuario final.</v>
      </c>
      <c r="BV203" s="345" t="str">
        <f t="shared" si="199"/>
        <v>OSI - GIS</v>
      </c>
      <c r="BW203" s="546" t="s">
        <v>100</v>
      </c>
      <c r="BX203" s="346" t="str">
        <f t="shared" si="200"/>
        <v xml:space="preserve"> </v>
      </c>
      <c r="BY203" s="346" t="str">
        <f t="shared" si="201"/>
        <v>X</v>
      </c>
      <c r="BZ203" s="346" t="str">
        <f t="shared" si="202"/>
        <v>Con el mantenimeinto preventivo y/o correctivo a equipos institucionales se garantiza el acceso a los servicios tecnológicos y plataformas institucionales.</v>
      </c>
      <c r="CA203" s="348" t="s">
        <v>1340</v>
      </c>
      <c r="CB203" s="345" t="str">
        <f t="shared" si="203"/>
        <v>Ajuste redacción "Descripción del Riesgo" acorde con lo indicado en el Informe OCI-018-2025.</v>
      </c>
      <c r="CC203" s="200"/>
      <c r="CD203" s="301"/>
      <c r="CE203" s="175"/>
      <c r="CF203" s="175" t="str">
        <f t="shared" si="204"/>
        <v>OSI - GIS</v>
      </c>
      <c r="CG203" s="305" t="s">
        <v>100</v>
      </c>
      <c r="CH203" s="176"/>
      <c r="CI203" s="239"/>
      <c r="CJ203" s="175"/>
      <c r="CK203" s="177"/>
      <c r="CL203" s="175"/>
      <c r="CM203" s="200"/>
      <c r="CN203" s="175"/>
      <c r="CO203" s="175"/>
      <c r="CP203" s="176"/>
      <c r="CQ203" s="176"/>
      <c r="CR203" s="176"/>
      <c r="CS203" s="176"/>
      <c r="CT203" s="177"/>
      <c r="CU203" s="177"/>
      <c r="CV203" s="177"/>
      <c r="CW203" s="198"/>
      <c r="CX203" s="198"/>
      <c r="CY203" s="198"/>
      <c r="CZ203" s="198"/>
      <c r="DA203" s="198"/>
      <c r="DB203" s="198"/>
      <c r="DC203" s="198"/>
      <c r="DD203" s="198"/>
      <c r="DE203" s="198"/>
      <c r="DF203" s="198"/>
    </row>
    <row r="204" spans="2:110" s="187" customFormat="1" ht="136.5" x14ac:dyDescent="0.25">
      <c r="B204" s="173" t="s">
        <v>68</v>
      </c>
      <c r="C204" s="195" t="s">
        <v>69</v>
      </c>
      <c r="D204" s="195" t="s">
        <v>69</v>
      </c>
      <c r="E204" s="196" t="s">
        <v>70</v>
      </c>
      <c r="F204" s="196" t="s">
        <v>117</v>
      </c>
      <c r="G204" s="196" t="s">
        <v>69</v>
      </c>
      <c r="H204" s="195" t="s">
        <v>240</v>
      </c>
      <c r="I204" s="195" t="s">
        <v>240</v>
      </c>
      <c r="J204" s="195" t="s">
        <v>240</v>
      </c>
      <c r="K204" s="195" t="s">
        <v>240</v>
      </c>
      <c r="L204" s="195">
        <v>0</v>
      </c>
      <c r="M204" s="195">
        <v>0</v>
      </c>
      <c r="N204" s="195">
        <v>0</v>
      </c>
      <c r="O204" s="196" t="s">
        <v>295</v>
      </c>
      <c r="P204" s="170"/>
      <c r="Q204" s="171" t="s">
        <v>77</v>
      </c>
      <c r="R204" s="171" t="s">
        <v>78</v>
      </c>
      <c r="S204" s="345" t="s">
        <v>1502</v>
      </c>
      <c r="T204" s="170" t="s">
        <v>80</v>
      </c>
      <c r="U204" s="196" t="s">
        <v>81</v>
      </c>
      <c r="V204" s="170" t="s">
        <v>107</v>
      </c>
      <c r="W204" s="218" t="s">
        <v>83</v>
      </c>
      <c r="X204" s="219">
        <f t="shared" si="180"/>
        <v>0.4</v>
      </c>
      <c r="Y204" s="220" t="s">
        <v>84</v>
      </c>
      <c r="Z204" s="219">
        <f t="shared" si="181"/>
        <v>0.8</v>
      </c>
      <c r="AA204" s="223" t="s">
        <v>85</v>
      </c>
      <c r="AB204" s="172" t="s">
        <v>86</v>
      </c>
      <c r="AC204" s="170" t="s">
        <v>87</v>
      </c>
      <c r="AD204" s="223" t="s">
        <v>88</v>
      </c>
      <c r="AE204" s="223" t="s">
        <v>89</v>
      </c>
      <c r="AF204" s="246" t="s">
        <v>90</v>
      </c>
      <c r="AG204" s="223" t="s">
        <v>91</v>
      </c>
      <c r="AH204" s="223" t="s">
        <v>92</v>
      </c>
      <c r="AI204" s="219">
        <f t="shared" si="182"/>
        <v>0.1</v>
      </c>
      <c r="AJ204" s="223" t="s">
        <v>93</v>
      </c>
      <c r="AK204" s="219">
        <f t="shared" si="183"/>
        <v>0.1</v>
      </c>
      <c r="AL204" s="223" t="s">
        <v>94</v>
      </c>
      <c r="AM204" s="195" t="s">
        <v>95</v>
      </c>
      <c r="AN204" s="173" t="s">
        <v>96</v>
      </c>
      <c r="AO204" s="195" t="s">
        <v>155</v>
      </c>
      <c r="AP204" s="184">
        <f t="shared" si="184"/>
        <v>0.2</v>
      </c>
      <c r="AQ204" s="243" t="str">
        <f t="shared" si="185"/>
        <v>BAJA</v>
      </c>
      <c r="AR204" s="243">
        <f t="shared" si="186"/>
        <v>0.4</v>
      </c>
      <c r="AS204" s="243" t="str">
        <f t="shared" si="187"/>
        <v>MAYOR</v>
      </c>
      <c r="AT204" s="243">
        <f t="shared" si="188"/>
        <v>0.64</v>
      </c>
      <c r="AU204" s="223" t="s">
        <v>85</v>
      </c>
      <c r="AV204" s="235" t="s">
        <v>130</v>
      </c>
      <c r="AW204" s="174" t="s">
        <v>86</v>
      </c>
      <c r="AX204" s="175" t="s">
        <v>156</v>
      </c>
      <c r="AY204" s="200"/>
      <c r="AZ204" s="175">
        <f t="shared" si="205"/>
        <v>45657</v>
      </c>
      <c r="BA204"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4" s="175" t="str">
        <f t="shared" si="205"/>
        <v>OSI - GIS - SPI</v>
      </c>
      <c r="BC204" s="227" t="s">
        <v>100</v>
      </c>
      <c r="BD204" s="176" t="str">
        <f t="shared" si="192"/>
        <v xml:space="preserve">  </v>
      </c>
      <c r="BE204" s="176" t="str">
        <f t="shared" si="193"/>
        <v>X</v>
      </c>
      <c r="BF204"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4" s="177" t="s">
        <v>1340</v>
      </c>
      <c r="BH204" s="177" t="str">
        <f t="shared" si="195"/>
        <v xml:space="preserve">En diciembre 2024 se encuentra en proceso la adquisicón del nuevo servicio de soporte técnico y mesa de ayuda para equipos institucionales de usuario final, implementación en enero 2025. </v>
      </c>
      <c r="BI204" s="200"/>
      <c r="BJ204" s="190">
        <v>45777</v>
      </c>
      <c r="BK204" s="192" t="str">
        <f t="shared" si="189"/>
        <v>Mantenimiento Preventivo y Correctivo a Equipos de Usuario Final: por demanda y Programa anual</v>
      </c>
      <c r="BL204" s="192" t="str">
        <f t="shared" si="196"/>
        <v>OSI - GIS - SPI</v>
      </c>
      <c r="BM204" s="197" t="s">
        <v>100</v>
      </c>
      <c r="BN204" s="191"/>
      <c r="BO204" s="193" t="s">
        <v>1338</v>
      </c>
      <c r="BP204" s="192" t="str">
        <f t="shared" si="190"/>
        <v xml:space="preserve">En ejecución del servicio mesa de ayuda para el sopore y mantenimiento de equipos y usuarios finales </v>
      </c>
      <c r="BQ204" s="194" t="s">
        <v>1340</v>
      </c>
      <c r="BR204" s="192" t="str">
        <f>BR199</f>
        <v>Servicios transversales de apoyo a la gestión tecnológica.</v>
      </c>
      <c r="BS204" s="200"/>
      <c r="BT204" s="344">
        <f t="shared" si="197"/>
        <v>45838</v>
      </c>
      <c r="BU204" s="344" t="str">
        <f t="shared" si="198"/>
        <v>Monitoreo permanente al soporte técnico de infraestructura a servidores, almacenamiento y servicios técnicos transversales.
Monitoreo permanente al mantenimiento preventivo y corectivo a equipos y dispositivos de usuario final.</v>
      </c>
      <c r="BV204" s="345" t="str">
        <f t="shared" si="199"/>
        <v>OSI - GIS - SPI</v>
      </c>
      <c r="BW204" s="546" t="s">
        <v>100</v>
      </c>
      <c r="BX204" s="346" t="str">
        <f t="shared" si="200"/>
        <v xml:space="preserve"> </v>
      </c>
      <c r="BY204" s="346" t="str">
        <f t="shared" si="201"/>
        <v>X</v>
      </c>
      <c r="BZ204" s="346" t="str">
        <f t="shared" si="202"/>
        <v>Con el mantenimeinto preventivo y/o correctivo a equipos institucionales se garantiza el acceso a los servicios tecnológicos y plataformas institucionales.</v>
      </c>
      <c r="CA204" s="348" t="s">
        <v>1340</v>
      </c>
      <c r="CB204" s="345" t="str">
        <f t="shared" si="203"/>
        <v>Ajuste redacción "Descripción del Riesgo" acorde con lo indicado en el Informe OCI-018-2025.</v>
      </c>
      <c r="CC204" s="200"/>
      <c r="CD204" s="301"/>
      <c r="CE204" s="175"/>
      <c r="CF204" s="175" t="str">
        <f t="shared" si="204"/>
        <v>OSI - GIS - SPI</v>
      </c>
      <c r="CG204" s="305" t="s">
        <v>100</v>
      </c>
      <c r="CH204" s="176"/>
      <c r="CI204" s="239"/>
      <c r="CJ204" s="175"/>
      <c r="CK204" s="177"/>
      <c r="CL204" s="175"/>
      <c r="CM204" s="200"/>
      <c r="CN204" s="175"/>
      <c r="CO204" s="175"/>
      <c r="CP204" s="176"/>
      <c r="CQ204" s="176"/>
      <c r="CR204" s="176"/>
      <c r="CS204" s="176"/>
      <c r="CT204" s="177"/>
      <c r="CU204" s="177"/>
      <c r="CV204" s="177"/>
      <c r="CW204" s="198"/>
      <c r="CX204" s="198"/>
      <c r="CY204" s="198"/>
      <c r="CZ204" s="198"/>
      <c r="DA204" s="198"/>
      <c r="DB204" s="198"/>
      <c r="DC204" s="198"/>
      <c r="DD204" s="198"/>
      <c r="DE204" s="198"/>
      <c r="DF204" s="198"/>
    </row>
    <row r="205" spans="2:110" s="187" customFormat="1" ht="136.5" x14ac:dyDescent="0.25">
      <c r="B205" s="173" t="s">
        <v>68</v>
      </c>
      <c r="C205" s="195" t="s">
        <v>69</v>
      </c>
      <c r="D205" s="195" t="s">
        <v>69</v>
      </c>
      <c r="E205" s="196" t="s">
        <v>70</v>
      </c>
      <c r="F205" s="196" t="s">
        <v>117</v>
      </c>
      <c r="G205" s="196" t="s">
        <v>69</v>
      </c>
      <c r="H205" s="195" t="s">
        <v>240</v>
      </c>
      <c r="I205" s="195" t="s">
        <v>240</v>
      </c>
      <c r="J205" s="195" t="s">
        <v>240</v>
      </c>
      <c r="K205" s="195" t="s">
        <v>240</v>
      </c>
      <c r="L205" s="195" t="s">
        <v>320</v>
      </c>
      <c r="M205" s="195" t="s">
        <v>321</v>
      </c>
      <c r="N205" s="195" t="s">
        <v>322</v>
      </c>
      <c r="O205" s="196" t="s">
        <v>76</v>
      </c>
      <c r="P205" s="170"/>
      <c r="Q205" s="171" t="s">
        <v>77</v>
      </c>
      <c r="R205" s="171" t="s">
        <v>78</v>
      </c>
      <c r="S205" s="345" t="s">
        <v>1502</v>
      </c>
      <c r="T205" s="170" t="s">
        <v>80</v>
      </c>
      <c r="U205" s="196" t="s">
        <v>81</v>
      </c>
      <c r="V205" s="170" t="s">
        <v>107</v>
      </c>
      <c r="W205" s="218" t="s">
        <v>83</v>
      </c>
      <c r="X205" s="219">
        <f t="shared" si="180"/>
        <v>0.4</v>
      </c>
      <c r="Y205" s="220" t="s">
        <v>84</v>
      </c>
      <c r="Z205" s="219">
        <f t="shared" si="181"/>
        <v>0.8</v>
      </c>
      <c r="AA205" s="223" t="s">
        <v>85</v>
      </c>
      <c r="AB205" s="172" t="s">
        <v>86</v>
      </c>
      <c r="AC205" s="170" t="s">
        <v>87</v>
      </c>
      <c r="AD205" s="223" t="s">
        <v>88</v>
      </c>
      <c r="AE205" s="223" t="s">
        <v>89</v>
      </c>
      <c r="AF205" s="246" t="s">
        <v>90</v>
      </c>
      <c r="AG205" s="223" t="s">
        <v>91</v>
      </c>
      <c r="AH205" s="223" t="s">
        <v>92</v>
      </c>
      <c r="AI205" s="219">
        <f t="shared" si="182"/>
        <v>0.1</v>
      </c>
      <c r="AJ205" s="223" t="s">
        <v>93</v>
      </c>
      <c r="AK205" s="219">
        <f t="shared" si="183"/>
        <v>0.1</v>
      </c>
      <c r="AL205" s="223" t="s">
        <v>94</v>
      </c>
      <c r="AM205" s="195" t="s">
        <v>95</v>
      </c>
      <c r="AN205" s="173" t="s">
        <v>96</v>
      </c>
      <c r="AO205" s="195" t="s">
        <v>155</v>
      </c>
      <c r="AP205" s="184">
        <f t="shared" si="184"/>
        <v>0.2</v>
      </c>
      <c r="AQ205" s="243" t="str">
        <f t="shared" si="185"/>
        <v>BAJA</v>
      </c>
      <c r="AR205" s="243">
        <f t="shared" si="186"/>
        <v>0.4</v>
      </c>
      <c r="AS205" s="243" t="str">
        <f t="shared" si="187"/>
        <v>MAYOR</v>
      </c>
      <c r="AT205" s="243">
        <f t="shared" si="188"/>
        <v>0.64</v>
      </c>
      <c r="AU205" s="223" t="s">
        <v>85</v>
      </c>
      <c r="AV205" s="218" t="s">
        <v>98</v>
      </c>
      <c r="AW205" s="174" t="s">
        <v>86</v>
      </c>
      <c r="AX205" s="175" t="s">
        <v>156</v>
      </c>
      <c r="AY205" s="200"/>
      <c r="AZ205" s="175">
        <f t="shared" si="205"/>
        <v>45657</v>
      </c>
      <c r="BA205"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5" s="175" t="str">
        <f t="shared" si="205"/>
        <v>OSI - GIS - SPI</v>
      </c>
      <c r="BC205" s="227" t="s">
        <v>100</v>
      </c>
      <c r="BD205" s="176" t="str">
        <f t="shared" si="192"/>
        <v xml:space="preserve">  </v>
      </c>
      <c r="BE205" s="176" t="str">
        <f t="shared" si="193"/>
        <v>X</v>
      </c>
      <c r="BF205"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5" s="177" t="s">
        <v>1340</v>
      </c>
      <c r="BH205" s="177" t="str">
        <f t="shared" si="195"/>
        <v xml:space="preserve">En diciembre 2024 se encuentra en proceso la adquisicón del nuevo servicio de soporte técnico y mesa de ayuda para equipos institucionales de usuario final, implementación en enero 2025. </v>
      </c>
      <c r="BI205" s="200"/>
      <c r="BJ205" s="190">
        <v>45777</v>
      </c>
      <c r="BK205" s="192" t="str">
        <f t="shared" si="189"/>
        <v>Mantenimiento Preventivo y Correctivo a Equipos de Usuario Final: por demanda y Programa anual</v>
      </c>
      <c r="BL205" s="192" t="str">
        <f t="shared" si="196"/>
        <v>OSI - GIS - SPI</v>
      </c>
      <c r="BM205" s="197" t="s">
        <v>100</v>
      </c>
      <c r="BN205" s="191"/>
      <c r="BO205" s="193" t="s">
        <v>1338</v>
      </c>
      <c r="BP205" s="192" t="str">
        <f t="shared" si="190"/>
        <v xml:space="preserve">En ejecución del servicio mesa de ayuda para el sopore y mantenimiento de equipos y usuarios finales </v>
      </c>
      <c r="BQ205" s="194" t="s">
        <v>1340</v>
      </c>
      <c r="BR205" s="192" t="str">
        <f>BR199</f>
        <v>Servicios transversales de apoyo a la gestión tecnológica.</v>
      </c>
      <c r="BS205" s="200"/>
      <c r="BT205" s="344">
        <f t="shared" si="197"/>
        <v>45838</v>
      </c>
      <c r="BU205" s="344" t="str">
        <f t="shared" si="198"/>
        <v>Monitoreo permanente al soporte técnico de infraestructura a servidores, almacenamiento y servicios técnicos transversales.
Monitoreo permanente al mantenimiento preventivo y corectivo a equipos y dispositivos de usuario final.</v>
      </c>
      <c r="BV205" s="345" t="str">
        <f t="shared" si="199"/>
        <v>OSI - GIS - SPI</v>
      </c>
      <c r="BW205" s="546" t="s">
        <v>100</v>
      </c>
      <c r="BX205" s="346" t="str">
        <f t="shared" si="200"/>
        <v xml:space="preserve"> </v>
      </c>
      <c r="BY205" s="346" t="str">
        <f t="shared" si="201"/>
        <v>X</v>
      </c>
      <c r="BZ205" s="346" t="str">
        <f t="shared" si="202"/>
        <v>Con el mantenimeinto preventivo y/o correctivo a equipos institucionales se garantiza el acceso a los servicios tecnológicos y plataformas institucionales.</v>
      </c>
      <c r="CA205" s="348" t="s">
        <v>1340</v>
      </c>
      <c r="CB205" s="345" t="str">
        <f t="shared" si="203"/>
        <v>Ajuste redacción "Descripción del Riesgo" acorde con lo indicado en el Informe OCI-018-2025.</v>
      </c>
      <c r="CC205" s="200"/>
      <c r="CD205" s="301"/>
      <c r="CE205" s="175"/>
      <c r="CF205" s="175" t="str">
        <f t="shared" si="204"/>
        <v>OSI - GIS - SPI</v>
      </c>
      <c r="CG205" s="305" t="s">
        <v>100</v>
      </c>
      <c r="CH205" s="176"/>
      <c r="CI205" s="239"/>
      <c r="CJ205" s="175"/>
      <c r="CK205" s="177"/>
      <c r="CL205" s="175"/>
      <c r="CM205" s="200"/>
      <c r="CN205" s="175"/>
      <c r="CO205" s="175"/>
      <c r="CP205" s="176"/>
      <c r="CQ205" s="176"/>
      <c r="CR205" s="176"/>
      <c r="CS205" s="176"/>
      <c r="CT205" s="177"/>
      <c r="CU205" s="177"/>
      <c r="CV205" s="177"/>
      <c r="CW205" s="198"/>
      <c r="CX205" s="198"/>
      <c r="CY205" s="198"/>
      <c r="CZ205" s="198"/>
      <c r="DA205" s="198"/>
      <c r="DB205" s="198"/>
      <c r="DC205" s="198"/>
      <c r="DD205" s="198"/>
      <c r="DE205" s="198"/>
      <c r="DF205" s="198"/>
    </row>
    <row r="206" spans="2:110" s="187" customFormat="1" ht="115.5" x14ac:dyDescent="0.25">
      <c r="B206" s="173" t="s">
        <v>68</v>
      </c>
      <c r="C206" s="195" t="s">
        <v>69</v>
      </c>
      <c r="D206" s="195" t="s">
        <v>69</v>
      </c>
      <c r="E206" s="196" t="s">
        <v>70</v>
      </c>
      <c r="F206" s="196" t="s">
        <v>117</v>
      </c>
      <c r="G206" s="196" t="s">
        <v>69</v>
      </c>
      <c r="H206" s="195" t="s">
        <v>240</v>
      </c>
      <c r="I206" s="195" t="s">
        <v>72</v>
      </c>
      <c r="J206" s="195" t="s">
        <v>240</v>
      </c>
      <c r="K206" s="195" t="s">
        <v>240</v>
      </c>
      <c r="L206" s="195" t="s">
        <v>323</v>
      </c>
      <c r="M206" s="195" t="s">
        <v>324</v>
      </c>
      <c r="N206" s="195" t="s">
        <v>306</v>
      </c>
      <c r="O206" s="196" t="s">
        <v>76</v>
      </c>
      <c r="P206" s="170"/>
      <c r="Q206" s="171" t="s">
        <v>77</v>
      </c>
      <c r="R206" s="171" t="s">
        <v>78</v>
      </c>
      <c r="S206" s="345" t="s">
        <v>1502</v>
      </c>
      <c r="T206" s="170" t="s">
        <v>80</v>
      </c>
      <c r="U206" s="196" t="s">
        <v>81</v>
      </c>
      <c r="V206" s="170" t="s">
        <v>107</v>
      </c>
      <c r="W206" s="218" t="s">
        <v>83</v>
      </c>
      <c r="X206" s="219">
        <f t="shared" si="180"/>
        <v>0.4</v>
      </c>
      <c r="Y206" s="220" t="s">
        <v>84</v>
      </c>
      <c r="Z206" s="219">
        <f t="shared" si="181"/>
        <v>0.8</v>
      </c>
      <c r="AA206" s="223" t="s">
        <v>85</v>
      </c>
      <c r="AB206" s="172" t="s">
        <v>86</v>
      </c>
      <c r="AC206" s="170" t="s">
        <v>87</v>
      </c>
      <c r="AD206" s="223" t="s">
        <v>88</v>
      </c>
      <c r="AE206" s="223" t="s">
        <v>89</v>
      </c>
      <c r="AF206" s="246" t="s">
        <v>90</v>
      </c>
      <c r="AG206" s="223" t="s">
        <v>91</v>
      </c>
      <c r="AH206" s="223" t="s">
        <v>92</v>
      </c>
      <c r="AI206" s="219">
        <f t="shared" si="182"/>
        <v>0.1</v>
      </c>
      <c r="AJ206" s="223" t="s">
        <v>93</v>
      </c>
      <c r="AK206" s="219">
        <f t="shared" si="183"/>
        <v>0.1</v>
      </c>
      <c r="AL206" s="223" t="s">
        <v>94</v>
      </c>
      <c r="AM206" s="195" t="s">
        <v>95</v>
      </c>
      <c r="AN206" s="173" t="s">
        <v>96</v>
      </c>
      <c r="AO206" s="195" t="s">
        <v>155</v>
      </c>
      <c r="AP206" s="184">
        <f t="shared" si="184"/>
        <v>0.2</v>
      </c>
      <c r="AQ206" s="243" t="str">
        <f t="shared" si="185"/>
        <v>BAJA</v>
      </c>
      <c r="AR206" s="243">
        <f t="shared" si="186"/>
        <v>0.4</v>
      </c>
      <c r="AS206" s="243" t="str">
        <f t="shared" si="187"/>
        <v>MAYOR</v>
      </c>
      <c r="AT206" s="243">
        <f t="shared" si="188"/>
        <v>0.64</v>
      </c>
      <c r="AU206" s="223" t="s">
        <v>85</v>
      </c>
      <c r="AV206" s="235" t="s">
        <v>130</v>
      </c>
      <c r="AW206" s="174" t="s">
        <v>86</v>
      </c>
      <c r="AX206" s="175" t="s">
        <v>156</v>
      </c>
      <c r="AY206" s="200"/>
      <c r="AZ206" s="175">
        <f t="shared" si="205"/>
        <v>45657</v>
      </c>
      <c r="BA206"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6" s="175" t="str">
        <f t="shared" si="205"/>
        <v>OSI - GIS</v>
      </c>
      <c r="BC206" s="227" t="s">
        <v>100</v>
      </c>
      <c r="BD206" s="176" t="str">
        <f t="shared" si="192"/>
        <v xml:space="preserve">  </v>
      </c>
      <c r="BE206" s="176" t="str">
        <f t="shared" si="193"/>
        <v>X</v>
      </c>
      <c r="BF206"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6" s="177" t="s">
        <v>1340</v>
      </c>
      <c r="BH206" s="177" t="str">
        <f t="shared" si="195"/>
        <v xml:space="preserve">En diciembre 2024 se encuentra en proceso la adquisicón del nuevo servicio de soporte técnico y mesa de ayuda para equipos institucionales de usuario final, implementación en enero 2025. </v>
      </c>
      <c r="BI206" s="200"/>
      <c r="BJ206" s="190">
        <v>45777</v>
      </c>
      <c r="BK206" s="192" t="str">
        <f t="shared" si="189"/>
        <v>Mantenimiento Preventivo y Correctivo a Equipos de Usuario Final: por demanda y Programa anual</v>
      </c>
      <c r="BL206" s="192" t="str">
        <f t="shared" si="196"/>
        <v>OSI - GIS</v>
      </c>
      <c r="BM206" s="197" t="s">
        <v>100</v>
      </c>
      <c r="BN206" s="191"/>
      <c r="BO206" s="193" t="s">
        <v>1338</v>
      </c>
      <c r="BP206" s="192" t="str">
        <f t="shared" si="190"/>
        <v xml:space="preserve">En ejecución del servicio mesa de ayuda para el sopore y mantenimiento de equipos y usuarios finales </v>
      </c>
      <c r="BQ206" s="194" t="s">
        <v>1340</v>
      </c>
      <c r="BR206" s="192" t="str">
        <f>BR199</f>
        <v>Servicios transversales de apoyo a la gestión tecnológica.</v>
      </c>
      <c r="BS206" s="200"/>
      <c r="BT206" s="344">
        <f t="shared" si="197"/>
        <v>45838</v>
      </c>
      <c r="BU206" s="344" t="str">
        <f t="shared" si="198"/>
        <v>Monitoreo permanente al soporte técnico de infraestructura a servidores, almacenamiento y servicios técnicos transversales.
Monitoreo permanente al mantenimiento preventivo y corectivo a equipos y dispositivos de usuario final.</v>
      </c>
      <c r="BV206" s="345" t="str">
        <f t="shared" si="199"/>
        <v>OSI - GIS</v>
      </c>
      <c r="BW206" s="546" t="s">
        <v>100</v>
      </c>
      <c r="BX206" s="346" t="str">
        <f t="shared" si="200"/>
        <v xml:space="preserve"> </v>
      </c>
      <c r="BY206" s="346" t="str">
        <f t="shared" si="201"/>
        <v>X</v>
      </c>
      <c r="BZ206" s="346" t="str">
        <f t="shared" si="202"/>
        <v>Con el mantenimeinto preventivo y/o correctivo a equipos institucionales se garantiza el acceso a los servicios tecnológicos y plataformas institucionales.</v>
      </c>
      <c r="CA206" s="348" t="s">
        <v>1340</v>
      </c>
      <c r="CB206" s="345" t="str">
        <f t="shared" si="203"/>
        <v>Ajuste redacción "Descripción del Riesgo" acorde con lo indicado en el Informe OCI-018-2025.</v>
      </c>
      <c r="CC206" s="200"/>
      <c r="CD206" s="301"/>
      <c r="CE206" s="175"/>
      <c r="CF206" s="175" t="str">
        <f t="shared" si="204"/>
        <v>OSI - GIS</v>
      </c>
      <c r="CG206" s="305" t="s">
        <v>100</v>
      </c>
      <c r="CH206" s="176"/>
      <c r="CI206" s="239"/>
      <c r="CJ206" s="175"/>
      <c r="CK206" s="177"/>
      <c r="CL206" s="175"/>
      <c r="CM206" s="200"/>
      <c r="CN206" s="175"/>
      <c r="CO206" s="175"/>
      <c r="CP206" s="176"/>
      <c r="CQ206" s="176"/>
      <c r="CR206" s="176"/>
      <c r="CS206" s="176"/>
      <c r="CT206" s="177"/>
      <c r="CU206" s="177"/>
      <c r="CV206" s="177"/>
      <c r="CW206" s="198"/>
      <c r="CX206" s="198"/>
      <c r="CY206" s="198"/>
      <c r="CZ206" s="198"/>
      <c r="DA206" s="198"/>
      <c r="DB206" s="198"/>
      <c r="DC206" s="198"/>
      <c r="DD206" s="198"/>
      <c r="DE206" s="198"/>
      <c r="DF206" s="198"/>
    </row>
    <row r="207" spans="2:110" s="187" customFormat="1" ht="136.5" x14ac:dyDescent="0.25">
      <c r="B207" s="173" t="s">
        <v>68</v>
      </c>
      <c r="C207" s="195" t="s">
        <v>69</v>
      </c>
      <c r="D207" s="195" t="s">
        <v>69</v>
      </c>
      <c r="E207" s="196" t="s">
        <v>70</v>
      </c>
      <c r="F207" s="196" t="s">
        <v>71</v>
      </c>
      <c r="G207" s="196" t="s">
        <v>69</v>
      </c>
      <c r="H207" s="195" t="s">
        <v>240</v>
      </c>
      <c r="I207" s="195" t="s">
        <v>240</v>
      </c>
      <c r="J207" s="195" t="s">
        <v>240</v>
      </c>
      <c r="K207" s="195" t="s">
        <v>240</v>
      </c>
      <c r="L207" s="195" t="s">
        <v>323</v>
      </c>
      <c r="M207" s="195" t="s">
        <v>324</v>
      </c>
      <c r="N207" s="195" t="s">
        <v>306</v>
      </c>
      <c r="O207" s="196" t="s">
        <v>76</v>
      </c>
      <c r="P207" s="170"/>
      <c r="Q207" s="171" t="s">
        <v>77</v>
      </c>
      <c r="R207" s="171" t="s">
        <v>78</v>
      </c>
      <c r="S207" s="345" t="s">
        <v>1502</v>
      </c>
      <c r="T207" s="170" t="s">
        <v>80</v>
      </c>
      <c r="U207" s="196" t="s">
        <v>81</v>
      </c>
      <c r="V207" s="170" t="s">
        <v>107</v>
      </c>
      <c r="W207" s="218" t="s">
        <v>83</v>
      </c>
      <c r="X207" s="219">
        <f t="shared" si="180"/>
        <v>0.4</v>
      </c>
      <c r="Y207" s="220" t="s">
        <v>84</v>
      </c>
      <c r="Z207" s="219">
        <f t="shared" si="181"/>
        <v>0.8</v>
      </c>
      <c r="AA207" s="223" t="s">
        <v>85</v>
      </c>
      <c r="AB207" s="172" t="s">
        <v>86</v>
      </c>
      <c r="AC207" s="170" t="s">
        <v>87</v>
      </c>
      <c r="AD207" s="223" t="s">
        <v>88</v>
      </c>
      <c r="AE207" s="223" t="s">
        <v>89</v>
      </c>
      <c r="AF207" s="246" t="s">
        <v>90</v>
      </c>
      <c r="AG207" s="223" t="s">
        <v>91</v>
      </c>
      <c r="AH207" s="223" t="s">
        <v>92</v>
      </c>
      <c r="AI207" s="219">
        <f t="shared" si="182"/>
        <v>0.1</v>
      </c>
      <c r="AJ207" s="223" t="s">
        <v>93</v>
      </c>
      <c r="AK207" s="219">
        <f t="shared" si="183"/>
        <v>0.1</v>
      </c>
      <c r="AL207" s="223" t="s">
        <v>94</v>
      </c>
      <c r="AM207" s="195" t="s">
        <v>95</v>
      </c>
      <c r="AN207" s="173" t="s">
        <v>96</v>
      </c>
      <c r="AO207" s="195" t="s">
        <v>155</v>
      </c>
      <c r="AP207" s="184">
        <f t="shared" si="184"/>
        <v>0.2</v>
      </c>
      <c r="AQ207" s="243" t="str">
        <f t="shared" si="185"/>
        <v>BAJA</v>
      </c>
      <c r="AR207" s="243">
        <f t="shared" si="186"/>
        <v>0.4</v>
      </c>
      <c r="AS207" s="243" t="str">
        <f t="shared" si="187"/>
        <v>MAYOR</v>
      </c>
      <c r="AT207" s="243">
        <f t="shared" si="188"/>
        <v>0.64</v>
      </c>
      <c r="AU207" s="223" t="s">
        <v>85</v>
      </c>
      <c r="AV207" s="235" t="s">
        <v>130</v>
      </c>
      <c r="AW207" s="174" t="s">
        <v>86</v>
      </c>
      <c r="AX207" s="175" t="s">
        <v>156</v>
      </c>
      <c r="AY207" s="200"/>
      <c r="AZ207" s="175">
        <f t="shared" si="205"/>
        <v>45657</v>
      </c>
      <c r="BA207"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7" s="175" t="str">
        <f t="shared" si="205"/>
        <v>OSI - GIS - SPI</v>
      </c>
      <c r="BC207" s="227" t="s">
        <v>100</v>
      </c>
      <c r="BD207" s="176" t="str">
        <f t="shared" si="192"/>
        <v xml:space="preserve">  </v>
      </c>
      <c r="BE207" s="176" t="str">
        <f t="shared" si="193"/>
        <v>X</v>
      </c>
      <c r="BF207"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7" s="177" t="s">
        <v>1340</v>
      </c>
      <c r="BH207" s="177" t="str">
        <f t="shared" si="195"/>
        <v xml:space="preserve">En diciembre 2024 se encuentra en proceso la adquisicón del nuevo servicio de soporte técnico y mesa de ayuda para equipos institucionales de usuario final, implementación en enero 2025. </v>
      </c>
      <c r="BI207" s="200"/>
      <c r="BJ207" s="190">
        <v>45777</v>
      </c>
      <c r="BK207" s="192" t="str">
        <f t="shared" si="189"/>
        <v>Mantenimiento Preventivo y Correctivo a Equipos de Usuario Final: por demanda y Programa anual</v>
      </c>
      <c r="BL207" s="192" t="str">
        <f t="shared" si="196"/>
        <v>OSI - GIS - SPI</v>
      </c>
      <c r="BM207" s="197" t="s">
        <v>100</v>
      </c>
      <c r="BN207" s="191"/>
      <c r="BO207" s="193" t="s">
        <v>1338</v>
      </c>
      <c r="BP207" s="192" t="str">
        <f t="shared" si="190"/>
        <v xml:space="preserve">En ejecución del servicio mesa de ayuda para el sopore y mantenimiento de equipos y usuarios finales </v>
      </c>
      <c r="BQ207" s="194" t="s">
        <v>1340</v>
      </c>
      <c r="BR207" s="192" t="str">
        <f>BR199</f>
        <v>Servicios transversales de apoyo a la gestión tecnológica.</v>
      </c>
      <c r="BS207" s="200"/>
      <c r="BT207" s="344">
        <f t="shared" si="197"/>
        <v>45838</v>
      </c>
      <c r="BU207" s="344" t="str">
        <f t="shared" si="198"/>
        <v>Monitoreo permanente al soporte técnico de infraestructura a servidores, almacenamiento y servicios técnicos transversales.
Monitoreo permanente al mantenimiento preventivo y corectivo a equipos y dispositivos de usuario final.</v>
      </c>
      <c r="BV207" s="345" t="str">
        <f t="shared" si="199"/>
        <v>OSI - GIS - SPI</v>
      </c>
      <c r="BW207" s="546" t="s">
        <v>100</v>
      </c>
      <c r="BX207" s="346" t="str">
        <f t="shared" si="200"/>
        <v xml:space="preserve"> </v>
      </c>
      <c r="BY207" s="346" t="str">
        <f t="shared" si="201"/>
        <v>X</v>
      </c>
      <c r="BZ207" s="346" t="str">
        <f t="shared" si="202"/>
        <v>Con el mantenimeinto preventivo y/o correctivo a equipos institucionales se garantiza el acceso a los servicios tecnológicos y plataformas institucionales.</v>
      </c>
      <c r="CA207" s="348" t="s">
        <v>1340</v>
      </c>
      <c r="CB207" s="345" t="str">
        <f t="shared" si="203"/>
        <v>Ajuste redacción "Descripción del Riesgo" acorde con lo indicado en el Informe OCI-018-2025.</v>
      </c>
      <c r="CC207" s="200"/>
      <c r="CD207" s="301"/>
      <c r="CE207" s="175"/>
      <c r="CF207" s="175" t="str">
        <f t="shared" si="204"/>
        <v>OSI - GIS - SPI</v>
      </c>
      <c r="CG207" s="305" t="s">
        <v>100</v>
      </c>
      <c r="CH207" s="176"/>
      <c r="CI207" s="239"/>
      <c r="CJ207" s="175"/>
      <c r="CK207" s="177"/>
      <c r="CL207" s="175"/>
      <c r="CM207" s="200"/>
      <c r="CN207" s="175"/>
      <c r="CO207" s="175"/>
      <c r="CP207" s="176"/>
      <c r="CQ207" s="176"/>
      <c r="CR207" s="176"/>
      <c r="CS207" s="176"/>
      <c r="CT207" s="177"/>
      <c r="CU207" s="177"/>
      <c r="CV207" s="177"/>
      <c r="CW207" s="198"/>
      <c r="CX207" s="198"/>
      <c r="CY207" s="198"/>
      <c r="CZ207" s="198"/>
      <c r="DA207" s="198"/>
      <c r="DB207" s="198"/>
      <c r="DC207" s="198"/>
      <c r="DD207" s="198"/>
      <c r="DE207" s="198"/>
      <c r="DF207" s="198"/>
    </row>
    <row r="208" spans="2:110" s="187" customFormat="1" ht="136.5" x14ac:dyDescent="0.25">
      <c r="B208" s="173" t="s">
        <v>68</v>
      </c>
      <c r="C208" s="195" t="s">
        <v>69</v>
      </c>
      <c r="D208" s="195" t="s">
        <v>69</v>
      </c>
      <c r="E208" s="196" t="s">
        <v>70</v>
      </c>
      <c r="F208" s="196" t="s">
        <v>71</v>
      </c>
      <c r="G208" s="196" t="s">
        <v>69</v>
      </c>
      <c r="H208" s="195" t="s">
        <v>240</v>
      </c>
      <c r="I208" s="195" t="s">
        <v>240</v>
      </c>
      <c r="J208" s="195" t="s">
        <v>240</v>
      </c>
      <c r="K208" s="195" t="s">
        <v>240</v>
      </c>
      <c r="L208" s="195" t="s">
        <v>139</v>
      </c>
      <c r="M208" s="195" t="s">
        <v>140</v>
      </c>
      <c r="N208" s="195" t="s">
        <v>141</v>
      </c>
      <c r="O208" s="196" t="s">
        <v>76</v>
      </c>
      <c r="P208" s="170"/>
      <c r="Q208" s="171" t="s">
        <v>77</v>
      </c>
      <c r="R208" s="171" t="s">
        <v>78</v>
      </c>
      <c r="S208" s="345" t="s">
        <v>1502</v>
      </c>
      <c r="T208" s="170" t="s">
        <v>80</v>
      </c>
      <c r="U208" s="196" t="s">
        <v>81</v>
      </c>
      <c r="V208" s="170" t="s">
        <v>107</v>
      </c>
      <c r="W208" s="218" t="s">
        <v>83</v>
      </c>
      <c r="X208" s="219">
        <f t="shared" si="180"/>
        <v>0.4</v>
      </c>
      <c r="Y208" s="220" t="s">
        <v>84</v>
      </c>
      <c r="Z208" s="219">
        <f t="shared" si="181"/>
        <v>0.8</v>
      </c>
      <c r="AA208" s="223" t="s">
        <v>85</v>
      </c>
      <c r="AB208" s="172" t="s">
        <v>86</v>
      </c>
      <c r="AC208" s="170" t="s">
        <v>87</v>
      </c>
      <c r="AD208" s="223" t="s">
        <v>88</v>
      </c>
      <c r="AE208" s="223" t="s">
        <v>89</v>
      </c>
      <c r="AF208" s="246" t="s">
        <v>90</v>
      </c>
      <c r="AG208" s="223" t="s">
        <v>91</v>
      </c>
      <c r="AH208" s="223" t="s">
        <v>92</v>
      </c>
      <c r="AI208" s="219">
        <f t="shared" si="182"/>
        <v>0.1</v>
      </c>
      <c r="AJ208" s="223" t="s">
        <v>93</v>
      </c>
      <c r="AK208" s="219">
        <f t="shared" si="183"/>
        <v>0.1</v>
      </c>
      <c r="AL208" s="223" t="s">
        <v>94</v>
      </c>
      <c r="AM208" s="195" t="s">
        <v>95</v>
      </c>
      <c r="AN208" s="173" t="s">
        <v>96</v>
      </c>
      <c r="AO208" s="195" t="s">
        <v>155</v>
      </c>
      <c r="AP208" s="184">
        <f t="shared" si="184"/>
        <v>0.2</v>
      </c>
      <c r="AQ208" s="243" t="str">
        <f t="shared" si="185"/>
        <v>BAJA</v>
      </c>
      <c r="AR208" s="243">
        <f t="shared" si="186"/>
        <v>0.4</v>
      </c>
      <c r="AS208" s="243" t="str">
        <f t="shared" si="187"/>
        <v>MAYOR</v>
      </c>
      <c r="AT208" s="243">
        <f t="shared" si="188"/>
        <v>0.64</v>
      </c>
      <c r="AU208" s="223" t="s">
        <v>85</v>
      </c>
      <c r="AV208" s="218" t="s">
        <v>98</v>
      </c>
      <c r="AW208" s="174" t="s">
        <v>86</v>
      </c>
      <c r="AX208" s="175" t="s">
        <v>156</v>
      </c>
      <c r="AY208" s="200"/>
      <c r="AZ208" s="175">
        <f t="shared" si="205"/>
        <v>45657</v>
      </c>
      <c r="BA208"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08" s="175" t="str">
        <f t="shared" si="205"/>
        <v>OSI - GIS - SPI</v>
      </c>
      <c r="BC208" s="227" t="s">
        <v>100</v>
      </c>
      <c r="BD208" s="176" t="str">
        <f t="shared" si="192"/>
        <v xml:space="preserve">  </v>
      </c>
      <c r="BE208" s="176" t="str">
        <f t="shared" si="193"/>
        <v>X</v>
      </c>
      <c r="BF208"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8" s="177" t="s">
        <v>1340</v>
      </c>
      <c r="BH208" s="177" t="str">
        <f t="shared" si="195"/>
        <v xml:space="preserve">En diciembre 2024 se encuentra en proceso la adquisicón del nuevo servicio de soporte técnico y mesa de ayuda para equipos institucionales de usuario final, implementación en enero 2025. </v>
      </c>
      <c r="BI208" s="200"/>
      <c r="BJ208" s="190">
        <v>45777</v>
      </c>
      <c r="BK208" s="192" t="str">
        <f t="shared" si="189"/>
        <v>Mantenimiento Preventivo y Correctivo a Equipos de Usuario Final: por demanda y Programa anual</v>
      </c>
      <c r="BL208" s="192" t="str">
        <f t="shared" si="196"/>
        <v>OSI - GIS - SPI</v>
      </c>
      <c r="BM208" s="197" t="s">
        <v>100</v>
      </c>
      <c r="BN208" s="191"/>
      <c r="BO208" s="193" t="s">
        <v>1338</v>
      </c>
      <c r="BP208" s="192" t="str">
        <f t="shared" si="190"/>
        <v xml:space="preserve">En ejecución del servicio mesa de ayuda para el sopore y mantenimiento de equipos y usuarios finales </v>
      </c>
      <c r="BQ208" s="194" t="s">
        <v>1340</v>
      </c>
      <c r="BR208" s="192" t="str">
        <f>BR199</f>
        <v>Servicios transversales de apoyo a la gestión tecnológica.</v>
      </c>
      <c r="BS208" s="200"/>
      <c r="BT208" s="344">
        <f t="shared" si="197"/>
        <v>45838</v>
      </c>
      <c r="BU208" s="344" t="str">
        <f t="shared" si="198"/>
        <v>Monitoreo permanente al soporte técnico de infraestructura a servidores, almacenamiento y servicios técnicos transversales.
Monitoreo permanente al mantenimiento preventivo y corectivo a equipos y dispositivos de usuario final.</v>
      </c>
      <c r="BV208" s="345" t="str">
        <f t="shared" si="199"/>
        <v>OSI - GIS - SPI</v>
      </c>
      <c r="BW208" s="546" t="s">
        <v>100</v>
      </c>
      <c r="BX208" s="346" t="str">
        <f t="shared" si="200"/>
        <v xml:space="preserve"> </v>
      </c>
      <c r="BY208" s="346" t="str">
        <f t="shared" si="201"/>
        <v>X</v>
      </c>
      <c r="BZ208" s="346" t="str">
        <f t="shared" si="202"/>
        <v>Con el mantenimeinto preventivo y/o correctivo a equipos institucionales se garantiza el acceso a los servicios tecnológicos y plataformas institucionales.</v>
      </c>
      <c r="CA208" s="348" t="s">
        <v>1340</v>
      </c>
      <c r="CB208" s="345" t="str">
        <f t="shared" si="203"/>
        <v>Ajuste redacción "Descripción del Riesgo" acorde con lo indicado en el Informe OCI-018-2025.</v>
      </c>
      <c r="CC208" s="200"/>
      <c r="CD208" s="301"/>
      <c r="CE208" s="175"/>
      <c r="CF208" s="175" t="str">
        <f t="shared" si="204"/>
        <v>OSI - GIS - SPI</v>
      </c>
      <c r="CG208" s="305" t="s">
        <v>100</v>
      </c>
      <c r="CH208" s="176"/>
      <c r="CI208" s="239"/>
      <c r="CJ208" s="175"/>
      <c r="CK208" s="177"/>
      <c r="CL208" s="175"/>
      <c r="CM208" s="200"/>
      <c r="CN208" s="175"/>
      <c r="CO208" s="175"/>
      <c r="CP208" s="176"/>
      <c r="CQ208" s="176"/>
      <c r="CR208" s="176"/>
      <c r="CS208" s="176"/>
      <c r="CT208" s="177"/>
      <c r="CU208" s="177"/>
      <c r="CV208" s="177"/>
      <c r="CW208" s="198"/>
      <c r="CX208" s="198"/>
      <c r="CY208" s="198"/>
      <c r="CZ208" s="198"/>
      <c r="DA208" s="198"/>
      <c r="DB208" s="198"/>
      <c r="DC208" s="198"/>
      <c r="DD208" s="198"/>
      <c r="DE208" s="198"/>
      <c r="DF208" s="198"/>
    </row>
    <row r="209" spans="2:110" s="187" customFormat="1" ht="115.5" x14ac:dyDescent="0.25">
      <c r="B209" s="173" t="s">
        <v>68</v>
      </c>
      <c r="C209" s="195" t="s">
        <v>69</v>
      </c>
      <c r="D209" s="195" t="s">
        <v>69</v>
      </c>
      <c r="E209" s="196" t="s">
        <v>70</v>
      </c>
      <c r="F209" s="196" t="s">
        <v>71</v>
      </c>
      <c r="G209" s="196" t="s">
        <v>69</v>
      </c>
      <c r="H209" s="195" t="s">
        <v>240</v>
      </c>
      <c r="I209" s="195" t="s">
        <v>240</v>
      </c>
      <c r="J209" s="195" t="s">
        <v>240</v>
      </c>
      <c r="K209" s="195" t="s">
        <v>240</v>
      </c>
      <c r="L209" s="195" t="s">
        <v>350</v>
      </c>
      <c r="M209" s="195" t="s">
        <v>351</v>
      </c>
      <c r="N209" s="195" t="s">
        <v>352</v>
      </c>
      <c r="O209" s="196" t="s">
        <v>167</v>
      </c>
      <c r="P209" s="170"/>
      <c r="Q209" s="171" t="s">
        <v>77</v>
      </c>
      <c r="R209" s="171" t="s">
        <v>78</v>
      </c>
      <c r="S209" s="345" t="s">
        <v>1502</v>
      </c>
      <c r="T209" s="170" t="s">
        <v>80</v>
      </c>
      <c r="U209" s="196" t="s">
        <v>81</v>
      </c>
      <c r="V209" s="170" t="s">
        <v>107</v>
      </c>
      <c r="W209" s="218" t="s">
        <v>83</v>
      </c>
      <c r="X209" s="219">
        <f t="shared" si="180"/>
        <v>0.4</v>
      </c>
      <c r="Y209" s="220" t="s">
        <v>84</v>
      </c>
      <c r="Z209" s="219">
        <f t="shared" si="181"/>
        <v>0.8</v>
      </c>
      <c r="AA209" s="223" t="s">
        <v>85</v>
      </c>
      <c r="AB209" s="172" t="s">
        <v>86</v>
      </c>
      <c r="AC209" s="170" t="s">
        <v>87</v>
      </c>
      <c r="AD209" s="223" t="s">
        <v>88</v>
      </c>
      <c r="AE209" s="223" t="s">
        <v>89</v>
      </c>
      <c r="AF209" s="246" t="s">
        <v>90</v>
      </c>
      <c r="AG209" s="223" t="s">
        <v>91</v>
      </c>
      <c r="AH209" s="223" t="s">
        <v>92</v>
      </c>
      <c r="AI209" s="219">
        <f t="shared" si="182"/>
        <v>0.1</v>
      </c>
      <c r="AJ209" s="223" t="s">
        <v>93</v>
      </c>
      <c r="AK209" s="219">
        <f t="shared" si="183"/>
        <v>0.1</v>
      </c>
      <c r="AL209" s="223" t="s">
        <v>94</v>
      </c>
      <c r="AM209" s="195" t="s">
        <v>95</v>
      </c>
      <c r="AN209" s="173" t="s">
        <v>96</v>
      </c>
      <c r="AO209" s="195" t="s">
        <v>155</v>
      </c>
      <c r="AP209" s="184">
        <f t="shared" si="184"/>
        <v>0.2</v>
      </c>
      <c r="AQ209" s="243" t="str">
        <f t="shared" si="185"/>
        <v>BAJA</v>
      </c>
      <c r="AR209" s="243">
        <f t="shared" si="186"/>
        <v>0.4</v>
      </c>
      <c r="AS209" s="243" t="str">
        <f t="shared" si="187"/>
        <v>MAYOR</v>
      </c>
      <c r="AT209" s="243">
        <f t="shared" si="188"/>
        <v>0.64</v>
      </c>
      <c r="AU209" s="223" t="s">
        <v>85</v>
      </c>
      <c r="AV209" s="218" t="s">
        <v>98</v>
      </c>
      <c r="AW209" s="174" t="s">
        <v>86</v>
      </c>
      <c r="AX209" s="175" t="s">
        <v>156</v>
      </c>
      <c r="AY209" s="200"/>
      <c r="AZ209" s="175">
        <f t="shared" si="205"/>
        <v>45657</v>
      </c>
      <c r="BA209"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09" s="175" t="str">
        <f t="shared" si="205"/>
        <v>OSI - GIS</v>
      </c>
      <c r="BC209" s="227" t="s">
        <v>100</v>
      </c>
      <c r="BD209" s="176" t="str">
        <f t="shared" si="192"/>
        <v xml:space="preserve">  </v>
      </c>
      <c r="BE209" s="176" t="str">
        <f t="shared" si="193"/>
        <v>X</v>
      </c>
      <c r="BF209"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09" s="177" t="s">
        <v>1340</v>
      </c>
      <c r="BH209" s="177" t="str">
        <f t="shared" si="195"/>
        <v xml:space="preserve">En diciembre 2024 se encuentra en proceso la adquisicón del nuevo servicio de soporte técnico y mesa de ayuda para equipos institucionales de usuario final, implementación en enero 2025. </v>
      </c>
      <c r="BI209" s="200"/>
      <c r="BJ209" s="190">
        <v>45777</v>
      </c>
      <c r="BK209" s="192" t="str">
        <f t="shared" si="189"/>
        <v>Mantenimiento Preventivo y Correctivo a Equipos de Usuario Final: por demanda y Programa anual</v>
      </c>
      <c r="BL209" s="192" t="str">
        <f t="shared" si="196"/>
        <v>OSI - GIS</v>
      </c>
      <c r="BM209" s="197" t="s">
        <v>100</v>
      </c>
      <c r="BN209" s="191"/>
      <c r="BO209" s="193" t="s">
        <v>1338</v>
      </c>
      <c r="BP209" s="192" t="str">
        <f t="shared" si="190"/>
        <v xml:space="preserve">En ejecución del servicio mesa de ayuda para el sopore y mantenimiento de equipos y usuarios finales </v>
      </c>
      <c r="BQ209" s="194" t="s">
        <v>1340</v>
      </c>
      <c r="BR209" s="192" t="str">
        <f>BR199</f>
        <v>Servicios transversales de apoyo a la gestión tecnológica.</v>
      </c>
      <c r="BS209" s="200"/>
      <c r="BT209" s="344">
        <f t="shared" si="197"/>
        <v>45838</v>
      </c>
      <c r="BU209" s="344" t="str">
        <f t="shared" si="198"/>
        <v>Monitoreo permanente al soporte técnico de infraestructura a servidores, almacenamiento y servicios técnicos transversales.
Monitoreo permanente al mantenimiento preventivo y corectivo a equipos y dispositivos de usuario final.</v>
      </c>
      <c r="BV209" s="345" t="str">
        <f t="shared" si="199"/>
        <v>OSI - GIS</v>
      </c>
      <c r="BW209" s="546" t="s">
        <v>100</v>
      </c>
      <c r="BX209" s="346" t="str">
        <f t="shared" si="200"/>
        <v xml:space="preserve"> </v>
      </c>
      <c r="BY209" s="346" t="str">
        <f t="shared" si="201"/>
        <v>X</v>
      </c>
      <c r="BZ209" s="346" t="str">
        <f t="shared" si="202"/>
        <v>Con el mantenimeinto preventivo y/o correctivo a equipos institucionales se garantiza el acceso a los servicios tecnológicos y plataformas institucionales.</v>
      </c>
      <c r="CA209" s="348" t="s">
        <v>1340</v>
      </c>
      <c r="CB209" s="345" t="str">
        <f t="shared" si="203"/>
        <v>Ajuste redacción "Descripción del Riesgo" acorde con lo indicado en el Informe OCI-018-2025.</v>
      </c>
      <c r="CC209" s="200"/>
      <c r="CD209" s="301"/>
      <c r="CE209" s="175"/>
      <c r="CF209" s="175" t="str">
        <f t="shared" si="204"/>
        <v>OSI - GIS</v>
      </c>
      <c r="CG209" s="305" t="s">
        <v>100</v>
      </c>
      <c r="CH209" s="176"/>
      <c r="CI209" s="239"/>
      <c r="CJ209" s="175"/>
      <c r="CK209" s="177"/>
      <c r="CL209" s="175"/>
      <c r="CM209" s="200"/>
      <c r="CN209" s="175"/>
      <c r="CO209" s="175"/>
      <c r="CP209" s="176"/>
      <c r="CQ209" s="176"/>
      <c r="CR209" s="176"/>
      <c r="CS209" s="176"/>
      <c r="CT209" s="177"/>
      <c r="CU209" s="177"/>
      <c r="CV209" s="177"/>
      <c r="CW209" s="198"/>
      <c r="CX209" s="198"/>
      <c r="CY209" s="198"/>
      <c r="CZ209" s="198"/>
      <c r="DA209" s="198"/>
      <c r="DB209" s="198"/>
      <c r="DC209" s="198"/>
      <c r="DD209" s="198"/>
      <c r="DE209" s="198"/>
      <c r="DF209" s="198"/>
    </row>
    <row r="210" spans="2:110" s="187" customFormat="1" ht="136.5" x14ac:dyDescent="0.25">
      <c r="B210" s="173" t="s">
        <v>68</v>
      </c>
      <c r="C210" s="195" t="s">
        <v>69</v>
      </c>
      <c r="D210" s="195" t="s">
        <v>69</v>
      </c>
      <c r="E210" s="196" t="s">
        <v>70</v>
      </c>
      <c r="F210" s="196" t="s">
        <v>117</v>
      </c>
      <c r="G210" s="196" t="s">
        <v>69</v>
      </c>
      <c r="H210" s="195" t="s">
        <v>240</v>
      </c>
      <c r="I210" s="195" t="s">
        <v>240</v>
      </c>
      <c r="J210" s="195" t="s">
        <v>240</v>
      </c>
      <c r="K210" s="195" t="s">
        <v>240</v>
      </c>
      <c r="L210" s="195" t="s">
        <v>360</v>
      </c>
      <c r="M210" s="195" t="s">
        <v>361</v>
      </c>
      <c r="N210" s="195" t="s">
        <v>362</v>
      </c>
      <c r="O210" s="196" t="s">
        <v>363</v>
      </c>
      <c r="P210" s="170"/>
      <c r="Q210" s="171" t="s">
        <v>77</v>
      </c>
      <c r="R210" s="171" t="s">
        <v>78</v>
      </c>
      <c r="S210" s="345" t="s">
        <v>1502</v>
      </c>
      <c r="T210" s="170" t="s">
        <v>80</v>
      </c>
      <c r="U210" s="196" t="s">
        <v>81</v>
      </c>
      <c r="V210" s="170" t="s">
        <v>107</v>
      </c>
      <c r="W210" s="218" t="s">
        <v>83</v>
      </c>
      <c r="X210" s="219">
        <f t="shared" si="180"/>
        <v>0.4</v>
      </c>
      <c r="Y210" s="220" t="s">
        <v>84</v>
      </c>
      <c r="Z210" s="219">
        <f t="shared" si="181"/>
        <v>0.8</v>
      </c>
      <c r="AA210" s="223" t="s">
        <v>85</v>
      </c>
      <c r="AB210" s="172" t="s">
        <v>86</v>
      </c>
      <c r="AC210" s="170" t="s">
        <v>87</v>
      </c>
      <c r="AD210" s="223" t="s">
        <v>88</v>
      </c>
      <c r="AE210" s="223" t="s">
        <v>89</v>
      </c>
      <c r="AF210" s="246" t="s">
        <v>90</v>
      </c>
      <c r="AG210" s="223" t="s">
        <v>91</v>
      </c>
      <c r="AH210" s="223" t="s">
        <v>92</v>
      </c>
      <c r="AI210" s="219">
        <f t="shared" si="182"/>
        <v>0.1</v>
      </c>
      <c r="AJ210" s="223" t="s">
        <v>93</v>
      </c>
      <c r="AK210" s="219">
        <f t="shared" si="183"/>
        <v>0.1</v>
      </c>
      <c r="AL210" s="223" t="s">
        <v>94</v>
      </c>
      <c r="AM210" s="195" t="s">
        <v>95</v>
      </c>
      <c r="AN210" s="173" t="s">
        <v>96</v>
      </c>
      <c r="AO210" s="195" t="s">
        <v>155</v>
      </c>
      <c r="AP210" s="184">
        <f t="shared" si="184"/>
        <v>0.2</v>
      </c>
      <c r="AQ210" s="243" t="str">
        <f t="shared" si="185"/>
        <v>BAJA</v>
      </c>
      <c r="AR210" s="243">
        <f t="shared" si="186"/>
        <v>0.4</v>
      </c>
      <c r="AS210" s="243" t="str">
        <f t="shared" si="187"/>
        <v>MAYOR</v>
      </c>
      <c r="AT210" s="243">
        <f t="shared" si="188"/>
        <v>0.64</v>
      </c>
      <c r="AU210" s="223" t="s">
        <v>85</v>
      </c>
      <c r="AV210" s="218" t="s">
        <v>98</v>
      </c>
      <c r="AW210" s="174" t="s">
        <v>86</v>
      </c>
      <c r="AX210" s="175" t="s">
        <v>156</v>
      </c>
      <c r="AY210" s="200"/>
      <c r="AZ210" s="175">
        <f t="shared" si="205"/>
        <v>45657</v>
      </c>
      <c r="BA210"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0" s="175" t="str">
        <f t="shared" si="205"/>
        <v>OSI - GIS - SPI</v>
      </c>
      <c r="BC210" s="227" t="s">
        <v>100</v>
      </c>
      <c r="BD210" s="176" t="str">
        <f t="shared" si="192"/>
        <v xml:space="preserve">  </v>
      </c>
      <c r="BE210" s="176" t="str">
        <f t="shared" si="193"/>
        <v>X</v>
      </c>
      <c r="BF210"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0" s="177" t="s">
        <v>1340</v>
      </c>
      <c r="BH210" s="177" t="str">
        <f t="shared" si="195"/>
        <v xml:space="preserve">En diciembre 2024 se encuentra en proceso la adquisicón del nuevo servicio de soporte técnico y mesa de ayuda para equipos institucionales de usuario final, implementación en enero 2025. </v>
      </c>
      <c r="BI210" s="200"/>
      <c r="BJ210" s="190">
        <v>45777</v>
      </c>
      <c r="BK210" s="192" t="str">
        <f t="shared" si="189"/>
        <v>Mantenimiento Preventivo y Correctivo a Equipos de Usuario Final: por demanda y Programa anual</v>
      </c>
      <c r="BL210" s="192" t="str">
        <f t="shared" si="196"/>
        <v>OSI - GIS - SPI</v>
      </c>
      <c r="BM210" s="197" t="s">
        <v>100</v>
      </c>
      <c r="BN210" s="191"/>
      <c r="BO210" s="193" t="s">
        <v>1338</v>
      </c>
      <c r="BP210" s="192" t="str">
        <f t="shared" si="190"/>
        <v xml:space="preserve">En ejecución del servicio mesa de ayuda para el sopore y mantenimiento de equipos y usuarios finales </v>
      </c>
      <c r="BQ210" s="194" t="s">
        <v>1340</v>
      </c>
      <c r="BR210" s="192" t="str">
        <f t="shared" ref="BR210:BR263" si="206">BR209</f>
        <v>Servicios transversales de apoyo a la gestión tecnológica.</v>
      </c>
      <c r="BS210" s="200"/>
      <c r="BT210" s="344">
        <f t="shared" si="197"/>
        <v>45838</v>
      </c>
      <c r="BU210" s="344" t="str">
        <f t="shared" si="198"/>
        <v>Monitoreo permanente al soporte técnico de infraestructura a servidores, almacenamiento y servicios técnicos transversales.
Monitoreo permanente al mantenimiento preventivo y corectivo a equipos y dispositivos de usuario final.</v>
      </c>
      <c r="BV210" s="345" t="str">
        <f t="shared" si="199"/>
        <v>OSI - GIS - SPI</v>
      </c>
      <c r="BW210" s="546" t="s">
        <v>100</v>
      </c>
      <c r="BX210" s="346" t="str">
        <f t="shared" si="200"/>
        <v xml:space="preserve"> </v>
      </c>
      <c r="BY210" s="346" t="str">
        <f t="shared" si="201"/>
        <v>X</v>
      </c>
      <c r="BZ210" s="346" t="str">
        <f t="shared" si="202"/>
        <v>Con el mantenimeinto preventivo y/o correctivo a equipos institucionales se garantiza el acceso a los servicios tecnológicos y plataformas institucionales.</v>
      </c>
      <c r="CA210" s="348" t="s">
        <v>1340</v>
      </c>
      <c r="CB210" s="345" t="str">
        <f t="shared" si="203"/>
        <v>Ajuste redacción "Descripción del Riesgo" acorde con lo indicado en el Informe OCI-018-2025.</v>
      </c>
      <c r="CC210" s="200"/>
      <c r="CD210" s="301"/>
      <c r="CE210" s="175"/>
      <c r="CF210" s="175" t="str">
        <f t="shared" si="204"/>
        <v>OSI - GIS - SPI</v>
      </c>
      <c r="CG210" s="305" t="s">
        <v>100</v>
      </c>
      <c r="CH210" s="176"/>
      <c r="CI210" s="239"/>
      <c r="CJ210" s="175"/>
      <c r="CK210" s="177"/>
      <c r="CL210" s="175"/>
      <c r="CM210" s="200"/>
      <c r="CN210" s="175"/>
      <c r="CO210" s="175"/>
      <c r="CP210" s="176"/>
      <c r="CQ210" s="176"/>
      <c r="CR210" s="176"/>
      <c r="CS210" s="176"/>
      <c r="CT210" s="177"/>
      <c r="CU210" s="177"/>
      <c r="CV210" s="177"/>
      <c r="CW210" s="198"/>
      <c r="CX210" s="198"/>
      <c r="CY210" s="198"/>
      <c r="CZ210" s="198"/>
      <c r="DA210" s="198"/>
      <c r="DB210" s="198"/>
      <c r="DC210" s="198"/>
      <c r="DD210" s="198"/>
      <c r="DE210" s="198"/>
      <c r="DF210" s="198"/>
    </row>
    <row r="211" spans="2:110" s="187" customFormat="1" ht="136.5" x14ac:dyDescent="0.25">
      <c r="B211" s="173" t="s">
        <v>68</v>
      </c>
      <c r="C211" s="195" t="s">
        <v>69</v>
      </c>
      <c r="D211" s="195" t="s">
        <v>69</v>
      </c>
      <c r="E211" s="196" t="s">
        <v>70</v>
      </c>
      <c r="F211" s="196" t="s">
        <v>168</v>
      </c>
      <c r="G211" s="196" t="s">
        <v>69</v>
      </c>
      <c r="H211" s="195" t="s">
        <v>240</v>
      </c>
      <c r="I211" s="195" t="s">
        <v>240</v>
      </c>
      <c r="J211" s="195" t="s">
        <v>240</v>
      </c>
      <c r="K211" s="195" t="s">
        <v>240</v>
      </c>
      <c r="L211" s="195" t="s">
        <v>364</v>
      </c>
      <c r="M211" s="195" t="s">
        <v>365</v>
      </c>
      <c r="N211" s="195" t="s">
        <v>366</v>
      </c>
      <c r="O211" s="196" t="s">
        <v>363</v>
      </c>
      <c r="P211" s="170"/>
      <c r="Q211" s="171" t="s">
        <v>77</v>
      </c>
      <c r="R211" s="171" t="s">
        <v>78</v>
      </c>
      <c r="S211" s="345" t="s">
        <v>1502</v>
      </c>
      <c r="T211" s="170" t="s">
        <v>80</v>
      </c>
      <c r="U211" s="196" t="s">
        <v>81</v>
      </c>
      <c r="V211" s="170" t="s">
        <v>107</v>
      </c>
      <c r="W211" s="218" t="s">
        <v>83</v>
      </c>
      <c r="X211" s="219">
        <f t="shared" si="180"/>
        <v>0.4</v>
      </c>
      <c r="Y211" s="220" t="s">
        <v>84</v>
      </c>
      <c r="Z211" s="219">
        <f t="shared" si="181"/>
        <v>0.8</v>
      </c>
      <c r="AA211" s="223" t="s">
        <v>85</v>
      </c>
      <c r="AB211" s="172" t="s">
        <v>86</v>
      </c>
      <c r="AC211" s="170" t="s">
        <v>87</v>
      </c>
      <c r="AD211" s="223" t="s">
        <v>88</v>
      </c>
      <c r="AE211" s="223" t="s">
        <v>89</v>
      </c>
      <c r="AF211" s="246" t="s">
        <v>90</v>
      </c>
      <c r="AG211" s="223" t="s">
        <v>91</v>
      </c>
      <c r="AH211" s="223" t="s">
        <v>92</v>
      </c>
      <c r="AI211" s="219">
        <f t="shared" si="182"/>
        <v>0.1</v>
      </c>
      <c r="AJ211" s="223" t="s">
        <v>93</v>
      </c>
      <c r="AK211" s="219">
        <f t="shared" si="183"/>
        <v>0.1</v>
      </c>
      <c r="AL211" s="223" t="s">
        <v>94</v>
      </c>
      <c r="AM211" s="195" t="s">
        <v>95</v>
      </c>
      <c r="AN211" s="173" t="s">
        <v>96</v>
      </c>
      <c r="AO211" s="195" t="s">
        <v>155</v>
      </c>
      <c r="AP211" s="184">
        <f t="shared" si="184"/>
        <v>0.2</v>
      </c>
      <c r="AQ211" s="243" t="str">
        <f t="shared" si="185"/>
        <v>BAJA</v>
      </c>
      <c r="AR211" s="243">
        <f t="shared" si="186"/>
        <v>0.4</v>
      </c>
      <c r="AS211" s="243" t="str">
        <f t="shared" si="187"/>
        <v>MAYOR</v>
      </c>
      <c r="AT211" s="243">
        <f t="shared" si="188"/>
        <v>0.64</v>
      </c>
      <c r="AU211" s="223" t="s">
        <v>85</v>
      </c>
      <c r="AV211" s="218" t="s">
        <v>98</v>
      </c>
      <c r="AW211" s="174" t="s">
        <v>86</v>
      </c>
      <c r="AX211" s="175" t="s">
        <v>156</v>
      </c>
      <c r="AY211" s="200"/>
      <c r="AZ211" s="175">
        <f t="shared" si="205"/>
        <v>45657</v>
      </c>
      <c r="BA211"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1" s="175" t="str">
        <f t="shared" si="205"/>
        <v>OSI - GIS - SPI</v>
      </c>
      <c r="BC211" s="227" t="s">
        <v>100</v>
      </c>
      <c r="BD211" s="176" t="str">
        <f t="shared" si="192"/>
        <v xml:space="preserve">  </v>
      </c>
      <c r="BE211" s="176" t="str">
        <f t="shared" si="193"/>
        <v>X</v>
      </c>
      <c r="BF211"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1" s="177" t="s">
        <v>1340</v>
      </c>
      <c r="BH211" s="177" t="str">
        <f t="shared" si="195"/>
        <v xml:space="preserve">En diciembre 2024 se encuentra en proceso la adquisicón del nuevo servicio de soporte técnico y mesa de ayuda para equipos institucionales de usuario final, implementación en enero 2025. </v>
      </c>
      <c r="BI211" s="200"/>
      <c r="BJ211" s="190">
        <v>45777</v>
      </c>
      <c r="BK211" s="192" t="str">
        <f t="shared" si="189"/>
        <v>Mantenimiento Preventivo y Correctivo a Equipos de Usuario Final: por demanda y Programa anual</v>
      </c>
      <c r="BL211" s="192" t="str">
        <f t="shared" si="196"/>
        <v>OSI - GIS - SPI</v>
      </c>
      <c r="BM211" s="197" t="s">
        <v>100</v>
      </c>
      <c r="BN211" s="191"/>
      <c r="BO211" s="193" t="s">
        <v>1338</v>
      </c>
      <c r="BP211" s="192" t="str">
        <f t="shared" si="190"/>
        <v xml:space="preserve">En ejecución del servicio mesa de ayuda para el sopore y mantenimiento de equipos y usuarios finales </v>
      </c>
      <c r="BQ211" s="194" t="s">
        <v>1340</v>
      </c>
      <c r="BR211" s="192" t="str">
        <f>BR199</f>
        <v>Servicios transversales de apoyo a la gestión tecnológica.</v>
      </c>
      <c r="BS211" s="200"/>
      <c r="BT211" s="344">
        <f t="shared" si="197"/>
        <v>45838</v>
      </c>
      <c r="BU211" s="344" t="str">
        <f t="shared" si="198"/>
        <v>Monitoreo permanente al soporte técnico de infraestructura a servidores, almacenamiento y servicios técnicos transversales.
Monitoreo permanente al mantenimiento preventivo y corectivo a equipos y dispositivos de usuario final.</v>
      </c>
      <c r="BV211" s="345" t="str">
        <f t="shared" si="199"/>
        <v>OSI - GIS - SPI</v>
      </c>
      <c r="BW211" s="546" t="s">
        <v>100</v>
      </c>
      <c r="BX211" s="346" t="str">
        <f t="shared" si="200"/>
        <v xml:space="preserve"> </v>
      </c>
      <c r="BY211" s="346" t="str">
        <f t="shared" si="201"/>
        <v>X</v>
      </c>
      <c r="BZ211" s="346" t="str">
        <f t="shared" si="202"/>
        <v>Con el mantenimeinto preventivo y/o correctivo a equipos institucionales se garantiza el acceso a los servicios tecnológicos y plataformas institucionales.</v>
      </c>
      <c r="CA211" s="348" t="s">
        <v>1340</v>
      </c>
      <c r="CB211" s="345" t="str">
        <f t="shared" si="203"/>
        <v>Ajuste redacción "Descripción del Riesgo" acorde con lo indicado en el Informe OCI-018-2025.</v>
      </c>
      <c r="CC211" s="200"/>
      <c r="CD211" s="301"/>
      <c r="CE211" s="175"/>
      <c r="CF211" s="175" t="str">
        <f t="shared" si="204"/>
        <v>OSI - GIS - SPI</v>
      </c>
      <c r="CG211" s="305" t="s">
        <v>100</v>
      </c>
      <c r="CH211" s="176"/>
      <c r="CI211" s="239"/>
      <c r="CJ211" s="175"/>
      <c r="CK211" s="177"/>
      <c r="CL211" s="175"/>
      <c r="CM211" s="200"/>
      <c r="CN211" s="175"/>
      <c r="CO211" s="175"/>
      <c r="CP211" s="176"/>
      <c r="CQ211" s="176"/>
      <c r="CR211" s="176"/>
      <c r="CS211" s="176"/>
      <c r="CT211" s="177"/>
      <c r="CU211" s="177"/>
      <c r="CV211" s="177"/>
      <c r="CW211" s="198"/>
      <c r="CX211" s="198"/>
      <c r="CY211" s="198"/>
      <c r="CZ211" s="198"/>
      <c r="DA211" s="198"/>
      <c r="DB211" s="198"/>
      <c r="DC211" s="198"/>
      <c r="DD211" s="198"/>
      <c r="DE211" s="198"/>
      <c r="DF211" s="198"/>
    </row>
    <row r="212" spans="2:110" s="187" customFormat="1" ht="115.5" x14ac:dyDescent="0.25">
      <c r="B212" s="173" t="s">
        <v>68</v>
      </c>
      <c r="C212" s="195" t="s">
        <v>69</v>
      </c>
      <c r="D212" s="195" t="s">
        <v>69</v>
      </c>
      <c r="E212" s="196" t="s">
        <v>70</v>
      </c>
      <c r="F212" s="196" t="s">
        <v>71</v>
      </c>
      <c r="G212" s="196" t="s">
        <v>69</v>
      </c>
      <c r="H212" s="195" t="s">
        <v>240</v>
      </c>
      <c r="I212" s="195" t="s">
        <v>240</v>
      </c>
      <c r="J212" s="195" t="s">
        <v>240</v>
      </c>
      <c r="K212" s="195" t="s">
        <v>240</v>
      </c>
      <c r="L212" s="195">
        <v>0</v>
      </c>
      <c r="M212" s="195">
        <v>0</v>
      </c>
      <c r="N212" s="195">
        <v>0</v>
      </c>
      <c r="O212" s="196" t="s">
        <v>363</v>
      </c>
      <c r="P212" s="170"/>
      <c r="Q212" s="171" t="s">
        <v>77</v>
      </c>
      <c r="R212" s="171" t="s">
        <v>78</v>
      </c>
      <c r="S212" s="345" t="s">
        <v>1502</v>
      </c>
      <c r="T212" s="170" t="s">
        <v>80</v>
      </c>
      <c r="U212" s="196" t="s">
        <v>81</v>
      </c>
      <c r="V212" s="170" t="s">
        <v>107</v>
      </c>
      <c r="W212" s="218" t="s">
        <v>83</v>
      </c>
      <c r="X212" s="219">
        <f t="shared" si="180"/>
        <v>0.4</v>
      </c>
      <c r="Y212" s="220" t="s">
        <v>84</v>
      </c>
      <c r="Z212" s="219">
        <f t="shared" si="181"/>
        <v>0.8</v>
      </c>
      <c r="AA212" s="223" t="s">
        <v>85</v>
      </c>
      <c r="AB212" s="172" t="s">
        <v>86</v>
      </c>
      <c r="AC212" s="170" t="s">
        <v>87</v>
      </c>
      <c r="AD212" s="223" t="s">
        <v>88</v>
      </c>
      <c r="AE212" s="223" t="s">
        <v>89</v>
      </c>
      <c r="AF212" s="246" t="s">
        <v>90</v>
      </c>
      <c r="AG212" s="223" t="s">
        <v>91</v>
      </c>
      <c r="AH212" s="223" t="s">
        <v>92</v>
      </c>
      <c r="AI212" s="219">
        <f t="shared" si="182"/>
        <v>0.1</v>
      </c>
      <c r="AJ212" s="223" t="s">
        <v>93</v>
      </c>
      <c r="AK212" s="219">
        <f t="shared" si="183"/>
        <v>0.1</v>
      </c>
      <c r="AL212" s="223" t="s">
        <v>94</v>
      </c>
      <c r="AM212" s="195" t="s">
        <v>95</v>
      </c>
      <c r="AN212" s="173" t="s">
        <v>96</v>
      </c>
      <c r="AO212" s="195" t="s">
        <v>155</v>
      </c>
      <c r="AP212" s="184">
        <f t="shared" si="184"/>
        <v>0.2</v>
      </c>
      <c r="AQ212" s="243" t="str">
        <f t="shared" si="185"/>
        <v>BAJA</v>
      </c>
      <c r="AR212" s="243">
        <f t="shared" si="186"/>
        <v>0.4</v>
      </c>
      <c r="AS212" s="243" t="str">
        <f t="shared" si="187"/>
        <v>MAYOR</v>
      </c>
      <c r="AT212" s="243">
        <f t="shared" si="188"/>
        <v>0.64</v>
      </c>
      <c r="AU212" s="223" t="s">
        <v>85</v>
      </c>
      <c r="AV212" s="218" t="s">
        <v>98</v>
      </c>
      <c r="AW212" s="174" t="s">
        <v>86</v>
      </c>
      <c r="AX212" s="175" t="s">
        <v>156</v>
      </c>
      <c r="AY212" s="200"/>
      <c r="AZ212" s="175">
        <f t="shared" si="205"/>
        <v>45657</v>
      </c>
      <c r="BA212"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2" s="175" t="str">
        <f t="shared" si="205"/>
        <v>OSI - GIS</v>
      </c>
      <c r="BC212" s="227" t="s">
        <v>100</v>
      </c>
      <c r="BD212" s="176" t="str">
        <f t="shared" si="192"/>
        <v xml:space="preserve">  </v>
      </c>
      <c r="BE212" s="176" t="str">
        <f t="shared" si="193"/>
        <v>X</v>
      </c>
      <c r="BF212"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2" s="177" t="s">
        <v>1340</v>
      </c>
      <c r="BH212" s="177" t="str">
        <f t="shared" si="195"/>
        <v xml:space="preserve">En diciembre 2024 se encuentra en proceso la adquisicón del nuevo servicio de soporte técnico y mesa de ayuda para equipos institucionales de usuario final, implementación en enero 2025. </v>
      </c>
      <c r="BI212" s="200"/>
      <c r="BJ212" s="190">
        <v>45777</v>
      </c>
      <c r="BK212" s="192" t="str">
        <f t="shared" si="189"/>
        <v>Mantenimiento Preventivo y Correctivo a Equipos de Usuario Final: por demanda y Programa anual</v>
      </c>
      <c r="BL212" s="192" t="str">
        <f t="shared" si="196"/>
        <v>OSI - GIS</v>
      </c>
      <c r="BM212" s="197" t="s">
        <v>100</v>
      </c>
      <c r="BN212" s="191"/>
      <c r="BO212" s="193" t="s">
        <v>1338</v>
      </c>
      <c r="BP212" s="192" t="str">
        <f t="shared" si="190"/>
        <v xml:space="preserve">En ejecución del servicio mesa de ayuda para el sopore y mantenimiento de equipos y usuarios finales </v>
      </c>
      <c r="BQ212" s="194" t="s">
        <v>1340</v>
      </c>
      <c r="BR212" s="192" t="str">
        <f>BR199</f>
        <v>Servicios transversales de apoyo a la gestión tecnológica.</v>
      </c>
      <c r="BS212" s="200"/>
      <c r="BT212" s="344">
        <f t="shared" si="197"/>
        <v>45838</v>
      </c>
      <c r="BU212" s="344" t="str">
        <f t="shared" si="198"/>
        <v>Monitoreo permanente al soporte técnico de infraestructura a servidores, almacenamiento y servicios técnicos transversales.
Monitoreo permanente al mantenimiento preventivo y corectivo a equipos y dispositivos de usuario final.</v>
      </c>
      <c r="BV212" s="345" t="str">
        <f t="shared" si="199"/>
        <v>OSI - GIS</v>
      </c>
      <c r="BW212" s="546" t="s">
        <v>100</v>
      </c>
      <c r="BX212" s="346" t="str">
        <f t="shared" si="200"/>
        <v xml:space="preserve"> </v>
      </c>
      <c r="BY212" s="346" t="str">
        <f t="shared" si="201"/>
        <v>X</v>
      </c>
      <c r="BZ212" s="346" t="str">
        <f t="shared" si="202"/>
        <v>Con el mantenimeinto preventivo y/o correctivo a equipos institucionales se garantiza el acceso a los servicios tecnológicos y plataformas institucionales.</v>
      </c>
      <c r="CA212" s="348" t="s">
        <v>1340</v>
      </c>
      <c r="CB212" s="345" t="str">
        <f t="shared" si="203"/>
        <v>Ajuste redacción "Descripción del Riesgo" acorde con lo indicado en el Informe OCI-018-2025.</v>
      </c>
      <c r="CC212" s="200"/>
      <c r="CD212" s="301"/>
      <c r="CE212" s="175"/>
      <c r="CF212" s="175" t="str">
        <f t="shared" si="204"/>
        <v>OSI - GIS</v>
      </c>
      <c r="CG212" s="305" t="s">
        <v>100</v>
      </c>
      <c r="CH212" s="176"/>
      <c r="CI212" s="239"/>
      <c r="CJ212" s="175"/>
      <c r="CK212" s="177"/>
      <c r="CL212" s="175"/>
      <c r="CM212" s="200"/>
      <c r="CN212" s="175"/>
      <c r="CO212" s="175"/>
      <c r="CP212" s="176"/>
      <c r="CQ212" s="176"/>
      <c r="CR212" s="176"/>
      <c r="CS212" s="176"/>
      <c r="CT212" s="177"/>
      <c r="CU212" s="177"/>
      <c r="CV212" s="177"/>
      <c r="CW212" s="198"/>
      <c r="CX212" s="198"/>
      <c r="CY212" s="198"/>
      <c r="CZ212" s="198"/>
      <c r="DA212" s="198"/>
      <c r="DB212" s="198"/>
      <c r="DC212" s="198"/>
      <c r="DD212" s="198"/>
      <c r="DE212" s="198"/>
      <c r="DF212" s="198"/>
    </row>
    <row r="213" spans="2:110" s="187" customFormat="1" ht="136.5" x14ac:dyDescent="0.25">
      <c r="B213" s="173" t="s">
        <v>68</v>
      </c>
      <c r="C213" s="195" t="s">
        <v>69</v>
      </c>
      <c r="D213" s="195" t="s">
        <v>69</v>
      </c>
      <c r="E213" s="196" t="s">
        <v>70</v>
      </c>
      <c r="F213" s="196" t="s">
        <v>117</v>
      </c>
      <c r="G213" s="196" t="s">
        <v>69</v>
      </c>
      <c r="H213" s="195" t="s">
        <v>240</v>
      </c>
      <c r="I213" s="195" t="s">
        <v>240</v>
      </c>
      <c r="J213" s="195" t="s">
        <v>240</v>
      </c>
      <c r="K213" s="195" t="s">
        <v>240</v>
      </c>
      <c r="L213" s="195" t="s">
        <v>468</v>
      </c>
      <c r="M213" s="195" t="s">
        <v>469</v>
      </c>
      <c r="N213" s="195" t="s">
        <v>470</v>
      </c>
      <c r="O213" s="196" t="s">
        <v>189</v>
      </c>
      <c r="P213" s="170"/>
      <c r="Q213" s="171" t="s">
        <v>77</v>
      </c>
      <c r="R213" s="171" t="s">
        <v>78</v>
      </c>
      <c r="S213" s="345" t="s">
        <v>1502</v>
      </c>
      <c r="T213" s="170" t="s">
        <v>80</v>
      </c>
      <c r="U213" s="196" t="s">
        <v>81</v>
      </c>
      <c r="V213" s="170" t="s">
        <v>107</v>
      </c>
      <c r="W213" s="218" t="s">
        <v>83</v>
      </c>
      <c r="X213" s="219">
        <f t="shared" si="180"/>
        <v>0.4</v>
      </c>
      <c r="Y213" s="220" t="s">
        <v>84</v>
      </c>
      <c r="Z213" s="219">
        <f t="shared" si="181"/>
        <v>0.8</v>
      </c>
      <c r="AA213" s="223" t="s">
        <v>85</v>
      </c>
      <c r="AB213" s="172" t="s">
        <v>86</v>
      </c>
      <c r="AC213" s="170" t="s">
        <v>87</v>
      </c>
      <c r="AD213" s="223" t="s">
        <v>88</v>
      </c>
      <c r="AE213" s="223" t="s">
        <v>89</v>
      </c>
      <c r="AF213" s="246" t="s">
        <v>90</v>
      </c>
      <c r="AG213" s="223" t="s">
        <v>91</v>
      </c>
      <c r="AH213" s="223" t="s">
        <v>92</v>
      </c>
      <c r="AI213" s="219">
        <f t="shared" si="182"/>
        <v>0.1</v>
      </c>
      <c r="AJ213" s="223" t="s">
        <v>93</v>
      </c>
      <c r="AK213" s="219">
        <f t="shared" si="183"/>
        <v>0.1</v>
      </c>
      <c r="AL213" s="223" t="s">
        <v>94</v>
      </c>
      <c r="AM213" s="195" t="s">
        <v>95</v>
      </c>
      <c r="AN213" s="173" t="s">
        <v>96</v>
      </c>
      <c r="AO213" s="195" t="s">
        <v>155</v>
      </c>
      <c r="AP213" s="184">
        <f t="shared" si="184"/>
        <v>0.2</v>
      </c>
      <c r="AQ213" s="243" t="str">
        <f t="shared" si="185"/>
        <v>BAJA</v>
      </c>
      <c r="AR213" s="243">
        <f t="shared" si="186"/>
        <v>0.4</v>
      </c>
      <c r="AS213" s="243" t="str">
        <f t="shared" si="187"/>
        <v>MAYOR</v>
      </c>
      <c r="AT213" s="243">
        <f t="shared" si="188"/>
        <v>0.64</v>
      </c>
      <c r="AU213" s="223" t="s">
        <v>85</v>
      </c>
      <c r="AV213" s="235" t="s">
        <v>98</v>
      </c>
      <c r="AW213" s="174" t="s">
        <v>86</v>
      </c>
      <c r="AX213" s="175" t="s">
        <v>156</v>
      </c>
      <c r="AY213" s="200"/>
      <c r="AZ213" s="175">
        <f t="shared" si="205"/>
        <v>45657</v>
      </c>
      <c r="BA213"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3" s="175" t="str">
        <f t="shared" si="205"/>
        <v>OSI - GIS - SPI</v>
      </c>
      <c r="BC213" s="227" t="s">
        <v>100</v>
      </c>
      <c r="BD213" s="176" t="str">
        <f t="shared" si="192"/>
        <v xml:space="preserve">  </v>
      </c>
      <c r="BE213" s="176" t="str">
        <f t="shared" si="193"/>
        <v>X</v>
      </c>
      <c r="BF213"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3" s="177" t="s">
        <v>1340</v>
      </c>
      <c r="BH213" s="177" t="str">
        <f t="shared" si="195"/>
        <v xml:space="preserve">En diciembre 2024 se encuentra en proceso la adquisicón del nuevo servicio de soporte técnico y mesa de ayuda para equipos institucionales de usuario final, implementación en enero 2025. </v>
      </c>
      <c r="BI213" s="200"/>
      <c r="BJ213" s="190">
        <v>45777</v>
      </c>
      <c r="BK213" s="192" t="str">
        <f t="shared" si="189"/>
        <v>Mantenimiento Preventivo y Correctivo a Equipos de Usuario Final: por demanda y Programa anual</v>
      </c>
      <c r="BL213" s="192" t="str">
        <f t="shared" si="196"/>
        <v>OSI - GIS - SPI</v>
      </c>
      <c r="BM213" s="197" t="s">
        <v>100</v>
      </c>
      <c r="BN213" s="191"/>
      <c r="BO213" s="193" t="s">
        <v>1338</v>
      </c>
      <c r="BP213" s="192" t="str">
        <f t="shared" si="190"/>
        <v xml:space="preserve">En ejecución del servicio mesa de ayuda para el sopore y mantenimiento de equipos y usuarios finales </v>
      </c>
      <c r="BQ213" s="194" t="s">
        <v>1340</v>
      </c>
      <c r="BR213" s="192" t="str">
        <f>BR199</f>
        <v>Servicios transversales de apoyo a la gestión tecnológica.</v>
      </c>
      <c r="BS213" s="200"/>
      <c r="BT213" s="344">
        <f t="shared" si="197"/>
        <v>45838</v>
      </c>
      <c r="BU213" s="344" t="str">
        <f t="shared" si="198"/>
        <v>Monitoreo permanente al soporte técnico de infraestructura a servidores, almacenamiento y servicios técnicos transversales.
Monitoreo permanente al mantenimiento preventivo y corectivo a equipos y dispositivos de usuario final.</v>
      </c>
      <c r="BV213" s="345" t="str">
        <f t="shared" si="199"/>
        <v>OSI - GIS - SPI</v>
      </c>
      <c r="BW213" s="546" t="s">
        <v>100</v>
      </c>
      <c r="BX213" s="346" t="str">
        <f t="shared" si="200"/>
        <v xml:space="preserve"> </v>
      </c>
      <c r="BY213" s="346" t="str">
        <f t="shared" si="201"/>
        <v>X</v>
      </c>
      <c r="BZ213" s="346" t="str">
        <f t="shared" si="202"/>
        <v>Con el mantenimeinto preventivo y/o correctivo a equipos institucionales se garantiza el acceso a los servicios tecnológicos y plataformas institucionales.</v>
      </c>
      <c r="CA213" s="348" t="s">
        <v>1340</v>
      </c>
      <c r="CB213" s="345" t="str">
        <f t="shared" si="203"/>
        <v>Ajuste redacción "Descripción del Riesgo" acorde con lo indicado en el Informe OCI-018-2025.</v>
      </c>
      <c r="CC213" s="200"/>
      <c r="CD213" s="301"/>
      <c r="CE213" s="175"/>
      <c r="CF213" s="175" t="str">
        <f t="shared" si="204"/>
        <v>OSI - GIS - SPI</v>
      </c>
      <c r="CG213" s="305" t="s">
        <v>100</v>
      </c>
      <c r="CH213" s="176"/>
      <c r="CI213" s="239"/>
      <c r="CJ213" s="175"/>
      <c r="CK213" s="177"/>
      <c r="CL213" s="175"/>
      <c r="CM213" s="200"/>
      <c r="CN213" s="175"/>
      <c r="CO213" s="175"/>
      <c r="CP213" s="176"/>
      <c r="CQ213" s="176"/>
      <c r="CR213" s="176"/>
      <c r="CS213" s="176"/>
      <c r="CT213" s="177"/>
      <c r="CU213" s="177"/>
      <c r="CV213" s="177"/>
      <c r="CW213" s="198"/>
      <c r="CX213" s="198"/>
      <c r="CY213" s="198"/>
      <c r="CZ213" s="198"/>
      <c r="DA213" s="198"/>
      <c r="DB213" s="198"/>
      <c r="DC213" s="198"/>
      <c r="DD213" s="198"/>
      <c r="DE213" s="198"/>
      <c r="DF213" s="198"/>
    </row>
    <row r="214" spans="2:110" s="187" customFormat="1" ht="136.5" x14ac:dyDescent="0.25">
      <c r="B214" s="173" t="s">
        <v>68</v>
      </c>
      <c r="C214" s="195" t="s">
        <v>69</v>
      </c>
      <c r="D214" s="195" t="s">
        <v>69</v>
      </c>
      <c r="E214" s="196" t="s">
        <v>70</v>
      </c>
      <c r="F214" s="196" t="s">
        <v>71</v>
      </c>
      <c r="G214" s="196" t="s">
        <v>69</v>
      </c>
      <c r="H214" s="195" t="s">
        <v>240</v>
      </c>
      <c r="I214" s="195" t="s">
        <v>240</v>
      </c>
      <c r="J214" s="195" t="s">
        <v>240</v>
      </c>
      <c r="K214" s="195" t="s">
        <v>240</v>
      </c>
      <c r="L214" s="195" t="s">
        <v>317</v>
      </c>
      <c r="M214" s="195" t="s">
        <v>317</v>
      </c>
      <c r="N214" s="195" t="s">
        <v>317</v>
      </c>
      <c r="O214" s="196" t="s">
        <v>189</v>
      </c>
      <c r="P214" s="170"/>
      <c r="Q214" s="171" t="s">
        <v>77</v>
      </c>
      <c r="R214" s="171" t="s">
        <v>78</v>
      </c>
      <c r="S214" s="345" t="s">
        <v>1502</v>
      </c>
      <c r="T214" s="170" t="s">
        <v>80</v>
      </c>
      <c r="U214" s="196" t="s">
        <v>81</v>
      </c>
      <c r="V214" s="170" t="s">
        <v>107</v>
      </c>
      <c r="W214" s="218" t="s">
        <v>83</v>
      </c>
      <c r="X214" s="219">
        <f t="shared" si="180"/>
        <v>0.4</v>
      </c>
      <c r="Y214" s="220" t="s">
        <v>84</v>
      </c>
      <c r="Z214" s="219">
        <f t="shared" si="181"/>
        <v>0.8</v>
      </c>
      <c r="AA214" s="223" t="s">
        <v>85</v>
      </c>
      <c r="AB214" s="172" t="s">
        <v>86</v>
      </c>
      <c r="AC214" s="170" t="s">
        <v>87</v>
      </c>
      <c r="AD214" s="223" t="s">
        <v>88</v>
      </c>
      <c r="AE214" s="223" t="s">
        <v>89</v>
      </c>
      <c r="AF214" s="246" t="s">
        <v>90</v>
      </c>
      <c r="AG214" s="223" t="s">
        <v>91</v>
      </c>
      <c r="AH214" s="223" t="s">
        <v>92</v>
      </c>
      <c r="AI214" s="219">
        <f t="shared" si="182"/>
        <v>0.1</v>
      </c>
      <c r="AJ214" s="223" t="s">
        <v>93</v>
      </c>
      <c r="AK214" s="219">
        <f t="shared" si="183"/>
        <v>0.1</v>
      </c>
      <c r="AL214" s="223" t="s">
        <v>94</v>
      </c>
      <c r="AM214" s="195" t="s">
        <v>95</v>
      </c>
      <c r="AN214" s="173" t="s">
        <v>96</v>
      </c>
      <c r="AO214" s="195" t="s">
        <v>155</v>
      </c>
      <c r="AP214" s="184">
        <f t="shared" si="184"/>
        <v>0.2</v>
      </c>
      <c r="AQ214" s="243" t="str">
        <f t="shared" si="185"/>
        <v>BAJA</v>
      </c>
      <c r="AR214" s="243">
        <f t="shared" si="186"/>
        <v>0.4</v>
      </c>
      <c r="AS214" s="243" t="str">
        <f t="shared" si="187"/>
        <v>MAYOR</v>
      </c>
      <c r="AT214" s="243">
        <f t="shared" si="188"/>
        <v>0.64</v>
      </c>
      <c r="AU214" s="223" t="s">
        <v>85</v>
      </c>
      <c r="AV214" s="235" t="s">
        <v>98</v>
      </c>
      <c r="AW214" s="174" t="s">
        <v>86</v>
      </c>
      <c r="AX214" s="175" t="s">
        <v>156</v>
      </c>
      <c r="AY214" s="200"/>
      <c r="AZ214" s="175">
        <f t="shared" si="205"/>
        <v>45657</v>
      </c>
      <c r="BA214"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4" s="175" t="str">
        <f t="shared" si="205"/>
        <v>OSI - GIS - SPI</v>
      </c>
      <c r="BC214" s="227" t="s">
        <v>100</v>
      </c>
      <c r="BD214" s="176" t="str">
        <f t="shared" si="192"/>
        <v xml:space="preserve">  </v>
      </c>
      <c r="BE214" s="176" t="str">
        <f t="shared" si="193"/>
        <v>X</v>
      </c>
      <c r="BF214"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4" s="177" t="s">
        <v>1340</v>
      </c>
      <c r="BH214" s="177" t="str">
        <f t="shared" si="195"/>
        <v xml:space="preserve">En diciembre 2024 se encuentra en proceso la adquisicón del nuevo servicio de soporte técnico y mesa de ayuda para equipos institucionales de usuario final, implementación en enero 2025. </v>
      </c>
      <c r="BI214" s="200"/>
      <c r="BJ214" s="190">
        <v>45777</v>
      </c>
      <c r="BK214" s="192" t="str">
        <f t="shared" si="189"/>
        <v>Mantenimiento Preventivo y Correctivo a Equipos de Usuario Final: por demanda y Programa anual</v>
      </c>
      <c r="BL214" s="192" t="str">
        <f t="shared" si="196"/>
        <v>OSI - GIS - SPI</v>
      </c>
      <c r="BM214" s="197" t="s">
        <v>100</v>
      </c>
      <c r="BN214" s="191"/>
      <c r="BO214" s="193" t="s">
        <v>1338</v>
      </c>
      <c r="BP214" s="192" t="str">
        <f t="shared" si="190"/>
        <v xml:space="preserve">En ejecución del servicio mesa de ayuda para el sopore y mantenimiento de equipos y usuarios finales </v>
      </c>
      <c r="BQ214" s="194" t="s">
        <v>1340</v>
      </c>
      <c r="BR214" s="192" t="str">
        <f>BR199</f>
        <v>Servicios transversales de apoyo a la gestión tecnológica.</v>
      </c>
      <c r="BS214" s="200"/>
      <c r="BT214" s="344">
        <f t="shared" si="197"/>
        <v>45838</v>
      </c>
      <c r="BU214" s="344" t="str">
        <f t="shared" si="198"/>
        <v>Monitoreo permanente al soporte técnico de infraestructura a servidores, almacenamiento y servicios técnicos transversales.
Monitoreo permanente al mantenimiento preventivo y corectivo a equipos y dispositivos de usuario final.</v>
      </c>
      <c r="BV214" s="345" t="str">
        <f t="shared" si="199"/>
        <v>OSI - GIS - SPI</v>
      </c>
      <c r="BW214" s="546" t="s">
        <v>100</v>
      </c>
      <c r="BX214" s="346" t="str">
        <f t="shared" si="200"/>
        <v xml:space="preserve"> </v>
      </c>
      <c r="BY214" s="346" t="str">
        <f t="shared" si="201"/>
        <v>X</v>
      </c>
      <c r="BZ214" s="346" t="str">
        <f t="shared" si="202"/>
        <v>Con el mantenimeinto preventivo y/o correctivo a equipos institucionales se garantiza el acceso a los servicios tecnológicos y plataformas institucionales.</v>
      </c>
      <c r="CA214" s="348" t="s">
        <v>1340</v>
      </c>
      <c r="CB214" s="345" t="str">
        <f t="shared" si="203"/>
        <v>Ajuste redacción "Descripción del Riesgo" acorde con lo indicado en el Informe OCI-018-2025.</v>
      </c>
      <c r="CC214" s="200"/>
      <c r="CD214" s="301"/>
      <c r="CE214" s="175"/>
      <c r="CF214" s="175" t="str">
        <f t="shared" si="204"/>
        <v>OSI - GIS - SPI</v>
      </c>
      <c r="CG214" s="305" t="s">
        <v>100</v>
      </c>
      <c r="CH214" s="176"/>
      <c r="CI214" s="239"/>
      <c r="CJ214" s="175"/>
      <c r="CK214" s="177"/>
      <c r="CL214" s="175"/>
      <c r="CM214" s="200"/>
      <c r="CN214" s="175"/>
      <c r="CO214" s="175"/>
      <c r="CP214" s="176"/>
      <c r="CQ214" s="176"/>
      <c r="CR214" s="176"/>
      <c r="CS214" s="176"/>
      <c r="CT214" s="177"/>
      <c r="CU214" s="177"/>
      <c r="CV214" s="177"/>
      <c r="CW214" s="198"/>
      <c r="CX214" s="198"/>
      <c r="CY214" s="198"/>
      <c r="CZ214" s="198"/>
      <c r="DA214" s="198"/>
      <c r="DB214" s="198"/>
      <c r="DC214" s="198"/>
      <c r="DD214" s="198"/>
      <c r="DE214" s="198"/>
      <c r="DF214" s="198"/>
    </row>
    <row r="215" spans="2:110" s="187" customFormat="1" ht="115.5" x14ac:dyDescent="0.25">
      <c r="B215" s="173" t="s">
        <v>68</v>
      </c>
      <c r="C215" s="195" t="s">
        <v>298</v>
      </c>
      <c r="D215" s="195" t="s">
        <v>298</v>
      </c>
      <c r="E215" s="196" t="s">
        <v>70</v>
      </c>
      <c r="F215" s="196" t="s">
        <v>71</v>
      </c>
      <c r="G215" s="196" t="s">
        <v>298</v>
      </c>
      <c r="H215" s="195" t="s">
        <v>240</v>
      </c>
      <c r="I215" s="195" t="s">
        <v>240</v>
      </c>
      <c r="J215" s="195" t="s">
        <v>240</v>
      </c>
      <c r="K215" s="195" t="s">
        <v>240</v>
      </c>
      <c r="L215" s="195" t="s">
        <v>471</v>
      </c>
      <c r="M215" s="195" t="s">
        <v>472</v>
      </c>
      <c r="N215" s="195" t="s">
        <v>473</v>
      </c>
      <c r="O215" s="196" t="s">
        <v>189</v>
      </c>
      <c r="P215" s="170"/>
      <c r="Q215" s="171" t="s">
        <v>77</v>
      </c>
      <c r="R215" s="171" t="s">
        <v>78</v>
      </c>
      <c r="S215" s="346" t="s">
        <v>1502</v>
      </c>
      <c r="T215" s="170" t="s">
        <v>302</v>
      </c>
      <c r="U215" s="196" t="s">
        <v>81</v>
      </c>
      <c r="V215" s="170" t="s">
        <v>107</v>
      </c>
      <c r="W215" s="218" t="s">
        <v>83</v>
      </c>
      <c r="X215" s="219">
        <f t="shared" si="180"/>
        <v>0.4</v>
      </c>
      <c r="Y215" s="220" t="s">
        <v>84</v>
      </c>
      <c r="Z215" s="219">
        <f t="shared" si="181"/>
        <v>0.8</v>
      </c>
      <c r="AA215" s="223" t="s">
        <v>85</v>
      </c>
      <c r="AB215" s="172" t="s">
        <v>86</v>
      </c>
      <c r="AC215" s="170" t="s">
        <v>87</v>
      </c>
      <c r="AD215" s="223" t="s">
        <v>88</v>
      </c>
      <c r="AE215" s="223" t="s">
        <v>89</v>
      </c>
      <c r="AF215" s="246" t="s">
        <v>90</v>
      </c>
      <c r="AG215" s="223" t="s">
        <v>91</v>
      </c>
      <c r="AH215" s="223" t="s">
        <v>92</v>
      </c>
      <c r="AI215" s="219">
        <f t="shared" si="182"/>
        <v>0.1</v>
      </c>
      <c r="AJ215" s="223" t="s">
        <v>93</v>
      </c>
      <c r="AK215" s="219">
        <f t="shared" si="183"/>
        <v>0.1</v>
      </c>
      <c r="AL215" s="223" t="s">
        <v>94</v>
      </c>
      <c r="AM215" s="195" t="s">
        <v>95</v>
      </c>
      <c r="AN215" s="173" t="s">
        <v>96</v>
      </c>
      <c r="AO215" s="195" t="s">
        <v>155</v>
      </c>
      <c r="AP215" s="184">
        <f t="shared" si="184"/>
        <v>0.2</v>
      </c>
      <c r="AQ215" s="243" t="str">
        <f t="shared" si="185"/>
        <v>BAJA</v>
      </c>
      <c r="AR215" s="243">
        <f t="shared" si="186"/>
        <v>0.4</v>
      </c>
      <c r="AS215" s="243" t="str">
        <f t="shared" si="187"/>
        <v>MAYOR</v>
      </c>
      <c r="AT215" s="243">
        <f t="shared" si="188"/>
        <v>0.64</v>
      </c>
      <c r="AU215" s="223" t="s">
        <v>85</v>
      </c>
      <c r="AV215" s="218" t="s">
        <v>98</v>
      </c>
      <c r="AW215" s="174" t="s">
        <v>86</v>
      </c>
      <c r="AX215" s="175" t="s">
        <v>156</v>
      </c>
      <c r="AY215" s="200"/>
      <c r="AZ215" s="175">
        <f t="shared" si="205"/>
        <v>45657</v>
      </c>
      <c r="BA215"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5" s="175" t="str">
        <f t="shared" si="205"/>
        <v>OSI - GIS</v>
      </c>
      <c r="BC215" s="227" t="s">
        <v>100</v>
      </c>
      <c r="BD215" s="176" t="str">
        <f t="shared" si="192"/>
        <v xml:space="preserve">  </v>
      </c>
      <c r="BE215" s="176" t="str">
        <f t="shared" si="193"/>
        <v>X</v>
      </c>
      <c r="BF215"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5" s="177" t="s">
        <v>1340</v>
      </c>
      <c r="BH215" s="177" t="str">
        <f t="shared" si="195"/>
        <v xml:space="preserve">En diciembre 2024 se encuentra en proceso la adquisicón del nuevo servicio de soporte técnico y mesa de ayuda para equipos institucionales de usuario final, implementación en enero 2025. </v>
      </c>
      <c r="BI215" s="200"/>
      <c r="BJ215" s="190">
        <v>45777</v>
      </c>
      <c r="BK215" s="192" t="str">
        <f t="shared" si="189"/>
        <v>Mantenimiento Preventivo y Correctivo a Equipos de Usuario Final: por demanda y Programa anual</v>
      </c>
      <c r="BL215" s="192" t="str">
        <f t="shared" si="196"/>
        <v>OSI - GIS</v>
      </c>
      <c r="BM215" s="197" t="s">
        <v>100</v>
      </c>
      <c r="BN215" s="191"/>
      <c r="BO215" s="193" t="s">
        <v>1338</v>
      </c>
      <c r="BP215" s="192" t="str">
        <f t="shared" si="190"/>
        <v xml:space="preserve">En ejecución del servicio mesa de ayuda para el sopore y mantenimiento de equipos y usuarios finales </v>
      </c>
      <c r="BQ215" s="194" t="s">
        <v>1340</v>
      </c>
      <c r="BR215" s="192" t="str">
        <f>BR199</f>
        <v>Servicios transversales de apoyo a la gestión tecnológica.</v>
      </c>
      <c r="BS215" s="200"/>
      <c r="BT215" s="344">
        <f t="shared" si="197"/>
        <v>45838</v>
      </c>
      <c r="BU215" s="344" t="str">
        <f t="shared" si="198"/>
        <v>Monitoreo permanente al soporte técnico de infraestructura a servidores, almacenamiento y servicios técnicos transversales.
Monitoreo permanente al mantenimiento preventivo y corectivo a equipos y dispositivos de usuario final.</v>
      </c>
      <c r="BV215" s="345" t="str">
        <f t="shared" si="199"/>
        <v>OSI - GIS</v>
      </c>
      <c r="BW215" s="546" t="s">
        <v>100</v>
      </c>
      <c r="BX215" s="346" t="str">
        <f t="shared" si="200"/>
        <v xml:space="preserve"> </v>
      </c>
      <c r="BY215" s="346" t="str">
        <f t="shared" si="201"/>
        <v>X</v>
      </c>
      <c r="BZ215" s="346" t="str">
        <f t="shared" si="202"/>
        <v>Con el mantenimeinto preventivo y/o correctivo a equipos institucionales se garantiza el acceso a los servicios tecnológicos y plataformas institucionales.</v>
      </c>
      <c r="CA215" s="348" t="s">
        <v>1340</v>
      </c>
      <c r="CB215" s="345" t="str">
        <f t="shared" si="203"/>
        <v>Ajuste redacción "Descripción del Riesgo" acorde con lo indicado en el Informe OCI-018-2025.</v>
      </c>
      <c r="CC215" s="200"/>
      <c r="CD215" s="301"/>
      <c r="CE215" s="175"/>
      <c r="CF215" s="175" t="str">
        <f t="shared" si="204"/>
        <v>OSI - GIS</v>
      </c>
      <c r="CG215" s="305" t="s">
        <v>100</v>
      </c>
      <c r="CH215" s="176"/>
      <c r="CI215" s="239"/>
      <c r="CJ215" s="175"/>
      <c r="CK215" s="177"/>
      <c r="CL215" s="175"/>
      <c r="CM215" s="200"/>
      <c r="CN215" s="175"/>
      <c r="CO215" s="175"/>
      <c r="CP215" s="176"/>
      <c r="CQ215" s="176"/>
      <c r="CR215" s="176"/>
      <c r="CS215" s="176"/>
      <c r="CT215" s="177"/>
      <c r="CU215" s="177"/>
      <c r="CV215" s="177"/>
      <c r="CW215" s="198"/>
      <c r="CX215" s="198"/>
      <c r="CY215" s="198"/>
      <c r="CZ215" s="198"/>
      <c r="DA215" s="198"/>
      <c r="DB215" s="198"/>
      <c r="DC215" s="198"/>
      <c r="DD215" s="198"/>
      <c r="DE215" s="198"/>
      <c r="DF215" s="198"/>
    </row>
    <row r="216" spans="2:110" s="187" customFormat="1" ht="136.5" x14ac:dyDescent="0.25">
      <c r="B216" s="173" t="s">
        <v>68</v>
      </c>
      <c r="C216" s="195" t="s">
        <v>69</v>
      </c>
      <c r="D216" s="195" t="s">
        <v>69</v>
      </c>
      <c r="E216" s="196" t="s">
        <v>70</v>
      </c>
      <c r="F216" s="196" t="s">
        <v>71</v>
      </c>
      <c r="G216" s="196" t="s">
        <v>69</v>
      </c>
      <c r="H216" s="195" t="s">
        <v>240</v>
      </c>
      <c r="I216" s="195" t="s">
        <v>240</v>
      </c>
      <c r="J216" s="195" t="s">
        <v>240</v>
      </c>
      <c r="K216" s="195" t="s">
        <v>240</v>
      </c>
      <c r="L216" s="195" t="s">
        <v>501</v>
      </c>
      <c r="M216" s="195" t="s">
        <v>502</v>
      </c>
      <c r="N216" s="195" t="s">
        <v>503</v>
      </c>
      <c r="O216" s="196" t="s">
        <v>497</v>
      </c>
      <c r="P216" s="170"/>
      <c r="Q216" s="171" t="s">
        <v>77</v>
      </c>
      <c r="R216" s="171" t="s">
        <v>78</v>
      </c>
      <c r="S216" s="345" t="s">
        <v>1502</v>
      </c>
      <c r="T216" s="170" t="s">
        <v>80</v>
      </c>
      <c r="U216" s="196" t="s">
        <v>81</v>
      </c>
      <c r="V216" s="170" t="s">
        <v>107</v>
      </c>
      <c r="W216" s="218" t="s">
        <v>83</v>
      </c>
      <c r="X216" s="219">
        <f t="shared" si="180"/>
        <v>0.4</v>
      </c>
      <c r="Y216" s="220" t="s">
        <v>84</v>
      </c>
      <c r="Z216" s="219">
        <f t="shared" si="181"/>
        <v>0.8</v>
      </c>
      <c r="AA216" s="223" t="s">
        <v>85</v>
      </c>
      <c r="AB216" s="172" t="s">
        <v>86</v>
      </c>
      <c r="AC216" s="170" t="s">
        <v>87</v>
      </c>
      <c r="AD216" s="223" t="s">
        <v>88</v>
      </c>
      <c r="AE216" s="223" t="s">
        <v>89</v>
      </c>
      <c r="AF216" s="246" t="s">
        <v>90</v>
      </c>
      <c r="AG216" s="223" t="s">
        <v>91</v>
      </c>
      <c r="AH216" s="223" t="s">
        <v>92</v>
      </c>
      <c r="AI216" s="219">
        <f t="shared" si="182"/>
        <v>0.1</v>
      </c>
      <c r="AJ216" s="223" t="s">
        <v>93</v>
      </c>
      <c r="AK216" s="219">
        <f t="shared" si="183"/>
        <v>0.1</v>
      </c>
      <c r="AL216" s="223" t="s">
        <v>94</v>
      </c>
      <c r="AM216" s="195" t="s">
        <v>95</v>
      </c>
      <c r="AN216" s="173" t="s">
        <v>96</v>
      </c>
      <c r="AO216" s="195" t="s">
        <v>155</v>
      </c>
      <c r="AP216" s="184">
        <f t="shared" si="184"/>
        <v>0.2</v>
      </c>
      <c r="AQ216" s="243" t="str">
        <f t="shared" si="185"/>
        <v>BAJA</v>
      </c>
      <c r="AR216" s="243">
        <f t="shared" si="186"/>
        <v>0.4</v>
      </c>
      <c r="AS216" s="243" t="str">
        <f t="shared" si="187"/>
        <v>MAYOR</v>
      </c>
      <c r="AT216" s="243">
        <f t="shared" si="188"/>
        <v>0.64</v>
      </c>
      <c r="AU216" s="223" t="s">
        <v>85</v>
      </c>
      <c r="AV216" s="218" t="s">
        <v>98</v>
      </c>
      <c r="AW216" s="174" t="s">
        <v>86</v>
      </c>
      <c r="AX216" s="175" t="s">
        <v>156</v>
      </c>
      <c r="AY216" s="200"/>
      <c r="AZ216" s="175">
        <f t="shared" si="205"/>
        <v>45657</v>
      </c>
      <c r="BA216"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6" s="175" t="str">
        <f t="shared" si="205"/>
        <v>OSI - GIS - SPI</v>
      </c>
      <c r="BC216" s="227" t="s">
        <v>100</v>
      </c>
      <c r="BD216" s="176" t="str">
        <f t="shared" si="192"/>
        <v xml:space="preserve">  </v>
      </c>
      <c r="BE216" s="176" t="str">
        <f t="shared" si="193"/>
        <v>X</v>
      </c>
      <c r="BF216"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6" s="177" t="s">
        <v>1340</v>
      </c>
      <c r="BH216" s="177" t="str">
        <f t="shared" si="195"/>
        <v xml:space="preserve">En diciembre 2024 se encuentra en proceso la adquisicón del nuevo servicio de soporte técnico y mesa de ayuda para equipos institucionales de usuario final, implementación en enero 2025. </v>
      </c>
      <c r="BI216" s="200"/>
      <c r="BJ216" s="190">
        <v>45777</v>
      </c>
      <c r="BK216" s="192" t="str">
        <f t="shared" si="189"/>
        <v>Mantenimiento Preventivo y Correctivo a Equipos de Usuario Final: por demanda y Programa anual</v>
      </c>
      <c r="BL216" s="192" t="str">
        <f t="shared" si="196"/>
        <v>OSI - GIS - SPI</v>
      </c>
      <c r="BM216" s="197" t="s">
        <v>100</v>
      </c>
      <c r="BN216" s="191"/>
      <c r="BO216" s="193" t="s">
        <v>1338</v>
      </c>
      <c r="BP216" s="192" t="str">
        <f t="shared" si="190"/>
        <v xml:space="preserve">En ejecución del servicio mesa de ayuda para el sopore y mantenimiento de equipos y usuarios finales </v>
      </c>
      <c r="BQ216" s="194" t="s">
        <v>1340</v>
      </c>
      <c r="BR216" s="192" t="str">
        <f>BR199</f>
        <v>Servicios transversales de apoyo a la gestión tecnológica.</v>
      </c>
      <c r="BS216" s="200"/>
      <c r="BT216" s="344">
        <f t="shared" si="197"/>
        <v>45838</v>
      </c>
      <c r="BU216" s="344" t="str">
        <f t="shared" si="198"/>
        <v>Monitoreo permanente al soporte técnico de infraestructura a servidores, almacenamiento y servicios técnicos transversales.
Monitoreo permanente al mantenimiento preventivo y corectivo a equipos y dispositivos de usuario final.</v>
      </c>
      <c r="BV216" s="345" t="str">
        <f t="shared" si="199"/>
        <v>OSI - GIS - SPI</v>
      </c>
      <c r="BW216" s="546" t="s">
        <v>100</v>
      </c>
      <c r="BX216" s="346" t="str">
        <f t="shared" si="200"/>
        <v xml:space="preserve"> </v>
      </c>
      <c r="BY216" s="346" t="str">
        <f t="shared" si="201"/>
        <v>X</v>
      </c>
      <c r="BZ216" s="346" t="str">
        <f t="shared" si="202"/>
        <v>Con el mantenimeinto preventivo y/o correctivo a equipos institucionales se garantiza el acceso a los servicios tecnológicos y plataformas institucionales.</v>
      </c>
      <c r="CA216" s="348" t="s">
        <v>1340</v>
      </c>
      <c r="CB216" s="345" t="str">
        <f t="shared" si="203"/>
        <v>Ajuste redacción "Descripción del Riesgo" acorde con lo indicado en el Informe OCI-018-2025.</v>
      </c>
      <c r="CC216" s="200"/>
      <c r="CD216" s="301"/>
      <c r="CE216" s="175"/>
      <c r="CF216" s="175" t="str">
        <f t="shared" si="204"/>
        <v>OSI - GIS - SPI</v>
      </c>
      <c r="CG216" s="305" t="s">
        <v>100</v>
      </c>
      <c r="CH216" s="176"/>
      <c r="CI216" s="239"/>
      <c r="CJ216" s="175"/>
      <c r="CK216" s="177"/>
      <c r="CL216" s="175"/>
      <c r="CM216" s="200"/>
      <c r="CN216" s="175"/>
      <c r="CO216" s="175"/>
      <c r="CP216" s="176"/>
      <c r="CQ216" s="176"/>
      <c r="CR216" s="176"/>
      <c r="CS216" s="176"/>
      <c r="CT216" s="177"/>
      <c r="CU216" s="177"/>
      <c r="CV216" s="177"/>
      <c r="CW216" s="198"/>
      <c r="CX216" s="198"/>
      <c r="CY216" s="198"/>
      <c r="CZ216" s="198"/>
      <c r="DA216" s="198"/>
      <c r="DB216" s="198"/>
      <c r="DC216" s="198"/>
      <c r="DD216" s="198"/>
      <c r="DE216" s="198"/>
      <c r="DF216" s="198"/>
    </row>
    <row r="217" spans="2:110" s="187" customFormat="1" ht="136.5" x14ac:dyDescent="0.25">
      <c r="B217" s="173" t="s">
        <v>68</v>
      </c>
      <c r="C217" s="195" t="s">
        <v>69</v>
      </c>
      <c r="D217" s="195" t="s">
        <v>69</v>
      </c>
      <c r="E217" s="196" t="s">
        <v>70</v>
      </c>
      <c r="F217" s="196" t="s">
        <v>71</v>
      </c>
      <c r="G217" s="196" t="s">
        <v>69</v>
      </c>
      <c r="H217" s="195" t="s">
        <v>240</v>
      </c>
      <c r="I217" s="195" t="s">
        <v>240</v>
      </c>
      <c r="J217" s="195" t="s">
        <v>242</v>
      </c>
      <c r="K217" s="195" t="s">
        <v>242</v>
      </c>
      <c r="L217" s="195" t="s">
        <v>506</v>
      </c>
      <c r="M217" s="195" t="s">
        <v>507</v>
      </c>
      <c r="N217" s="195" t="s">
        <v>429</v>
      </c>
      <c r="O217" s="196" t="s">
        <v>241</v>
      </c>
      <c r="P217" s="170"/>
      <c r="Q217" s="171" t="s">
        <v>77</v>
      </c>
      <c r="R217" s="171" t="s">
        <v>78</v>
      </c>
      <c r="S217" s="345" t="s">
        <v>1502</v>
      </c>
      <c r="T217" s="170" t="s">
        <v>80</v>
      </c>
      <c r="U217" s="196" t="s">
        <v>81</v>
      </c>
      <c r="V217" s="170" t="s">
        <v>144</v>
      </c>
      <c r="W217" s="218" t="s">
        <v>83</v>
      </c>
      <c r="X217" s="219">
        <f t="shared" si="180"/>
        <v>0.4</v>
      </c>
      <c r="Y217" s="220" t="s">
        <v>84</v>
      </c>
      <c r="Z217" s="219">
        <f t="shared" si="181"/>
        <v>0.8</v>
      </c>
      <c r="AA217" s="223" t="s">
        <v>85</v>
      </c>
      <c r="AB217" s="172" t="s">
        <v>86</v>
      </c>
      <c r="AC217" s="170" t="s">
        <v>87</v>
      </c>
      <c r="AD217" s="223" t="s">
        <v>88</v>
      </c>
      <c r="AE217" s="223" t="s">
        <v>89</v>
      </c>
      <c r="AF217" s="246" t="s">
        <v>90</v>
      </c>
      <c r="AG217" s="223" t="s">
        <v>91</v>
      </c>
      <c r="AH217" s="223" t="s">
        <v>92</v>
      </c>
      <c r="AI217" s="219">
        <f t="shared" si="182"/>
        <v>0.1</v>
      </c>
      <c r="AJ217" s="223" t="s">
        <v>93</v>
      </c>
      <c r="AK217" s="219">
        <f t="shared" si="183"/>
        <v>0.1</v>
      </c>
      <c r="AL217" s="223" t="s">
        <v>94</v>
      </c>
      <c r="AM217" s="195" t="s">
        <v>95</v>
      </c>
      <c r="AN217" s="173" t="s">
        <v>96</v>
      </c>
      <c r="AO217" s="195" t="s">
        <v>155</v>
      </c>
      <c r="AP217" s="184">
        <f t="shared" si="184"/>
        <v>0.2</v>
      </c>
      <c r="AQ217" s="243" t="str">
        <f t="shared" si="185"/>
        <v>BAJA</v>
      </c>
      <c r="AR217" s="243">
        <f t="shared" si="186"/>
        <v>0.4</v>
      </c>
      <c r="AS217" s="243" t="str">
        <f t="shared" si="187"/>
        <v>MAYOR</v>
      </c>
      <c r="AT217" s="243">
        <f t="shared" si="188"/>
        <v>0.64</v>
      </c>
      <c r="AU217" s="223" t="s">
        <v>85</v>
      </c>
      <c r="AV217" s="218" t="s">
        <v>98</v>
      </c>
      <c r="AW217" s="174" t="s">
        <v>86</v>
      </c>
      <c r="AX217" s="175" t="s">
        <v>156</v>
      </c>
      <c r="AY217" s="200"/>
      <c r="AZ217" s="175">
        <f t="shared" si="205"/>
        <v>45657</v>
      </c>
      <c r="BA217"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7" s="175" t="str">
        <f t="shared" si="205"/>
        <v>OSI - GIS - SPI</v>
      </c>
      <c r="BC217" s="227" t="s">
        <v>100</v>
      </c>
      <c r="BD217" s="176" t="str">
        <f t="shared" si="192"/>
        <v xml:space="preserve">  </v>
      </c>
      <c r="BE217" s="176" t="str">
        <f t="shared" si="193"/>
        <v>X</v>
      </c>
      <c r="BF217"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7" s="177" t="s">
        <v>1340</v>
      </c>
      <c r="BH217" s="177" t="str">
        <f t="shared" si="195"/>
        <v xml:space="preserve">En diciembre 2024 se encuentra en proceso la adquisicón del nuevo servicio de soporte técnico y mesa de ayuda para equipos institucionales de usuario final, implementación en enero 2025. </v>
      </c>
      <c r="BI217" s="200"/>
      <c r="BJ217" s="190">
        <v>45777</v>
      </c>
      <c r="BK217" s="192" t="str">
        <f t="shared" si="189"/>
        <v>Mantenimiento Preventivo y Correctivo a Equipos de Usuario Final: por demanda y Programa anual</v>
      </c>
      <c r="BL217" s="192" t="str">
        <f t="shared" si="196"/>
        <v>OSI - GIS - SPI</v>
      </c>
      <c r="BM217" s="197" t="s">
        <v>100</v>
      </c>
      <c r="BN217" s="191"/>
      <c r="BO217" s="193" t="s">
        <v>1338</v>
      </c>
      <c r="BP217" s="192" t="str">
        <f t="shared" si="190"/>
        <v xml:space="preserve">En ejecución del servicio mesa de ayuda para el sopore y mantenimiento de equipos y usuarios finales </v>
      </c>
      <c r="BQ217" s="194" t="s">
        <v>1340</v>
      </c>
      <c r="BR217" s="192" t="str">
        <f>BR199</f>
        <v>Servicios transversales de apoyo a la gestión tecnológica.</v>
      </c>
      <c r="BS217" s="200"/>
      <c r="BT217" s="344">
        <f t="shared" si="197"/>
        <v>45838</v>
      </c>
      <c r="BU217" s="344" t="str">
        <f t="shared" si="198"/>
        <v>Monitoreo permanente al soporte técnico de infraestructura a servidores, almacenamiento y servicios técnicos transversales.
Monitoreo permanente al mantenimiento preventivo y corectivo a equipos y dispositivos de usuario final.</v>
      </c>
      <c r="BV217" s="345" t="str">
        <f t="shared" si="199"/>
        <v>OSI - GIS - SPI</v>
      </c>
      <c r="BW217" s="546" t="s">
        <v>100</v>
      </c>
      <c r="BX217" s="346" t="str">
        <f t="shared" si="200"/>
        <v xml:space="preserve"> </v>
      </c>
      <c r="BY217" s="346" t="str">
        <f t="shared" si="201"/>
        <v>X</v>
      </c>
      <c r="BZ217" s="346" t="str">
        <f t="shared" si="202"/>
        <v>Con el mantenimeinto preventivo y/o correctivo a equipos institucionales se garantiza el acceso a los servicios tecnológicos y plataformas institucionales.</v>
      </c>
      <c r="CA217" s="348" t="s">
        <v>1340</v>
      </c>
      <c r="CB217" s="345" t="str">
        <f t="shared" si="203"/>
        <v>Ajuste redacción "Descripción del Riesgo" acorde con lo indicado en el Informe OCI-018-2025.</v>
      </c>
      <c r="CC217" s="200"/>
      <c r="CD217" s="301"/>
      <c r="CE217" s="175"/>
      <c r="CF217" s="175" t="str">
        <f t="shared" si="204"/>
        <v>OSI - GIS - SPI</v>
      </c>
      <c r="CG217" s="305" t="s">
        <v>100</v>
      </c>
      <c r="CH217" s="176"/>
      <c r="CI217" s="239"/>
      <c r="CJ217" s="175"/>
      <c r="CK217" s="177"/>
      <c r="CL217" s="175"/>
      <c r="CM217" s="200"/>
      <c r="CN217" s="175"/>
      <c r="CO217" s="175"/>
      <c r="CP217" s="176"/>
      <c r="CQ217" s="176"/>
      <c r="CR217" s="176"/>
      <c r="CS217" s="176"/>
      <c r="CT217" s="177"/>
      <c r="CU217" s="177"/>
      <c r="CV217" s="177"/>
      <c r="CW217" s="198"/>
      <c r="CX217" s="198"/>
      <c r="CY217" s="198"/>
      <c r="CZ217" s="198"/>
      <c r="DA217" s="198"/>
      <c r="DB217" s="198"/>
      <c r="DC217" s="198"/>
      <c r="DD217" s="198"/>
      <c r="DE217" s="198"/>
      <c r="DF217" s="198"/>
    </row>
    <row r="218" spans="2:110" s="187" customFormat="1" ht="115.5" x14ac:dyDescent="0.25">
      <c r="B218" s="173" t="s">
        <v>68</v>
      </c>
      <c r="C218" s="195" t="s">
        <v>69</v>
      </c>
      <c r="D218" s="195" t="s">
        <v>69</v>
      </c>
      <c r="E218" s="196" t="s">
        <v>70</v>
      </c>
      <c r="F218" s="196" t="s">
        <v>71</v>
      </c>
      <c r="G218" s="196" t="s">
        <v>69</v>
      </c>
      <c r="H218" s="195" t="s">
        <v>240</v>
      </c>
      <c r="I218" s="195" t="s">
        <v>518</v>
      </c>
      <c r="J218" s="195" t="s">
        <v>240</v>
      </c>
      <c r="K218" s="195" t="s">
        <v>242</v>
      </c>
      <c r="L218" s="195" t="s">
        <v>278</v>
      </c>
      <c r="M218" s="195" t="s">
        <v>519</v>
      </c>
      <c r="N218" s="195" t="s">
        <v>264</v>
      </c>
      <c r="O218" s="196" t="s">
        <v>265</v>
      </c>
      <c r="P218" s="170"/>
      <c r="Q218" s="171" t="s">
        <v>77</v>
      </c>
      <c r="R218" s="171" t="s">
        <v>78</v>
      </c>
      <c r="S218" s="345" t="s">
        <v>1502</v>
      </c>
      <c r="T218" s="170" t="s">
        <v>80</v>
      </c>
      <c r="U218" s="196" t="s">
        <v>81</v>
      </c>
      <c r="V218" s="170" t="s">
        <v>144</v>
      </c>
      <c r="W218" s="218" t="s">
        <v>83</v>
      </c>
      <c r="X218" s="219">
        <f t="shared" si="180"/>
        <v>0.4</v>
      </c>
      <c r="Y218" s="220" t="s">
        <v>84</v>
      </c>
      <c r="Z218" s="219">
        <f t="shared" si="181"/>
        <v>0.8</v>
      </c>
      <c r="AA218" s="223" t="s">
        <v>85</v>
      </c>
      <c r="AB218" s="172" t="s">
        <v>86</v>
      </c>
      <c r="AC218" s="170" t="s">
        <v>87</v>
      </c>
      <c r="AD218" s="223" t="s">
        <v>88</v>
      </c>
      <c r="AE218" s="223" t="s">
        <v>89</v>
      </c>
      <c r="AF218" s="246" t="s">
        <v>90</v>
      </c>
      <c r="AG218" s="223" t="s">
        <v>91</v>
      </c>
      <c r="AH218" s="223" t="s">
        <v>92</v>
      </c>
      <c r="AI218" s="219">
        <f t="shared" si="182"/>
        <v>0.1</v>
      </c>
      <c r="AJ218" s="223" t="s">
        <v>93</v>
      </c>
      <c r="AK218" s="219">
        <f t="shared" si="183"/>
        <v>0.1</v>
      </c>
      <c r="AL218" s="223" t="s">
        <v>94</v>
      </c>
      <c r="AM218" s="195" t="s">
        <v>95</v>
      </c>
      <c r="AN218" s="173" t="s">
        <v>96</v>
      </c>
      <c r="AO218" s="195" t="s">
        <v>155</v>
      </c>
      <c r="AP218" s="184">
        <f t="shared" si="184"/>
        <v>0.2</v>
      </c>
      <c r="AQ218" s="243" t="str">
        <f t="shared" si="185"/>
        <v>BAJA</v>
      </c>
      <c r="AR218" s="243">
        <f t="shared" si="186"/>
        <v>0.4</v>
      </c>
      <c r="AS218" s="243" t="str">
        <f t="shared" si="187"/>
        <v>MAYOR</v>
      </c>
      <c r="AT218" s="243">
        <f t="shared" si="188"/>
        <v>0.64</v>
      </c>
      <c r="AU218" s="223" t="s">
        <v>85</v>
      </c>
      <c r="AV218" s="218" t="s">
        <v>98</v>
      </c>
      <c r="AW218" s="174" t="s">
        <v>86</v>
      </c>
      <c r="AX218" s="175" t="s">
        <v>156</v>
      </c>
      <c r="AY218" s="200"/>
      <c r="AZ218" s="175">
        <f t="shared" si="205"/>
        <v>45657</v>
      </c>
      <c r="BA218"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18" s="175" t="str">
        <f t="shared" si="205"/>
        <v>OSI - GIS</v>
      </c>
      <c r="BC218" s="227" t="s">
        <v>100</v>
      </c>
      <c r="BD218" s="176" t="str">
        <f t="shared" si="192"/>
        <v xml:space="preserve">  </v>
      </c>
      <c r="BE218" s="176" t="str">
        <f t="shared" si="193"/>
        <v>X</v>
      </c>
      <c r="BF218"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8" s="177" t="s">
        <v>1340</v>
      </c>
      <c r="BH218" s="177" t="str">
        <f t="shared" si="195"/>
        <v xml:space="preserve">En diciembre 2024 se encuentra en proceso la adquisicón del nuevo servicio de soporte técnico y mesa de ayuda para equipos institucionales de usuario final, implementación en enero 2025. </v>
      </c>
      <c r="BI218" s="200"/>
      <c r="BJ218" s="190">
        <v>45777</v>
      </c>
      <c r="BK218" s="192" t="str">
        <f t="shared" si="189"/>
        <v>Mantenimiento Preventivo y Correctivo a Equipos de Usuario Final: por demanda y Programa anual</v>
      </c>
      <c r="BL218" s="192" t="str">
        <f t="shared" si="196"/>
        <v>OSI - GIS</v>
      </c>
      <c r="BM218" s="197" t="s">
        <v>100</v>
      </c>
      <c r="BN218" s="191"/>
      <c r="BO218" s="193" t="s">
        <v>1338</v>
      </c>
      <c r="BP218" s="192" t="str">
        <f t="shared" si="190"/>
        <v xml:space="preserve">En ejecución del servicio mesa de ayuda para el sopore y mantenimiento de equipos y usuarios finales </v>
      </c>
      <c r="BQ218" s="194" t="s">
        <v>1340</v>
      </c>
      <c r="BR218" s="192" t="str">
        <f>BR199</f>
        <v>Servicios transversales de apoyo a la gestión tecnológica.</v>
      </c>
      <c r="BS218" s="200"/>
      <c r="BT218" s="344">
        <f t="shared" si="197"/>
        <v>45838</v>
      </c>
      <c r="BU218" s="344" t="str">
        <f t="shared" si="198"/>
        <v>Monitoreo permanente al soporte técnico de infraestructura a servidores, almacenamiento y servicios técnicos transversales.
Monitoreo permanente al mantenimiento preventivo y corectivo a equipos y dispositivos de usuario final.</v>
      </c>
      <c r="BV218" s="345" t="str">
        <f t="shared" si="199"/>
        <v>OSI - GIS</v>
      </c>
      <c r="BW218" s="546" t="s">
        <v>100</v>
      </c>
      <c r="BX218" s="346" t="str">
        <f t="shared" si="200"/>
        <v xml:space="preserve"> </v>
      </c>
      <c r="BY218" s="346" t="str">
        <f t="shared" si="201"/>
        <v>X</v>
      </c>
      <c r="BZ218" s="346" t="str">
        <f t="shared" si="202"/>
        <v>Con el mantenimeinto preventivo y/o correctivo a equipos institucionales se garantiza el acceso a los servicios tecnológicos y plataformas institucionales.</v>
      </c>
      <c r="CA218" s="348" t="s">
        <v>1340</v>
      </c>
      <c r="CB218" s="345" t="str">
        <f t="shared" si="203"/>
        <v>Ajuste redacción "Descripción del Riesgo" acorde con lo indicado en el Informe OCI-018-2025.</v>
      </c>
      <c r="CC218" s="200"/>
      <c r="CD218" s="301"/>
      <c r="CE218" s="175"/>
      <c r="CF218" s="175" t="str">
        <f t="shared" si="204"/>
        <v>OSI - GIS</v>
      </c>
      <c r="CG218" s="305" t="s">
        <v>100</v>
      </c>
      <c r="CH218" s="176"/>
      <c r="CI218" s="239"/>
      <c r="CJ218" s="175"/>
      <c r="CK218" s="177"/>
      <c r="CL218" s="175"/>
      <c r="CM218" s="200"/>
      <c r="CN218" s="175"/>
      <c r="CO218" s="175"/>
      <c r="CP218" s="176"/>
      <c r="CQ218" s="176"/>
      <c r="CR218" s="176"/>
      <c r="CS218" s="176"/>
      <c r="CT218" s="177"/>
      <c r="CU218" s="177"/>
      <c r="CV218" s="177"/>
      <c r="CW218" s="198"/>
      <c r="CX218" s="198"/>
      <c r="CY218" s="198"/>
      <c r="CZ218" s="198"/>
      <c r="DA218" s="198"/>
      <c r="DB218" s="198"/>
      <c r="DC218" s="198"/>
      <c r="DD218" s="198"/>
      <c r="DE218" s="198"/>
      <c r="DF218" s="198"/>
    </row>
    <row r="219" spans="2:110" s="187" customFormat="1" ht="136.5" x14ac:dyDescent="0.25">
      <c r="B219" s="173" t="s">
        <v>68</v>
      </c>
      <c r="C219" s="195" t="s">
        <v>69</v>
      </c>
      <c r="D219" s="195" t="s">
        <v>69</v>
      </c>
      <c r="E219" s="196" t="s">
        <v>70</v>
      </c>
      <c r="F219" s="196" t="s">
        <v>71</v>
      </c>
      <c r="G219" s="196" t="s">
        <v>69</v>
      </c>
      <c r="H219" s="195" t="s">
        <v>518</v>
      </c>
      <c r="I219" s="195" t="s">
        <v>72</v>
      </c>
      <c r="J219" s="195" t="s">
        <v>240</v>
      </c>
      <c r="K219" s="195" t="s">
        <v>242</v>
      </c>
      <c r="L219" s="195" t="s">
        <v>526</v>
      </c>
      <c r="M219" s="195" t="s">
        <v>284</v>
      </c>
      <c r="N219" s="195" t="s">
        <v>527</v>
      </c>
      <c r="O219" s="196" t="s">
        <v>285</v>
      </c>
      <c r="P219" s="170"/>
      <c r="Q219" s="171" t="s">
        <v>77</v>
      </c>
      <c r="R219" s="171" t="s">
        <v>78</v>
      </c>
      <c r="S219" s="345" t="s">
        <v>1502</v>
      </c>
      <c r="T219" s="170" t="s">
        <v>80</v>
      </c>
      <c r="U219" s="196" t="s">
        <v>81</v>
      </c>
      <c r="V219" s="170" t="s">
        <v>144</v>
      </c>
      <c r="W219" s="218" t="s">
        <v>83</v>
      </c>
      <c r="X219" s="219">
        <f t="shared" si="180"/>
        <v>0.4</v>
      </c>
      <c r="Y219" s="220" t="s">
        <v>84</v>
      </c>
      <c r="Z219" s="219">
        <f t="shared" si="181"/>
        <v>0.8</v>
      </c>
      <c r="AA219" s="223" t="s">
        <v>85</v>
      </c>
      <c r="AB219" s="172" t="s">
        <v>86</v>
      </c>
      <c r="AC219" s="170" t="s">
        <v>87</v>
      </c>
      <c r="AD219" s="223" t="s">
        <v>88</v>
      </c>
      <c r="AE219" s="223" t="s">
        <v>89</v>
      </c>
      <c r="AF219" s="246" t="s">
        <v>90</v>
      </c>
      <c r="AG219" s="223" t="s">
        <v>91</v>
      </c>
      <c r="AH219" s="223" t="s">
        <v>92</v>
      </c>
      <c r="AI219" s="219">
        <f t="shared" si="182"/>
        <v>0.1</v>
      </c>
      <c r="AJ219" s="223" t="s">
        <v>93</v>
      </c>
      <c r="AK219" s="219">
        <f t="shared" si="183"/>
        <v>0.1</v>
      </c>
      <c r="AL219" s="223" t="s">
        <v>94</v>
      </c>
      <c r="AM219" s="195" t="s">
        <v>95</v>
      </c>
      <c r="AN219" s="173" t="s">
        <v>96</v>
      </c>
      <c r="AO219" s="195" t="s">
        <v>155</v>
      </c>
      <c r="AP219" s="184">
        <f t="shared" si="184"/>
        <v>0.2</v>
      </c>
      <c r="AQ219" s="243" t="str">
        <f t="shared" si="185"/>
        <v>BAJA</v>
      </c>
      <c r="AR219" s="243">
        <f t="shared" si="186"/>
        <v>0.4</v>
      </c>
      <c r="AS219" s="243" t="str">
        <f t="shared" si="187"/>
        <v>MAYOR</v>
      </c>
      <c r="AT219" s="243">
        <f t="shared" si="188"/>
        <v>0.64</v>
      </c>
      <c r="AU219" s="223" t="s">
        <v>85</v>
      </c>
      <c r="AV219" s="235" t="s">
        <v>130</v>
      </c>
      <c r="AW219" s="174" t="s">
        <v>86</v>
      </c>
      <c r="AX219" s="175" t="s">
        <v>156</v>
      </c>
      <c r="AY219" s="200"/>
      <c r="AZ219" s="175">
        <f t="shared" si="205"/>
        <v>45657</v>
      </c>
      <c r="BA219"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19" s="175" t="str">
        <f t="shared" si="205"/>
        <v>OSI - GIS - SPI</v>
      </c>
      <c r="BC219" s="227" t="s">
        <v>100</v>
      </c>
      <c r="BD219" s="176" t="str">
        <f t="shared" si="192"/>
        <v xml:space="preserve">  </v>
      </c>
      <c r="BE219" s="176" t="str">
        <f t="shared" si="193"/>
        <v>X</v>
      </c>
      <c r="BF219"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19" s="177" t="s">
        <v>1340</v>
      </c>
      <c r="BH219" s="177" t="str">
        <f t="shared" si="195"/>
        <v xml:space="preserve">En diciembre 2024 se encuentra en proceso la adquisicón del nuevo servicio de soporte técnico y mesa de ayuda para equipos institucionales de usuario final, implementación en enero 2025. </v>
      </c>
      <c r="BI219" s="200"/>
      <c r="BJ219" s="190">
        <v>45777</v>
      </c>
      <c r="BK219" s="192" t="str">
        <f t="shared" si="189"/>
        <v>Mantenimiento Preventivo y Correctivo a Equipos de Usuario Final: por demanda y Programa anual</v>
      </c>
      <c r="BL219" s="192" t="str">
        <f t="shared" si="196"/>
        <v>OSI - GIS - SPI</v>
      </c>
      <c r="BM219" s="197" t="s">
        <v>100</v>
      </c>
      <c r="BN219" s="191"/>
      <c r="BO219" s="193" t="s">
        <v>1338</v>
      </c>
      <c r="BP219" s="192" t="str">
        <f t="shared" si="190"/>
        <v xml:space="preserve">En ejecución del servicio mesa de ayuda para el sopore y mantenimiento de equipos y usuarios finales </v>
      </c>
      <c r="BQ219" s="194" t="s">
        <v>1340</v>
      </c>
      <c r="BR219" s="192" t="str">
        <f>BR199</f>
        <v>Servicios transversales de apoyo a la gestión tecnológica.</v>
      </c>
      <c r="BS219" s="200"/>
      <c r="BT219" s="344">
        <f t="shared" si="197"/>
        <v>45838</v>
      </c>
      <c r="BU219" s="344" t="str">
        <f t="shared" si="198"/>
        <v>Monitoreo permanente al soporte técnico de infraestructura a servidores, almacenamiento y servicios técnicos transversales.
Monitoreo permanente al mantenimiento preventivo y corectivo a equipos y dispositivos de usuario final.</v>
      </c>
      <c r="BV219" s="345" t="str">
        <f t="shared" si="199"/>
        <v>OSI - GIS - SPI</v>
      </c>
      <c r="BW219" s="546" t="s">
        <v>100</v>
      </c>
      <c r="BX219" s="346" t="str">
        <f t="shared" si="200"/>
        <v xml:space="preserve"> </v>
      </c>
      <c r="BY219" s="346" t="str">
        <f t="shared" si="201"/>
        <v>X</v>
      </c>
      <c r="BZ219" s="346" t="str">
        <f t="shared" si="202"/>
        <v>Con el mantenimeinto preventivo y/o correctivo a equipos institucionales se garantiza el acceso a los servicios tecnológicos y plataformas institucionales.</v>
      </c>
      <c r="CA219" s="348" t="s">
        <v>1340</v>
      </c>
      <c r="CB219" s="345" t="str">
        <f t="shared" si="203"/>
        <v>Ajuste redacción "Descripción del Riesgo" acorde con lo indicado en el Informe OCI-018-2025.</v>
      </c>
      <c r="CC219" s="200"/>
      <c r="CD219" s="301"/>
      <c r="CE219" s="175"/>
      <c r="CF219" s="175" t="str">
        <f t="shared" si="204"/>
        <v>OSI - GIS - SPI</v>
      </c>
      <c r="CG219" s="305" t="s">
        <v>100</v>
      </c>
      <c r="CH219" s="176"/>
      <c r="CI219" s="239"/>
      <c r="CJ219" s="175"/>
      <c r="CK219" s="177"/>
      <c r="CL219" s="175"/>
      <c r="CM219" s="200"/>
      <c r="CN219" s="175"/>
      <c r="CO219" s="175"/>
      <c r="CP219" s="176"/>
      <c r="CQ219" s="176"/>
      <c r="CR219" s="176"/>
      <c r="CS219" s="176"/>
      <c r="CT219" s="177"/>
      <c r="CU219" s="177"/>
      <c r="CV219" s="177"/>
      <c r="CW219" s="198"/>
      <c r="CX219" s="198"/>
      <c r="CY219" s="198"/>
      <c r="CZ219" s="198"/>
      <c r="DA219" s="198"/>
      <c r="DB219" s="198"/>
      <c r="DC219" s="198"/>
      <c r="DD219" s="198"/>
      <c r="DE219" s="198"/>
      <c r="DF219" s="198"/>
    </row>
    <row r="220" spans="2:110" s="187" customFormat="1" ht="136.5" x14ac:dyDescent="0.25">
      <c r="B220" s="173" t="s">
        <v>68</v>
      </c>
      <c r="C220" s="195" t="s">
        <v>69</v>
      </c>
      <c r="D220" s="195" t="s">
        <v>69</v>
      </c>
      <c r="E220" s="196" t="s">
        <v>70</v>
      </c>
      <c r="F220" s="196" t="s">
        <v>168</v>
      </c>
      <c r="G220" s="196" t="s">
        <v>69</v>
      </c>
      <c r="H220" s="195" t="s">
        <v>513</v>
      </c>
      <c r="I220" s="195" t="s">
        <v>72</v>
      </c>
      <c r="J220" s="195" t="s">
        <v>242</v>
      </c>
      <c r="K220" s="195" t="s">
        <v>242</v>
      </c>
      <c r="L220" s="195" t="s">
        <v>528</v>
      </c>
      <c r="M220" s="195" t="s">
        <v>529</v>
      </c>
      <c r="N220" s="195" t="s">
        <v>530</v>
      </c>
      <c r="O220" s="196" t="s">
        <v>291</v>
      </c>
      <c r="P220" s="170"/>
      <c r="Q220" s="171" t="s">
        <v>77</v>
      </c>
      <c r="R220" s="171" t="s">
        <v>78</v>
      </c>
      <c r="S220" s="345" t="s">
        <v>1502</v>
      </c>
      <c r="T220" s="170" t="s">
        <v>80</v>
      </c>
      <c r="U220" s="196" t="s">
        <v>81</v>
      </c>
      <c r="V220" s="170" t="s">
        <v>144</v>
      </c>
      <c r="W220" s="218" t="s">
        <v>83</v>
      </c>
      <c r="X220" s="219">
        <f t="shared" si="180"/>
        <v>0.4</v>
      </c>
      <c r="Y220" s="220" t="s">
        <v>84</v>
      </c>
      <c r="Z220" s="219">
        <f t="shared" si="181"/>
        <v>0.8</v>
      </c>
      <c r="AA220" s="223" t="s">
        <v>85</v>
      </c>
      <c r="AB220" s="172" t="s">
        <v>86</v>
      </c>
      <c r="AC220" s="170" t="s">
        <v>87</v>
      </c>
      <c r="AD220" s="223" t="s">
        <v>88</v>
      </c>
      <c r="AE220" s="223" t="s">
        <v>89</v>
      </c>
      <c r="AF220" s="246" t="s">
        <v>90</v>
      </c>
      <c r="AG220" s="223" t="s">
        <v>91</v>
      </c>
      <c r="AH220" s="223" t="s">
        <v>92</v>
      </c>
      <c r="AI220" s="219">
        <f t="shared" si="182"/>
        <v>0.1</v>
      </c>
      <c r="AJ220" s="223" t="s">
        <v>93</v>
      </c>
      <c r="AK220" s="219">
        <f t="shared" si="183"/>
        <v>0.1</v>
      </c>
      <c r="AL220" s="223" t="s">
        <v>94</v>
      </c>
      <c r="AM220" s="195" t="s">
        <v>95</v>
      </c>
      <c r="AN220" s="173" t="s">
        <v>96</v>
      </c>
      <c r="AO220" s="195" t="s">
        <v>155</v>
      </c>
      <c r="AP220" s="184">
        <f t="shared" si="184"/>
        <v>0.2</v>
      </c>
      <c r="AQ220" s="243" t="str">
        <f t="shared" si="185"/>
        <v>BAJA</v>
      </c>
      <c r="AR220" s="243">
        <f t="shared" si="186"/>
        <v>0.4</v>
      </c>
      <c r="AS220" s="243" t="str">
        <f t="shared" si="187"/>
        <v>MAYOR</v>
      </c>
      <c r="AT220" s="243">
        <f t="shared" si="188"/>
        <v>0.64</v>
      </c>
      <c r="AU220" s="223" t="s">
        <v>85</v>
      </c>
      <c r="AV220" s="218" t="s">
        <v>98</v>
      </c>
      <c r="AW220" s="174" t="s">
        <v>86</v>
      </c>
      <c r="AX220" s="175" t="s">
        <v>156</v>
      </c>
      <c r="AY220" s="200"/>
      <c r="AZ220" s="175">
        <f t="shared" si="205"/>
        <v>45657</v>
      </c>
      <c r="BA220"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0" s="175" t="str">
        <f t="shared" si="205"/>
        <v>OSI - GIS - SPI</v>
      </c>
      <c r="BC220" s="227" t="s">
        <v>100</v>
      </c>
      <c r="BD220" s="176" t="str">
        <f t="shared" si="192"/>
        <v xml:space="preserve">  </v>
      </c>
      <c r="BE220" s="176" t="str">
        <f t="shared" si="193"/>
        <v>X</v>
      </c>
      <c r="BF220"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0" s="177" t="s">
        <v>1340</v>
      </c>
      <c r="BH220" s="177" t="str">
        <f t="shared" si="195"/>
        <v xml:space="preserve">En diciembre 2024 se encuentra en proceso la adquisicón del nuevo servicio de soporte técnico y mesa de ayuda para equipos institucionales de usuario final, implementación en enero 2025. </v>
      </c>
      <c r="BI220" s="200"/>
      <c r="BJ220" s="190">
        <v>45777</v>
      </c>
      <c r="BK220" s="192" t="str">
        <f t="shared" si="189"/>
        <v>Mantenimiento Preventivo y Correctivo a Equipos de Usuario Final: por demanda y Programa anual</v>
      </c>
      <c r="BL220" s="192" t="str">
        <f t="shared" si="196"/>
        <v>OSI - GIS - SPI</v>
      </c>
      <c r="BM220" s="197" t="s">
        <v>100</v>
      </c>
      <c r="BN220" s="191"/>
      <c r="BO220" s="193" t="s">
        <v>1338</v>
      </c>
      <c r="BP220" s="192" t="str">
        <f t="shared" si="190"/>
        <v xml:space="preserve">En ejecución del servicio mesa de ayuda para el sopore y mantenimiento de equipos y usuarios finales </v>
      </c>
      <c r="BQ220" s="194" t="s">
        <v>1340</v>
      </c>
      <c r="BR220" s="192" t="str">
        <f>BR199</f>
        <v>Servicios transversales de apoyo a la gestión tecnológica.</v>
      </c>
      <c r="BS220" s="200"/>
      <c r="BT220" s="344">
        <f t="shared" si="197"/>
        <v>45838</v>
      </c>
      <c r="BU220" s="344" t="str">
        <f t="shared" si="198"/>
        <v>Monitoreo permanente al soporte técnico de infraestructura a servidores, almacenamiento y servicios técnicos transversales.
Monitoreo permanente al mantenimiento preventivo y corectivo a equipos y dispositivos de usuario final.</v>
      </c>
      <c r="BV220" s="345" t="str">
        <f t="shared" si="199"/>
        <v>OSI - GIS - SPI</v>
      </c>
      <c r="BW220" s="546" t="s">
        <v>100</v>
      </c>
      <c r="BX220" s="346" t="str">
        <f t="shared" si="200"/>
        <v xml:space="preserve"> </v>
      </c>
      <c r="BY220" s="346" t="str">
        <f t="shared" si="201"/>
        <v>X</v>
      </c>
      <c r="BZ220" s="346" t="str">
        <f t="shared" si="202"/>
        <v>Con el mantenimeinto preventivo y/o correctivo a equipos institucionales se garantiza el acceso a los servicios tecnológicos y plataformas institucionales.</v>
      </c>
      <c r="CA220" s="348" t="s">
        <v>1340</v>
      </c>
      <c r="CB220" s="345" t="str">
        <f t="shared" si="203"/>
        <v>Ajuste redacción "Descripción del Riesgo" acorde con lo indicado en el Informe OCI-018-2025.</v>
      </c>
      <c r="CC220" s="200"/>
      <c r="CD220" s="301"/>
      <c r="CE220" s="175"/>
      <c r="CF220" s="175" t="str">
        <f t="shared" si="204"/>
        <v>OSI - GIS - SPI</v>
      </c>
      <c r="CG220" s="305" t="s">
        <v>100</v>
      </c>
      <c r="CH220" s="176"/>
      <c r="CI220" s="239"/>
      <c r="CJ220" s="175"/>
      <c r="CK220" s="177"/>
      <c r="CL220" s="175"/>
      <c r="CM220" s="200"/>
      <c r="CN220" s="175"/>
      <c r="CO220" s="175"/>
      <c r="CP220" s="176"/>
      <c r="CQ220" s="176"/>
      <c r="CR220" s="176"/>
      <c r="CS220" s="176"/>
      <c r="CT220" s="177"/>
      <c r="CU220" s="177"/>
      <c r="CV220" s="177"/>
      <c r="CW220" s="198"/>
      <c r="CX220" s="198"/>
      <c r="CY220" s="198"/>
      <c r="CZ220" s="198"/>
      <c r="DA220" s="198"/>
      <c r="DB220" s="198"/>
      <c r="DC220" s="198"/>
      <c r="DD220" s="198"/>
      <c r="DE220" s="198"/>
      <c r="DF220" s="198"/>
    </row>
    <row r="221" spans="2:110" s="187" customFormat="1" ht="115.5" x14ac:dyDescent="0.25">
      <c r="B221" s="173" t="s">
        <v>68</v>
      </c>
      <c r="C221" s="195" t="s">
        <v>69</v>
      </c>
      <c r="D221" s="195" t="s">
        <v>69</v>
      </c>
      <c r="E221" s="196" t="s">
        <v>70</v>
      </c>
      <c r="F221" s="196" t="s">
        <v>71</v>
      </c>
      <c r="G221" s="196" t="s">
        <v>69</v>
      </c>
      <c r="H221" s="195" t="s">
        <v>240</v>
      </c>
      <c r="I221" s="195" t="s">
        <v>518</v>
      </c>
      <c r="J221" s="195" t="s">
        <v>240</v>
      </c>
      <c r="K221" s="195" t="s">
        <v>242</v>
      </c>
      <c r="L221" s="195" t="s">
        <v>292</v>
      </c>
      <c r="M221" s="195" t="s">
        <v>293</v>
      </c>
      <c r="N221" s="195" t="s">
        <v>294</v>
      </c>
      <c r="O221" s="196" t="s">
        <v>295</v>
      </c>
      <c r="P221" s="170"/>
      <c r="Q221" s="171" t="s">
        <v>77</v>
      </c>
      <c r="R221" s="171" t="s">
        <v>78</v>
      </c>
      <c r="S221" s="345" t="s">
        <v>1502</v>
      </c>
      <c r="T221" s="170" t="s">
        <v>80</v>
      </c>
      <c r="U221" s="196" t="s">
        <v>81</v>
      </c>
      <c r="V221" s="170" t="s">
        <v>144</v>
      </c>
      <c r="W221" s="218" t="s">
        <v>83</v>
      </c>
      <c r="X221" s="219">
        <f t="shared" si="180"/>
        <v>0.4</v>
      </c>
      <c r="Y221" s="220" t="s">
        <v>84</v>
      </c>
      <c r="Z221" s="219">
        <f t="shared" si="181"/>
        <v>0.8</v>
      </c>
      <c r="AA221" s="223" t="s">
        <v>85</v>
      </c>
      <c r="AB221" s="172" t="s">
        <v>86</v>
      </c>
      <c r="AC221" s="170" t="s">
        <v>87</v>
      </c>
      <c r="AD221" s="223" t="s">
        <v>88</v>
      </c>
      <c r="AE221" s="223" t="s">
        <v>89</v>
      </c>
      <c r="AF221" s="246" t="s">
        <v>90</v>
      </c>
      <c r="AG221" s="223" t="s">
        <v>91</v>
      </c>
      <c r="AH221" s="223" t="s">
        <v>92</v>
      </c>
      <c r="AI221" s="219">
        <f t="shared" si="182"/>
        <v>0.1</v>
      </c>
      <c r="AJ221" s="223" t="s">
        <v>93</v>
      </c>
      <c r="AK221" s="219">
        <f t="shared" si="183"/>
        <v>0.1</v>
      </c>
      <c r="AL221" s="223" t="s">
        <v>94</v>
      </c>
      <c r="AM221" s="195" t="s">
        <v>95</v>
      </c>
      <c r="AN221" s="173" t="s">
        <v>96</v>
      </c>
      <c r="AO221" s="195" t="s">
        <v>155</v>
      </c>
      <c r="AP221" s="184">
        <f t="shared" si="184"/>
        <v>0.2</v>
      </c>
      <c r="AQ221" s="243" t="str">
        <f t="shared" si="185"/>
        <v>BAJA</v>
      </c>
      <c r="AR221" s="243">
        <f t="shared" si="186"/>
        <v>0.4</v>
      </c>
      <c r="AS221" s="243" t="str">
        <f t="shared" si="187"/>
        <v>MAYOR</v>
      </c>
      <c r="AT221" s="243">
        <f t="shared" si="188"/>
        <v>0.64</v>
      </c>
      <c r="AU221" s="223" t="s">
        <v>85</v>
      </c>
      <c r="AV221" s="218" t="s">
        <v>98</v>
      </c>
      <c r="AW221" s="174" t="s">
        <v>86</v>
      </c>
      <c r="AX221" s="175" t="s">
        <v>156</v>
      </c>
      <c r="AY221" s="200"/>
      <c r="AZ221" s="175">
        <f t="shared" si="205"/>
        <v>45657</v>
      </c>
      <c r="BA221"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1" s="175" t="str">
        <f t="shared" si="205"/>
        <v>OSI - GIS</v>
      </c>
      <c r="BC221" s="227" t="s">
        <v>100</v>
      </c>
      <c r="BD221" s="176" t="str">
        <f t="shared" si="192"/>
        <v xml:space="preserve">  </v>
      </c>
      <c r="BE221" s="176" t="str">
        <f t="shared" si="193"/>
        <v>X</v>
      </c>
      <c r="BF221"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1" s="177" t="s">
        <v>1340</v>
      </c>
      <c r="BH221" s="177" t="str">
        <f t="shared" si="195"/>
        <v xml:space="preserve">En diciembre 2024 se encuentra en proceso la adquisicón del nuevo servicio de soporte técnico y mesa de ayuda para equipos institucionales de usuario final, implementación en enero 2025. </v>
      </c>
      <c r="BI221" s="200"/>
      <c r="BJ221" s="190">
        <v>45777</v>
      </c>
      <c r="BK221" s="192" t="str">
        <f t="shared" si="189"/>
        <v>Mantenimiento Preventivo y Correctivo a Equipos de Usuario Final: por demanda y Programa anual</v>
      </c>
      <c r="BL221" s="192" t="str">
        <f t="shared" si="196"/>
        <v>OSI - GIS</v>
      </c>
      <c r="BM221" s="197" t="s">
        <v>100</v>
      </c>
      <c r="BN221" s="191"/>
      <c r="BO221" s="193" t="s">
        <v>1338</v>
      </c>
      <c r="BP221" s="192" t="str">
        <f t="shared" si="190"/>
        <v xml:space="preserve">En ejecución del servicio mesa de ayuda para el sopore y mantenimiento de equipos y usuarios finales </v>
      </c>
      <c r="BQ221" s="194" t="s">
        <v>1340</v>
      </c>
      <c r="BR221" s="192" t="str">
        <f>BR199</f>
        <v>Servicios transversales de apoyo a la gestión tecnológica.</v>
      </c>
      <c r="BS221" s="200"/>
      <c r="BT221" s="344">
        <f t="shared" si="197"/>
        <v>45838</v>
      </c>
      <c r="BU221" s="344" t="str">
        <f t="shared" si="198"/>
        <v>Monitoreo permanente al soporte técnico de infraestructura a servidores, almacenamiento y servicios técnicos transversales.
Monitoreo permanente al mantenimiento preventivo y corectivo a equipos y dispositivos de usuario final.</v>
      </c>
      <c r="BV221" s="345" t="str">
        <f t="shared" si="199"/>
        <v>OSI - GIS</v>
      </c>
      <c r="BW221" s="546" t="s">
        <v>100</v>
      </c>
      <c r="BX221" s="346" t="str">
        <f t="shared" si="200"/>
        <v xml:space="preserve"> </v>
      </c>
      <c r="BY221" s="346" t="str">
        <f t="shared" si="201"/>
        <v>X</v>
      </c>
      <c r="BZ221" s="346" t="str">
        <f t="shared" si="202"/>
        <v>Con el mantenimeinto preventivo y/o correctivo a equipos institucionales se garantiza el acceso a los servicios tecnológicos y plataformas institucionales.</v>
      </c>
      <c r="CA221" s="348" t="s">
        <v>1340</v>
      </c>
      <c r="CB221" s="345" t="str">
        <f t="shared" si="203"/>
        <v>Ajuste redacción "Descripción del Riesgo" acorde con lo indicado en el Informe OCI-018-2025.</v>
      </c>
      <c r="CC221" s="200"/>
      <c r="CD221" s="301"/>
      <c r="CE221" s="175"/>
      <c r="CF221" s="175" t="str">
        <f t="shared" si="204"/>
        <v>OSI - GIS</v>
      </c>
      <c r="CG221" s="305" t="s">
        <v>100</v>
      </c>
      <c r="CH221" s="176"/>
      <c r="CI221" s="239"/>
      <c r="CJ221" s="175"/>
      <c r="CK221" s="177"/>
      <c r="CL221" s="175"/>
      <c r="CM221" s="200"/>
      <c r="CN221" s="175"/>
      <c r="CO221" s="175"/>
      <c r="CP221" s="176"/>
      <c r="CQ221" s="176"/>
      <c r="CR221" s="176"/>
      <c r="CS221" s="176"/>
      <c r="CT221" s="177"/>
      <c r="CU221" s="177"/>
      <c r="CV221" s="177"/>
      <c r="CW221" s="198"/>
      <c r="CX221" s="198"/>
      <c r="CY221" s="198"/>
      <c r="CZ221" s="198"/>
      <c r="DA221" s="198"/>
      <c r="DB221" s="198"/>
      <c r="DC221" s="198"/>
      <c r="DD221" s="198"/>
      <c r="DE221" s="198"/>
      <c r="DF221" s="198"/>
    </row>
    <row r="222" spans="2:110" s="187" customFormat="1" ht="136.5" x14ac:dyDescent="0.25">
      <c r="B222" s="173" t="s">
        <v>68</v>
      </c>
      <c r="C222" s="195" t="s">
        <v>69</v>
      </c>
      <c r="D222" s="195" t="s">
        <v>69</v>
      </c>
      <c r="E222" s="196" t="s">
        <v>70</v>
      </c>
      <c r="F222" s="196" t="s">
        <v>117</v>
      </c>
      <c r="G222" s="196" t="s">
        <v>69</v>
      </c>
      <c r="H222" s="195" t="s">
        <v>518</v>
      </c>
      <c r="I222" s="195" t="s">
        <v>240</v>
      </c>
      <c r="J222" s="195" t="s">
        <v>240</v>
      </c>
      <c r="K222" s="195" t="s">
        <v>242</v>
      </c>
      <c r="L222" s="195" t="s">
        <v>320</v>
      </c>
      <c r="M222" s="195" t="s">
        <v>321</v>
      </c>
      <c r="N222" s="195" t="s">
        <v>322</v>
      </c>
      <c r="O222" s="196" t="s">
        <v>76</v>
      </c>
      <c r="P222" s="170"/>
      <c r="Q222" s="171" t="s">
        <v>77</v>
      </c>
      <c r="R222" s="171" t="s">
        <v>78</v>
      </c>
      <c r="S222" s="345" t="s">
        <v>1502</v>
      </c>
      <c r="T222" s="170" t="s">
        <v>80</v>
      </c>
      <c r="U222" s="196" t="s">
        <v>81</v>
      </c>
      <c r="V222" s="170" t="s">
        <v>144</v>
      </c>
      <c r="W222" s="218" t="s">
        <v>83</v>
      </c>
      <c r="X222" s="219">
        <f t="shared" si="180"/>
        <v>0.4</v>
      </c>
      <c r="Y222" s="220" t="s">
        <v>84</v>
      </c>
      <c r="Z222" s="219">
        <f t="shared" si="181"/>
        <v>0.8</v>
      </c>
      <c r="AA222" s="223" t="s">
        <v>85</v>
      </c>
      <c r="AB222" s="172" t="s">
        <v>86</v>
      </c>
      <c r="AC222" s="170" t="s">
        <v>87</v>
      </c>
      <c r="AD222" s="223" t="s">
        <v>88</v>
      </c>
      <c r="AE222" s="223" t="s">
        <v>89</v>
      </c>
      <c r="AF222" s="246" t="s">
        <v>90</v>
      </c>
      <c r="AG222" s="223" t="s">
        <v>91</v>
      </c>
      <c r="AH222" s="223" t="s">
        <v>92</v>
      </c>
      <c r="AI222" s="219">
        <f t="shared" si="182"/>
        <v>0.1</v>
      </c>
      <c r="AJ222" s="223" t="s">
        <v>93</v>
      </c>
      <c r="AK222" s="219">
        <f t="shared" si="183"/>
        <v>0.1</v>
      </c>
      <c r="AL222" s="223" t="s">
        <v>94</v>
      </c>
      <c r="AM222" s="195" t="s">
        <v>95</v>
      </c>
      <c r="AN222" s="173" t="s">
        <v>96</v>
      </c>
      <c r="AO222" s="195" t="s">
        <v>155</v>
      </c>
      <c r="AP222" s="184">
        <f t="shared" si="184"/>
        <v>0.2</v>
      </c>
      <c r="AQ222" s="243" t="str">
        <f t="shared" si="185"/>
        <v>BAJA</v>
      </c>
      <c r="AR222" s="243">
        <f t="shared" si="186"/>
        <v>0.4</v>
      </c>
      <c r="AS222" s="243" t="str">
        <f t="shared" si="187"/>
        <v>MAYOR</v>
      </c>
      <c r="AT222" s="243">
        <f t="shared" si="188"/>
        <v>0.64</v>
      </c>
      <c r="AU222" s="223" t="s">
        <v>85</v>
      </c>
      <c r="AV222" s="218" t="s">
        <v>98</v>
      </c>
      <c r="AW222" s="174" t="s">
        <v>86</v>
      </c>
      <c r="AX222" s="175" t="s">
        <v>156</v>
      </c>
      <c r="AY222" s="200"/>
      <c r="AZ222" s="175">
        <f t="shared" si="205"/>
        <v>45657</v>
      </c>
      <c r="BA222"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2" s="175" t="str">
        <f t="shared" si="205"/>
        <v>OSI - GIS - SPI</v>
      </c>
      <c r="BC222" s="227" t="s">
        <v>100</v>
      </c>
      <c r="BD222" s="176" t="str">
        <f t="shared" si="192"/>
        <v xml:space="preserve">  </v>
      </c>
      <c r="BE222" s="176" t="str">
        <f t="shared" si="193"/>
        <v>X</v>
      </c>
      <c r="BF222"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2" s="177" t="s">
        <v>1340</v>
      </c>
      <c r="BH222" s="177" t="str">
        <f t="shared" si="195"/>
        <v xml:space="preserve">En diciembre 2024 se encuentra en proceso la adquisicón del nuevo servicio de soporte técnico y mesa de ayuda para equipos institucionales de usuario final, implementación en enero 2025. </v>
      </c>
      <c r="BI222" s="200"/>
      <c r="BJ222" s="190">
        <v>45777</v>
      </c>
      <c r="BK222" s="192" t="str">
        <f t="shared" si="189"/>
        <v>Mantenimiento Preventivo y Correctivo a Equipos de Usuario Final: por demanda y Programa anual</v>
      </c>
      <c r="BL222" s="192" t="str">
        <f t="shared" si="196"/>
        <v>OSI - GIS - SPI</v>
      </c>
      <c r="BM222" s="197" t="s">
        <v>100</v>
      </c>
      <c r="BN222" s="191"/>
      <c r="BO222" s="193" t="s">
        <v>1338</v>
      </c>
      <c r="BP222" s="192" t="str">
        <f t="shared" si="190"/>
        <v xml:space="preserve">En ejecución del servicio mesa de ayuda para el sopore y mantenimiento de equipos y usuarios finales </v>
      </c>
      <c r="BQ222" s="194" t="s">
        <v>1340</v>
      </c>
      <c r="BR222" s="192" t="str">
        <f>BR199</f>
        <v>Servicios transversales de apoyo a la gestión tecnológica.</v>
      </c>
      <c r="BS222" s="200"/>
      <c r="BT222" s="344">
        <f t="shared" si="197"/>
        <v>45838</v>
      </c>
      <c r="BU222" s="344" t="str">
        <f t="shared" si="198"/>
        <v>Monitoreo permanente al soporte técnico de infraestructura a servidores, almacenamiento y servicios técnicos transversales.
Monitoreo permanente al mantenimiento preventivo y corectivo a equipos y dispositivos de usuario final.</v>
      </c>
      <c r="BV222" s="345" t="str">
        <f t="shared" si="199"/>
        <v>OSI - GIS - SPI</v>
      </c>
      <c r="BW222" s="546" t="s">
        <v>100</v>
      </c>
      <c r="BX222" s="346" t="str">
        <f t="shared" si="200"/>
        <v xml:space="preserve"> </v>
      </c>
      <c r="BY222" s="346" t="str">
        <f t="shared" si="201"/>
        <v>X</v>
      </c>
      <c r="BZ222" s="346" t="str">
        <f t="shared" si="202"/>
        <v>Con el mantenimeinto preventivo y/o correctivo a equipos institucionales se garantiza el acceso a los servicios tecnológicos y plataformas institucionales.</v>
      </c>
      <c r="CA222" s="348" t="s">
        <v>1340</v>
      </c>
      <c r="CB222" s="345" t="str">
        <f t="shared" si="203"/>
        <v>Ajuste redacción "Descripción del Riesgo" acorde con lo indicado en el Informe OCI-018-2025.</v>
      </c>
      <c r="CC222" s="200"/>
      <c r="CD222" s="301"/>
      <c r="CE222" s="175"/>
      <c r="CF222" s="175" t="str">
        <f t="shared" si="204"/>
        <v>OSI - GIS - SPI</v>
      </c>
      <c r="CG222" s="305" t="s">
        <v>100</v>
      </c>
      <c r="CH222" s="176"/>
      <c r="CI222" s="239"/>
      <c r="CJ222" s="175"/>
      <c r="CK222" s="177"/>
      <c r="CL222" s="175"/>
      <c r="CM222" s="200"/>
      <c r="CN222" s="175"/>
      <c r="CO222" s="175"/>
      <c r="CP222" s="176"/>
      <c r="CQ222" s="176"/>
      <c r="CR222" s="176"/>
      <c r="CS222" s="176"/>
      <c r="CT222" s="177"/>
      <c r="CU222" s="177"/>
      <c r="CV222" s="177"/>
      <c r="CW222" s="198"/>
      <c r="CX222" s="198"/>
      <c r="CY222" s="198"/>
      <c r="CZ222" s="198"/>
      <c r="DA222" s="198"/>
      <c r="DB222" s="198"/>
      <c r="DC222" s="198"/>
      <c r="DD222" s="198"/>
      <c r="DE222" s="198"/>
      <c r="DF222" s="198"/>
    </row>
    <row r="223" spans="2:110" s="187" customFormat="1" ht="136.5" x14ac:dyDescent="0.25">
      <c r="B223" s="173" t="s">
        <v>68</v>
      </c>
      <c r="C223" s="195" t="s">
        <v>69</v>
      </c>
      <c r="D223" s="195" t="s">
        <v>69</v>
      </c>
      <c r="E223" s="196" t="s">
        <v>70</v>
      </c>
      <c r="F223" s="196" t="s">
        <v>71</v>
      </c>
      <c r="G223" s="196" t="s">
        <v>69</v>
      </c>
      <c r="H223" s="195" t="s">
        <v>240</v>
      </c>
      <c r="I223" s="195" t="s">
        <v>518</v>
      </c>
      <c r="J223" s="195" t="s">
        <v>240</v>
      </c>
      <c r="K223" s="195" t="s">
        <v>242</v>
      </c>
      <c r="L223" s="195" t="s">
        <v>539</v>
      </c>
      <c r="M223" s="195" t="s">
        <v>315</v>
      </c>
      <c r="N223" s="195" t="s">
        <v>316</v>
      </c>
      <c r="O223" s="196" t="s">
        <v>76</v>
      </c>
      <c r="P223" s="170"/>
      <c r="Q223" s="171" t="s">
        <v>77</v>
      </c>
      <c r="R223" s="171" t="s">
        <v>78</v>
      </c>
      <c r="S223" s="345" t="s">
        <v>1502</v>
      </c>
      <c r="T223" s="170" t="s">
        <v>80</v>
      </c>
      <c r="U223" s="196" t="s">
        <v>81</v>
      </c>
      <c r="V223" s="170" t="s">
        <v>144</v>
      </c>
      <c r="W223" s="218" t="s">
        <v>83</v>
      </c>
      <c r="X223" s="219">
        <f t="shared" si="180"/>
        <v>0.4</v>
      </c>
      <c r="Y223" s="220" t="s">
        <v>84</v>
      </c>
      <c r="Z223" s="219">
        <f t="shared" si="181"/>
        <v>0.8</v>
      </c>
      <c r="AA223" s="223" t="s">
        <v>85</v>
      </c>
      <c r="AB223" s="172" t="s">
        <v>86</v>
      </c>
      <c r="AC223" s="170" t="s">
        <v>87</v>
      </c>
      <c r="AD223" s="223" t="s">
        <v>88</v>
      </c>
      <c r="AE223" s="223" t="s">
        <v>89</v>
      </c>
      <c r="AF223" s="246" t="s">
        <v>90</v>
      </c>
      <c r="AG223" s="223" t="s">
        <v>91</v>
      </c>
      <c r="AH223" s="223" t="s">
        <v>92</v>
      </c>
      <c r="AI223" s="219">
        <f t="shared" si="182"/>
        <v>0.1</v>
      </c>
      <c r="AJ223" s="223" t="s">
        <v>93</v>
      </c>
      <c r="AK223" s="219">
        <f t="shared" si="183"/>
        <v>0.1</v>
      </c>
      <c r="AL223" s="223" t="s">
        <v>94</v>
      </c>
      <c r="AM223" s="195" t="s">
        <v>95</v>
      </c>
      <c r="AN223" s="173" t="s">
        <v>96</v>
      </c>
      <c r="AO223" s="195" t="s">
        <v>155</v>
      </c>
      <c r="AP223" s="184">
        <f t="shared" si="184"/>
        <v>0.2</v>
      </c>
      <c r="AQ223" s="243" t="str">
        <f t="shared" si="185"/>
        <v>BAJA</v>
      </c>
      <c r="AR223" s="243">
        <f t="shared" si="186"/>
        <v>0.4</v>
      </c>
      <c r="AS223" s="243" t="str">
        <f t="shared" si="187"/>
        <v>MAYOR</v>
      </c>
      <c r="AT223" s="243">
        <f t="shared" si="188"/>
        <v>0.64</v>
      </c>
      <c r="AU223" s="223" t="s">
        <v>85</v>
      </c>
      <c r="AV223" s="235" t="s">
        <v>130</v>
      </c>
      <c r="AW223" s="174" t="s">
        <v>86</v>
      </c>
      <c r="AX223" s="175" t="s">
        <v>156</v>
      </c>
      <c r="AY223" s="200"/>
      <c r="AZ223" s="175">
        <f t="shared" si="205"/>
        <v>45657</v>
      </c>
      <c r="BA223"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3" s="175" t="str">
        <f t="shared" si="205"/>
        <v>OSI - GIS - SPI</v>
      </c>
      <c r="BC223" s="227" t="s">
        <v>100</v>
      </c>
      <c r="BD223" s="176" t="str">
        <f t="shared" si="192"/>
        <v xml:space="preserve">  </v>
      </c>
      <c r="BE223" s="176" t="str">
        <f t="shared" si="193"/>
        <v>X</v>
      </c>
      <c r="BF223"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3" s="177" t="s">
        <v>1340</v>
      </c>
      <c r="BH223" s="177" t="str">
        <f t="shared" si="195"/>
        <v xml:space="preserve">En diciembre 2024 se encuentra en proceso la adquisicón del nuevo servicio de soporte técnico y mesa de ayuda para equipos institucionales de usuario final, implementación en enero 2025. </v>
      </c>
      <c r="BI223" s="200"/>
      <c r="BJ223" s="190">
        <v>45777</v>
      </c>
      <c r="BK223" s="192" t="str">
        <f t="shared" si="189"/>
        <v>Mantenimiento Preventivo y Correctivo a Equipos de Usuario Final: por demanda y Programa anual</v>
      </c>
      <c r="BL223" s="192" t="str">
        <f t="shared" si="196"/>
        <v>OSI - GIS - SPI</v>
      </c>
      <c r="BM223" s="197" t="s">
        <v>100</v>
      </c>
      <c r="BN223" s="191"/>
      <c r="BO223" s="193" t="s">
        <v>1338</v>
      </c>
      <c r="BP223" s="192" t="str">
        <f t="shared" si="190"/>
        <v xml:space="preserve">En ejecución del servicio mesa de ayuda para el sopore y mantenimiento de equipos y usuarios finales </v>
      </c>
      <c r="BQ223" s="194" t="s">
        <v>1340</v>
      </c>
      <c r="BR223" s="192" t="str">
        <f>BR199</f>
        <v>Servicios transversales de apoyo a la gestión tecnológica.</v>
      </c>
      <c r="BS223" s="200"/>
      <c r="BT223" s="344">
        <f t="shared" si="197"/>
        <v>45838</v>
      </c>
      <c r="BU223" s="344" t="str">
        <f t="shared" si="198"/>
        <v>Monitoreo permanente al soporte técnico de infraestructura a servidores, almacenamiento y servicios técnicos transversales.
Monitoreo permanente al mantenimiento preventivo y corectivo a equipos y dispositivos de usuario final.</v>
      </c>
      <c r="BV223" s="345" t="str">
        <f t="shared" si="199"/>
        <v>OSI - GIS - SPI</v>
      </c>
      <c r="BW223" s="546" t="s">
        <v>100</v>
      </c>
      <c r="BX223" s="346" t="str">
        <f t="shared" si="200"/>
        <v xml:space="preserve"> </v>
      </c>
      <c r="BY223" s="346" t="str">
        <f t="shared" si="201"/>
        <v>X</v>
      </c>
      <c r="BZ223" s="346" t="str">
        <f t="shared" si="202"/>
        <v>Con el mantenimeinto preventivo y/o correctivo a equipos institucionales se garantiza el acceso a los servicios tecnológicos y plataformas institucionales.</v>
      </c>
      <c r="CA223" s="348" t="s">
        <v>1340</v>
      </c>
      <c r="CB223" s="345" t="str">
        <f t="shared" si="203"/>
        <v>Ajuste redacción "Descripción del Riesgo" acorde con lo indicado en el Informe OCI-018-2025.</v>
      </c>
      <c r="CC223" s="200"/>
      <c r="CD223" s="301"/>
      <c r="CE223" s="175"/>
      <c r="CF223" s="175" t="str">
        <f t="shared" si="204"/>
        <v>OSI - GIS - SPI</v>
      </c>
      <c r="CG223" s="305" t="s">
        <v>100</v>
      </c>
      <c r="CH223" s="176"/>
      <c r="CI223" s="239"/>
      <c r="CJ223" s="175"/>
      <c r="CK223" s="177"/>
      <c r="CL223" s="175"/>
      <c r="CM223" s="200"/>
      <c r="CN223" s="175"/>
      <c r="CO223" s="175"/>
      <c r="CP223" s="176"/>
      <c r="CQ223" s="176"/>
      <c r="CR223" s="176"/>
      <c r="CS223" s="176"/>
      <c r="CT223" s="177"/>
      <c r="CU223" s="177"/>
      <c r="CV223" s="177"/>
      <c r="CW223" s="198"/>
      <c r="CX223" s="198"/>
      <c r="CY223" s="198"/>
      <c r="CZ223" s="198"/>
      <c r="DA223" s="198"/>
      <c r="DB223" s="198"/>
      <c r="DC223" s="198"/>
      <c r="DD223" s="198"/>
      <c r="DE223" s="198"/>
      <c r="DF223" s="198"/>
    </row>
    <row r="224" spans="2:110" s="187" customFormat="1" ht="115.5" x14ac:dyDescent="0.25">
      <c r="B224" s="173" t="s">
        <v>68</v>
      </c>
      <c r="C224" s="195" t="s">
        <v>69</v>
      </c>
      <c r="D224" s="195" t="s">
        <v>69</v>
      </c>
      <c r="E224" s="196" t="s">
        <v>70</v>
      </c>
      <c r="F224" s="196" t="s">
        <v>117</v>
      </c>
      <c r="G224" s="196" t="s">
        <v>69</v>
      </c>
      <c r="H224" s="195" t="s">
        <v>242</v>
      </c>
      <c r="I224" s="195" t="s">
        <v>518</v>
      </c>
      <c r="J224" s="195" t="s">
        <v>240</v>
      </c>
      <c r="K224" s="195" t="s">
        <v>242</v>
      </c>
      <c r="L224" s="195" t="s">
        <v>103</v>
      </c>
      <c r="M224" s="195" t="s">
        <v>103</v>
      </c>
      <c r="N224" s="195" t="s">
        <v>103</v>
      </c>
      <c r="O224" s="196" t="s">
        <v>167</v>
      </c>
      <c r="P224" s="170"/>
      <c r="Q224" s="171" t="s">
        <v>77</v>
      </c>
      <c r="R224" s="171" t="s">
        <v>78</v>
      </c>
      <c r="S224" s="345" t="s">
        <v>1502</v>
      </c>
      <c r="T224" s="170" t="s">
        <v>80</v>
      </c>
      <c r="U224" s="196" t="s">
        <v>81</v>
      </c>
      <c r="V224" s="170" t="s">
        <v>144</v>
      </c>
      <c r="W224" s="218" t="s">
        <v>83</v>
      </c>
      <c r="X224" s="219">
        <f t="shared" si="180"/>
        <v>0.4</v>
      </c>
      <c r="Y224" s="220" t="s">
        <v>84</v>
      </c>
      <c r="Z224" s="219">
        <f t="shared" si="181"/>
        <v>0.8</v>
      </c>
      <c r="AA224" s="223" t="s">
        <v>85</v>
      </c>
      <c r="AB224" s="172" t="s">
        <v>86</v>
      </c>
      <c r="AC224" s="170" t="s">
        <v>87</v>
      </c>
      <c r="AD224" s="223" t="s">
        <v>88</v>
      </c>
      <c r="AE224" s="223" t="s">
        <v>89</v>
      </c>
      <c r="AF224" s="246" t="s">
        <v>90</v>
      </c>
      <c r="AG224" s="223" t="s">
        <v>91</v>
      </c>
      <c r="AH224" s="223" t="s">
        <v>92</v>
      </c>
      <c r="AI224" s="219">
        <f t="shared" si="182"/>
        <v>0.1</v>
      </c>
      <c r="AJ224" s="223" t="s">
        <v>93</v>
      </c>
      <c r="AK224" s="219">
        <f t="shared" si="183"/>
        <v>0.1</v>
      </c>
      <c r="AL224" s="223" t="s">
        <v>94</v>
      </c>
      <c r="AM224" s="195" t="s">
        <v>95</v>
      </c>
      <c r="AN224" s="173" t="s">
        <v>96</v>
      </c>
      <c r="AO224" s="195" t="s">
        <v>155</v>
      </c>
      <c r="AP224" s="184">
        <f t="shared" si="184"/>
        <v>0.2</v>
      </c>
      <c r="AQ224" s="243" t="str">
        <f t="shared" si="185"/>
        <v>BAJA</v>
      </c>
      <c r="AR224" s="243">
        <f t="shared" si="186"/>
        <v>0.4</v>
      </c>
      <c r="AS224" s="243" t="str">
        <f t="shared" si="187"/>
        <v>MAYOR</v>
      </c>
      <c r="AT224" s="243">
        <f t="shared" si="188"/>
        <v>0.64</v>
      </c>
      <c r="AU224" s="223" t="s">
        <v>85</v>
      </c>
      <c r="AV224" s="218" t="s">
        <v>98</v>
      </c>
      <c r="AW224" s="174" t="s">
        <v>86</v>
      </c>
      <c r="AX224" s="175" t="s">
        <v>156</v>
      </c>
      <c r="AY224" s="200"/>
      <c r="AZ224" s="175">
        <f t="shared" si="205"/>
        <v>45657</v>
      </c>
      <c r="BA224"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4" s="175" t="str">
        <f t="shared" si="205"/>
        <v>OSI - GIS</v>
      </c>
      <c r="BC224" s="227" t="s">
        <v>100</v>
      </c>
      <c r="BD224" s="176" t="str">
        <f t="shared" si="192"/>
        <v xml:space="preserve">  </v>
      </c>
      <c r="BE224" s="176" t="str">
        <f t="shared" si="193"/>
        <v>X</v>
      </c>
      <c r="BF224"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4" s="177" t="s">
        <v>1340</v>
      </c>
      <c r="BH224" s="177" t="str">
        <f t="shared" si="195"/>
        <v xml:space="preserve">En diciembre 2024 se encuentra en proceso la adquisicón del nuevo servicio de soporte técnico y mesa de ayuda para equipos institucionales de usuario final, implementación en enero 2025. </v>
      </c>
      <c r="BI224" s="200"/>
      <c r="BJ224" s="190">
        <v>45777</v>
      </c>
      <c r="BK224" s="192" t="str">
        <f t="shared" si="189"/>
        <v>Mantenimiento Preventivo y Correctivo a Equipos de Usuario Final: por demanda y Programa anual</v>
      </c>
      <c r="BL224" s="192" t="str">
        <f t="shared" si="196"/>
        <v>OSI - GIS</v>
      </c>
      <c r="BM224" s="197" t="s">
        <v>100</v>
      </c>
      <c r="BN224" s="191"/>
      <c r="BO224" s="193" t="s">
        <v>1338</v>
      </c>
      <c r="BP224" s="192" t="str">
        <f t="shared" si="190"/>
        <v xml:space="preserve">En ejecución del servicio mesa de ayuda para el sopore y mantenimiento de equipos y usuarios finales </v>
      </c>
      <c r="BQ224" s="194" t="s">
        <v>1340</v>
      </c>
      <c r="BR224" s="192" t="str">
        <f>BR199</f>
        <v>Servicios transversales de apoyo a la gestión tecnológica.</v>
      </c>
      <c r="BS224" s="200"/>
      <c r="BT224" s="344">
        <f t="shared" si="197"/>
        <v>45838</v>
      </c>
      <c r="BU224" s="344" t="str">
        <f t="shared" si="198"/>
        <v>Monitoreo permanente al soporte técnico de infraestructura a servidores, almacenamiento y servicios técnicos transversales.
Monitoreo permanente al mantenimiento preventivo y corectivo a equipos y dispositivos de usuario final.</v>
      </c>
      <c r="BV224" s="345" t="str">
        <f t="shared" si="199"/>
        <v>OSI - GIS</v>
      </c>
      <c r="BW224" s="546" t="s">
        <v>100</v>
      </c>
      <c r="BX224" s="346" t="str">
        <f t="shared" si="200"/>
        <v xml:space="preserve"> </v>
      </c>
      <c r="BY224" s="346" t="str">
        <f t="shared" si="201"/>
        <v>X</v>
      </c>
      <c r="BZ224" s="346" t="str">
        <f t="shared" si="202"/>
        <v>Con el mantenimeinto preventivo y/o correctivo a equipos institucionales se garantiza el acceso a los servicios tecnológicos y plataformas institucionales.</v>
      </c>
      <c r="CA224" s="348" t="s">
        <v>1340</v>
      </c>
      <c r="CB224" s="345" t="str">
        <f t="shared" si="203"/>
        <v>Ajuste redacción "Descripción del Riesgo" acorde con lo indicado en el Informe OCI-018-2025.</v>
      </c>
      <c r="CC224" s="200"/>
      <c r="CD224" s="301"/>
      <c r="CE224" s="175"/>
      <c r="CF224" s="175" t="str">
        <f t="shared" si="204"/>
        <v>OSI - GIS</v>
      </c>
      <c r="CG224" s="305" t="s">
        <v>100</v>
      </c>
      <c r="CH224" s="176"/>
      <c r="CI224" s="239"/>
      <c r="CJ224" s="175"/>
      <c r="CK224" s="177"/>
      <c r="CL224" s="175"/>
      <c r="CM224" s="200"/>
      <c r="CN224" s="175"/>
      <c r="CO224" s="175"/>
      <c r="CP224" s="176"/>
      <c r="CQ224" s="176"/>
      <c r="CR224" s="176"/>
      <c r="CS224" s="176"/>
      <c r="CT224" s="177"/>
      <c r="CU224" s="177"/>
      <c r="CV224" s="177"/>
      <c r="CW224" s="198"/>
      <c r="CX224" s="198"/>
      <c r="CY224" s="198"/>
      <c r="CZ224" s="198"/>
      <c r="DA224" s="198"/>
      <c r="DB224" s="198"/>
      <c r="DC224" s="198"/>
      <c r="DD224" s="198"/>
      <c r="DE224" s="198"/>
      <c r="DF224" s="198"/>
    </row>
    <row r="225" spans="2:110" s="187" customFormat="1" ht="136.5" x14ac:dyDescent="0.25">
      <c r="B225" s="173" t="s">
        <v>68</v>
      </c>
      <c r="C225" s="195" t="s">
        <v>69</v>
      </c>
      <c r="D225" s="195" t="s">
        <v>69</v>
      </c>
      <c r="E225" s="196" t="s">
        <v>70</v>
      </c>
      <c r="F225" s="196" t="s">
        <v>71</v>
      </c>
      <c r="G225" s="196" t="s">
        <v>69</v>
      </c>
      <c r="H225" s="195" t="s">
        <v>242</v>
      </c>
      <c r="I225" s="195" t="s">
        <v>518</v>
      </c>
      <c r="J225" s="195" t="s">
        <v>240</v>
      </c>
      <c r="K225" s="195" t="s">
        <v>242</v>
      </c>
      <c r="L225" s="195" t="s">
        <v>103</v>
      </c>
      <c r="M225" s="195" t="s">
        <v>103</v>
      </c>
      <c r="N225" s="195" t="s">
        <v>103</v>
      </c>
      <c r="O225" s="196" t="s">
        <v>167</v>
      </c>
      <c r="P225" s="170"/>
      <c r="Q225" s="171" t="s">
        <v>77</v>
      </c>
      <c r="R225" s="171" t="s">
        <v>78</v>
      </c>
      <c r="S225" s="345" t="s">
        <v>1502</v>
      </c>
      <c r="T225" s="170" t="s">
        <v>80</v>
      </c>
      <c r="U225" s="196" t="s">
        <v>81</v>
      </c>
      <c r="V225" s="170" t="s">
        <v>144</v>
      </c>
      <c r="W225" s="218" t="s">
        <v>83</v>
      </c>
      <c r="X225" s="219">
        <f t="shared" si="180"/>
        <v>0.4</v>
      </c>
      <c r="Y225" s="220" t="s">
        <v>84</v>
      </c>
      <c r="Z225" s="219">
        <f t="shared" si="181"/>
        <v>0.8</v>
      </c>
      <c r="AA225" s="223" t="s">
        <v>85</v>
      </c>
      <c r="AB225" s="172" t="s">
        <v>86</v>
      </c>
      <c r="AC225" s="170" t="s">
        <v>87</v>
      </c>
      <c r="AD225" s="223" t="s">
        <v>88</v>
      </c>
      <c r="AE225" s="223" t="s">
        <v>89</v>
      </c>
      <c r="AF225" s="246" t="s">
        <v>90</v>
      </c>
      <c r="AG225" s="223" t="s">
        <v>91</v>
      </c>
      <c r="AH225" s="223" t="s">
        <v>92</v>
      </c>
      <c r="AI225" s="219">
        <f t="shared" si="182"/>
        <v>0.1</v>
      </c>
      <c r="AJ225" s="223" t="s">
        <v>93</v>
      </c>
      <c r="AK225" s="219">
        <f t="shared" si="183"/>
        <v>0.1</v>
      </c>
      <c r="AL225" s="223" t="s">
        <v>94</v>
      </c>
      <c r="AM225" s="195" t="s">
        <v>95</v>
      </c>
      <c r="AN225" s="173" t="s">
        <v>96</v>
      </c>
      <c r="AO225" s="195" t="s">
        <v>155</v>
      </c>
      <c r="AP225" s="184">
        <f t="shared" si="184"/>
        <v>0.2</v>
      </c>
      <c r="AQ225" s="243" t="str">
        <f t="shared" si="185"/>
        <v>BAJA</v>
      </c>
      <c r="AR225" s="243">
        <f t="shared" si="186"/>
        <v>0.4</v>
      </c>
      <c r="AS225" s="243" t="str">
        <f t="shared" si="187"/>
        <v>MAYOR</v>
      </c>
      <c r="AT225" s="243">
        <f t="shared" si="188"/>
        <v>0.64</v>
      </c>
      <c r="AU225" s="223" t="s">
        <v>85</v>
      </c>
      <c r="AV225" s="218" t="s">
        <v>98</v>
      </c>
      <c r="AW225" s="174" t="s">
        <v>86</v>
      </c>
      <c r="AX225" s="175" t="s">
        <v>156</v>
      </c>
      <c r="AY225" s="200"/>
      <c r="AZ225" s="175">
        <f t="shared" si="205"/>
        <v>45657</v>
      </c>
      <c r="BA225"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5" s="175" t="str">
        <f t="shared" si="205"/>
        <v>OSI - GIS - SPI</v>
      </c>
      <c r="BC225" s="227" t="s">
        <v>100</v>
      </c>
      <c r="BD225" s="176" t="str">
        <f t="shared" si="192"/>
        <v xml:space="preserve">  </v>
      </c>
      <c r="BE225" s="176" t="str">
        <f t="shared" si="193"/>
        <v>X</v>
      </c>
      <c r="BF225"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5" s="177" t="s">
        <v>1340</v>
      </c>
      <c r="BH225" s="177" t="str">
        <f t="shared" si="195"/>
        <v xml:space="preserve">En diciembre 2024 se encuentra en proceso la adquisicón del nuevo servicio de soporte técnico y mesa de ayuda para equipos institucionales de usuario final, implementación en enero 2025. </v>
      </c>
      <c r="BI225" s="200"/>
      <c r="BJ225" s="190">
        <v>45777</v>
      </c>
      <c r="BK225" s="192" t="str">
        <f t="shared" si="189"/>
        <v>Mantenimiento Preventivo y Correctivo a Equipos de Usuario Final: por demanda y Programa anual</v>
      </c>
      <c r="BL225" s="192" t="str">
        <f t="shared" si="196"/>
        <v>OSI - GIS - SPI</v>
      </c>
      <c r="BM225" s="197" t="s">
        <v>100</v>
      </c>
      <c r="BN225" s="191"/>
      <c r="BO225" s="193" t="s">
        <v>1338</v>
      </c>
      <c r="BP225" s="192" t="str">
        <f t="shared" si="190"/>
        <v xml:space="preserve">En ejecución del servicio mesa de ayuda para el sopore y mantenimiento de equipos y usuarios finales </v>
      </c>
      <c r="BQ225" s="194" t="s">
        <v>1340</v>
      </c>
      <c r="BR225" s="192" t="str">
        <f>BR199</f>
        <v>Servicios transversales de apoyo a la gestión tecnológica.</v>
      </c>
      <c r="BS225" s="200"/>
      <c r="BT225" s="344">
        <f t="shared" si="197"/>
        <v>45838</v>
      </c>
      <c r="BU225" s="344" t="str">
        <f t="shared" si="198"/>
        <v>Monitoreo permanente al soporte técnico de infraestructura a servidores, almacenamiento y servicios técnicos transversales.
Monitoreo permanente al mantenimiento preventivo y corectivo a equipos y dispositivos de usuario final.</v>
      </c>
      <c r="BV225" s="345" t="str">
        <f t="shared" si="199"/>
        <v>OSI - GIS - SPI</v>
      </c>
      <c r="BW225" s="546" t="s">
        <v>100</v>
      </c>
      <c r="BX225" s="346" t="str">
        <f t="shared" si="200"/>
        <v xml:space="preserve"> </v>
      </c>
      <c r="BY225" s="346" t="str">
        <f t="shared" si="201"/>
        <v>X</v>
      </c>
      <c r="BZ225" s="346" t="str">
        <f t="shared" si="202"/>
        <v>Con el mantenimeinto preventivo y/o correctivo a equipos institucionales se garantiza el acceso a los servicios tecnológicos y plataformas institucionales.</v>
      </c>
      <c r="CA225" s="348" t="s">
        <v>1340</v>
      </c>
      <c r="CB225" s="345" t="str">
        <f t="shared" si="203"/>
        <v>Ajuste redacción "Descripción del Riesgo" acorde con lo indicado en el Informe OCI-018-2025.</v>
      </c>
      <c r="CC225" s="200"/>
      <c r="CD225" s="301"/>
      <c r="CE225" s="175"/>
      <c r="CF225" s="175" t="str">
        <f t="shared" si="204"/>
        <v>OSI - GIS - SPI</v>
      </c>
      <c r="CG225" s="305" t="s">
        <v>100</v>
      </c>
      <c r="CH225" s="176"/>
      <c r="CI225" s="239"/>
      <c r="CJ225" s="175"/>
      <c r="CK225" s="177"/>
      <c r="CL225" s="175"/>
      <c r="CM225" s="200"/>
      <c r="CN225" s="175"/>
      <c r="CO225" s="175"/>
      <c r="CP225" s="176"/>
      <c r="CQ225" s="176"/>
      <c r="CR225" s="176"/>
      <c r="CS225" s="176"/>
      <c r="CT225" s="177"/>
      <c r="CU225" s="177"/>
      <c r="CV225" s="177"/>
      <c r="CW225" s="198"/>
      <c r="CX225" s="198"/>
      <c r="CY225" s="198"/>
      <c r="CZ225" s="198"/>
      <c r="DA225" s="198"/>
      <c r="DB225" s="198"/>
      <c r="DC225" s="198"/>
      <c r="DD225" s="198"/>
      <c r="DE225" s="198"/>
      <c r="DF225" s="198"/>
    </row>
    <row r="226" spans="2:110" s="187" customFormat="1" ht="136.5" x14ac:dyDescent="0.25">
      <c r="B226" s="173" t="s">
        <v>68</v>
      </c>
      <c r="C226" s="195" t="s">
        <v>69</v>
      </c>
      <c r="D226" s="195" t="s">
        <v>69</v>
      </c>
      <c r="E226" s="196" t="s">
        <v>70</v>
      </c>
      <c r="F226" s="196" t="s">
        <v>168</v>
      </c>
      <c r="G226" s="196" t="s">
        <v>69</v>
      </c>
      <c r="H226" s="195" t="s">
        <v>240</v>
      </c>
      <c r="I226" s="195" t="s">
        <v>242</v>
      </c>
      <c r="J226" s="195" t="s">
        <v>240</v>
      </c>
      <c r="K226" s="195" t="s">
        <v>242</v>
      </c>
      <c r="L226" s="195" t="s">
        <v>429</v>
      </c>
      <c r="M226" s="195" t="s">
        <v>568</v>
      </c>
      <c r="N226" s="195" t="s">
        <v>569</v>
      </c>
      <c r="O226" s="196" t="s">
        <v>363</v>
      </c>
      <c r="P226" s="170"/>
      <c r="Q226" s="171" t="s">
        <v>77</v>
      </c>
      <c r="R226" s="171" t="s">
        <v>78</v>
      </c>
      <c r="S226" s="345" t="s">
        <v>1502</v>
      </c>
      <c r="T226" s="170" t="s">
        <v>80</v>
      </c>
      <c r="U226" s="196" t="s">
        <v>81</v>
      </c>
      <c r="V226" s="170" t="s">
        <v>144</v>
      </c>
      <c r="W226" s="218" t="s">
        <v>83</v>
      </c>
      <c r="X226" s="219">
        <f t="shared" si="180"/>
        <v>0.4</v>
      </c>
      <c r="Y226" s="220" t="s">
        <v>84</v>
      </c>
      <c r="Z226" s="219">
        <f t="shared" si="181"/>
        <v>0.8</v>
      </c>
      <c r="AA226" s="223" t="s">
        <v>85</v>
      </c>
      <c r="AB226" s="172" t="s">
        <v>86</v>
      </c>
      <c r="AC226" s="170" t="s">
        <v>87</v>
      </c>
      <c r="AD226" s="223" t="s">
        <v>88</v>
      </c>
      <c r="AE226" s="223" t="s">
        <v>89</v>
      </c>
      <c r="AF226" s="246" t="s">
        <v>90</v>
      </c>
      <c r="AG226" s="223" t="s">
        <v>91</v>
      </c>
      <c r="AH226" s="223" t="s">
        <v>92</v>
      </c>
      <c r="AI226" s="219">
        <f t="shared" si="182"/>
        <v>0.1</v>
      </c>
      <c r="AJ226" s="223" t="s">
        <v>93</v>
      </c>
      <c r="AK226" s="219">
        <f t="shared" si="183"/>
        <v>0.1</v>
      </c>
      <c r="AL226" s="223" t="s">
        <v>94</v>
      </c>
      <c r="AM226" s="195" t="s">
        <v>95</v>
      </c>
      <c r="AN226" s="173" t="s">
        <v>96</v>
      </c>
      <c r="AO226" s="195" t="s">
        <v>155</v>
      </c>
      <c r="AP226" s="184">
        <f t="shared" si="184"/>
        <v>0.2</v>
      </c>
      <c r="AQ226" s="243" t="str">
        <f t="shared" si="185"/>
        <v>BAJA</v>
      </c>
      <c r="AR226" s="243">
        <f t="shared" si="186"/>
        <v>0.4</v>
      </c>
      <c r="AS226" s="243" t="str">
        <f t="shared" si="187"/>
        <v>MAYOR</v>
      </c>
      <c r="AT226" s="243">
        <f t="shared" si="188"/>
        <v>0.64</v>
      </c>
      <c r="AU226" s="223" t="s">
        <v>85</v>
      </c>
      <c r="AV226" s="218" t="s">
        <v>98</v>
      </c>
      <c r="AW226" s="174" t="s">
        <v>86</v>
      </c>
      <c r="AX226" s="175" t="s">
        <v>156</v>
      </c>
      <c r="AY226" s="200"/>
      <c r="AZ226" s="175">
        <f t="shared" si="205"/>
        <v>45657</v>
      </c>
      <c r="BA226"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6" s="175" t="str">
        <f t="shared" si="205"/>
        <v>OSI - GIS - SPI</v>
      </c>
      <c r="BC226" s="227" t="s">
        <v>100</v>
      </c>
      <c r="BD226" s="176" t="str">
        <f t="shared" si="192"/>
        <v xml:space="preserve">  </v>
      </c>
      <c r="BE226" s="176" t="str">
        <f t="shared" si="193"/>
        <v>X</v>
      </c>
      <c r="BF226"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6" s="177" t="s">
        <v>1340</v>
      </c>
      <c r="BH226" s="177" t="str">
        <f t="shared" si="195"/>
        <v xml:space="preserve">En diciembre 2024 se encuentra en proceso la adquisicón del nuevo servicio de soporte técnico y mesa de ayuda para equipos institucionales de usuario final, implementación en enero 2025. </v>
      </c>
      <c r="BI226" s="200"/>
      <c r="BJ226" s="190">
        <v>45777</v>
      </c>
      <c r="BK226" s="192" t="str">
        <f t="shared" si="189"/>
        <v>Mantenimiento Preventivo y Correctivo a Equipos de Usuario Final: por demanda y Programa anual</v>
      </c>
      <c r="BL226" s="192" t="str">
        <f t="shared" si="196"/>
        <v>OSI - GIS - SPI</v>
      </c>
      <c r="BM226" s="197" t="s">
        <v>100</v>
      </c>
      <c r="BN226" s="191"/>
      <c r="BO226" s="193" t="s">
        <v>1338</v>
      </c>
      <c r="BP226" s="192" t="str">
        <f t="shared" si="190"/>
        <v xml:space="preserve">En ejecución del servicio mesa de ayuda para el sopore y mantenimiento de equipos y usuarios finales </v>
      </c>
      <c r="BQ226" s="194" t="s">
        <v>1340</v>
      </c>
      <c r="BR226" s="192" t="str">
        <f>BR199</f>
        <v>Servicios transversales de apoyo a la gestión tecnológica.</v>
      </c>
      <c r="BS226" s="200"/>
      <c r="BT226" s="344">
        <f t="shared" si="197"/>
        <v>45838</v>
      </c>
      <c r="BU226" s="344" t="str">
        <f t="shared" si="198"/>
        <v>Monitoreo permanente al soporte técnico de infraestructura a servidores, almacenamiento y servicios técnicos transversales.
Monitoreo permanente al mantenimiento preventivo y corectivo a equipos y dispositivos de usuario final.</v>
      </c>
      <c r="BV226" s="345" t="str">
        <f t="shared" si="199"/>
        <v>OSI - GIS - SPI</v>
      </c>
      <c r="BW226" s="546" t="s">
        <v>100</v>
      </c>
      <c r="BX226" s="346" t="str">
        <f t="shared" si="200"/>
        <v xml:space="preserve"> </v>
      </c>
      <c r="BY226" s="346" t="str">
        <f t="shared" si="201"/>
        <v>X</v>
      </c>
      <c r="BZ226" s="346" t="str">
        <f t="shared" si="202"/>
        <v>Con el mantenimeinto preventivo y/o correctivo a equipos institucionales se garantiza el acceso a los servicios tecnológicos y plataformas institucionales.</v>
      </c>
      <c r="CA226" s="348" t="s">
        <v>1340</v>
      </c>
      <c r="CB226" s="345" t="str">
        <f t="shared" si="203"/>
        <v>Ajuste redacción "Descripción del Riesgo" acorde con lo indicado en el Informe OCI-018-2025.</v>
      </c>
      <c r="CC226" s="200"/>
      <c r="CD226" s="301"/>
      <c r="CE226" s="175"/>
      <c r="CF226" s="175" t="str">
        <f t="shared" si="204"/>
        <v>OSI - GIS - SPI</v>
      </c>
      <c r="CG226" s="305" t="s">
        <v>100</v>
      </c>
      <c r="CH226" s="176"/>
      <c r="CI226" s="239"/>
      <c r="CJ226" s="175"/>
      <c r="CK226" s="177"/>
      <c r="CL226" s="175"/>
      <c r="CM226" s="200"/>
      <c r="CN226" s="175"/>
      <c r="CO226" s="175"/>
      <c r="CP226" s="176"/>
      <c r="CQ226" s="176"/>
      <c r="CR226" s="176"/>
      <c r="CS226" s="176"/>
      <c r="CT226" s="177"/>
      <c r="CU226" s="177"/>
      <c r="CV226" s="177"/>
      <c r="CW226" s="198"/>
      <c r="CX226" s="198"/>
      <c r="CY226" s="198"/>
      <c r="CZ226" s="198"/>
      <c r="DA226" s="198"/>
      <c r="DB226" s="198"/>
      <c r="DC226" s="198"/>
      <c r="DD226" s="198"/>
      <c r="DE226" s="198"/>
      <c r="DF226" s="198"/>
    </row>
    <row r="227" spans="2:110" s="187" customFormat="1" ht="115.5" x14ac:dyDescent="0.25">
      <c r="B227" s="173" t="s">
        <v>68</v>
      </c>
      <c r="C227" s="195" t="s">
        <v>69</v>
      </c>
      <c r="D227" s="195" t="s">
        <v>69</v>
      </c>
      <c r="E227" s="196" t="s">
        <v>70</v>
      </c>
      <c r="F227" s="196" t="s">
        <v>71</v>
      </c>
      <c r="G227" s="196" t="s">
        <v>69</v>
      </c>
      <c r="H227" s="195" t="s">
        <v>242</v>
      </c>
      <c r="I227" s="195" t="s">
        <v>240</v>
      </c>
      <c r="J227" s="195" t="s">
        <v>240</v>
      </c>
      <c r="K227" s="195" t="s">
        <v>242</v>
      </c>
      <c r="L227" s="195" t="s">
        <v>262</v>
      </c>
      <c r="M227" s="195" t="s">
        <v>263</v>
      </c>
      <c r="N227" s="195" t="s">
        <v>264</v>
      </c>
      <c r="O227" s="196" t="s">
        <v>363</v>
      </c>
      <c r="P227" s="170"/>
      <c r="Q227" s="171" t="s">
        <v>77</v>
      </c>
      <c r="R227" s="171" t="s">
        <v>78</v>
      </c>
      <c r="S227" s="345" t="s">
        <v>1502</v>
      </c>
      <c r="T227" s="170" t="s">
        <v>80</v>
      </c>
      <c r="U227" s="196" t="s">
        <v>81</v>
      </c>
      <c r="V227" s="170" t="s">
        <v>144</v>
      </c>
      <c r="W227" s="218" t="s">
        <v>83</v>
      </c>
      <c r="X227" s="219">
        <f t="shared" si="180"/>
        <v>0.4</v>
      </c>
      <c r="Y227" s="220" t="s">
        <v>84</v>
      </c>
      <c r="Z227" s="219">
        <f t="shared" si="181"/>
        <v>0.8</v>
      </c>
      <c r="AA227" s="223" t="s">
        <v>85</v>
      </c>
      <c r="AB227" s="172" t="s">
        <v>86</v>
      </c>
      <c r="AC227" s="170" t="s">
        <v>87</v>
      </c>
      <c r="AD227" s="223" t="s">
        <v>88</v>
      </c>
      <c r="AE227" s="223" t="s">
        <v>89</v>
      </c>
      <c r="AF227" s="246" t="s">
        <v>90</v>
      </c>
      <c r="AG227" s="223" t="s">
        <v>91</v>
      </c>
      <c r="AH227" s="223" t="s">
        <v>92</v>
      </c>
      <c r="AI227" s="219">
        <f t="shared" si="182"/>
        <v>0.1</v>
      </c>
      <c r="AJ227" s="223" t="s">
        <v>93</v>
      </c>
      <c r="AK227" s="219">
        <f t="shared" si="183"/>
        <v>0.1</v>
      </c>
      <c r="AL227" s="223" t="s">
        <v>94</v>
      </c>
      <c r="AM227" s="195" t="s">
        <v>95</v>
      </c>
      <c r="AN227" s="173" t="s">
        <v>96</v>
      </c>
      <c r="AO227" s="195" t="s">
        <v>155</v>
      </c>
      <c r="AP227" s="184">
        <f t="shared" si="184"/>
        <v>0.2</v>
      </c>
      <c r="AQ227" s="243" t="str">
        <f t="shared" si="185"/>
        <v>BAJA</v>
      </c>
      <c r="AR227" s="243">
        <f t="shared" si="186"/>
        <v>0.4</v>
      </c>
      <c r="AS227" s="243" t="str">
        <f t="shared" si="187"/>
        <v>MAYOR</v>
      </c>
      <c r="AT227" s="243">
        <f t="shared" si="188"/>
        <v>0.64</v>
      </c>
      <c r="AU227" s="223" t="s">
        <v>85</v>
      </c>
      <c r="AV227" s="218" t="s">
        <v>98</v>
      </c>
      <c r="AW227" s="174" t="s">
        <v>86</v>
      </c>
      <c r="AX227" s="175" t="s">
        <v>156</v>
      </c>
      <c r="AY227" s="200"/>
      <c r="AZ227" s="175">
        <f t="shared" si="205"/>
        <v>45657</v>
      </c>
      <c r="BA227"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27" s="175" t="str">
        <f t="shared" si="205"/>
        <v>OSI - GIS</v>
      </c>
      <c r="BC227" s="227" t="s">
        <v>100</v>
      </c>
      <c r="BD227" s="176" t="str">
        <f t="shared" si="192"/>
        <v xml:space="preserve">  </v>
      </c>
      <c r="BE227" s="176" t="str">
        <f t="shared" si="193"/>
        <v>X</v>
      </c>
      <c r="BF227"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7" s="177" t="s">
        <v>1340</v>
      </c>
      <c r="BH227" s="177" t="str">
        <f t="shared" si="195"/>
        <v xml:space="preserve">En diciembre 2024 se encuentra en proceso la adquisicón del nuevo servicio de soporte técnico y mesa de ayuda para equipos institucionales de usuario final, implementación en enero 2025. </v>
      </c>
      <c r="BI227" s="200"/>
      <c r="BJ227" s="190">
        <v>45777</v>
      </c>
      <c r="BK227" s="192" t="str">
        <f t="shared" si="189"/>
        <v>Mantenimiento Preventivo y Correctivo a Equipos de Usuario Final: por demanda y Programa anual</v>
      </c>
      <c r="BL227" s="192" t="str">
        <f t="shared" si="196"/>
        <v>OSI - GIS</v>
      </c>
      <c r="BM227" s="197" t="s">
        <v>100</v>
      </c>
      <c r="BN227" s="191"/>
      <c r="BO227" s="193" t="s">
        <v>1338</v>
      </c>
      <c r="BP227" s="192" t="str">
        <f t="shared" si="190"/>
        <v xml:space="preserve">En ejecución del servicio mesa de ayuda para el sopore y mantenimiento de equipos y usuarios finales </v>
      </c>
      <c r="BQ227" s="194" t="s">
        <v>1340</v>
      </c>
      <c r="BR227" s="192" t="str">
        <f>BR199</f>
        <v>Servicios transversales de apoyo a la gestión tecnológica.</v>
      </c>
      <c r="BS227" s="200"/>
      <c r="BT227" s="344">
        <f t="shared" si="197"/>
        <v>45838</v>
      </c>
      <c r="BU227" s="344" t="str">
        <f t="shared" si="198"/>
        <v>Monitoreo permanente al soporte técnico de infraestructura a servidores, almacenamiento y servicios técnicos transversales.
Monitoreo permanente al mantenimiento preventivo y corectivo a equipos y dispositivos de usuario final.</v>
      </c>
      <c r="BV227" s="345" t="str">
        <f t="shared" si="199"/>
        <v>OSI - GIS</v>
      </c>
      <c r="BW227" s="546" t="s">
        <v>100</v>
      </c>
      <c r="BX227" s="346" t="str">
        <f t="shared" si="200"/>
        <v xml:space="preserve"> </v>
      </c>
      <c r="BY227" s="346" t="str">
        <f t="shared" si="201"/>
        <v>X</v>
      </c>
      <c r="BZ227" s="346" t="str">
        <f t="shared" si="202"/>
        <v>Con el mantenimeinto preventivo y/o correctivo a equipos institucionales se garantiza el acceso a los servicios tecnológicos y plataformas institucionales.</v>
      </c>
      <c r="CA227" s="348" t="s">
        <v>1340</v>
      </c>
      <c r="CB227" s="345" t="str">
        <f t="shared" si="203"/>
        <v>Ajuste redacción "Descripción del Riesgo" acorde con lo indicado en el Informe OCI-018-2025.</v>
      </c>
      <c r="CC227" s="200"/>
      <c r="CD227" s="301"/>
      <c r="CE227" s="175"/>
      <c r="CF227" s="175" t="str">
        <f t="shared" si="204"/>
        <v>OSI - GIS</v>
      </c>
      <c r="CG227" s="305" t="s">
        <v>100</v>
      </c>
      <c r="CH227" s="176"/>
      <c r="CI227" s="239"/>
      <c r="CJ227" s="175"/>
      <c r="CK227" s="177"/>
      <c r="CL227" s="175"/>
      <c r="CM227" s="200"/>
      <c r="CN227" s="175"/>
      <c r="CO227" s="175"/>
      <c r="CP227" s="176"/>
      <c r="CQ227" s="176"/>
      <c r="CR227" s="176"/>
      <c r="CS227" s="176"/>
      <c r="CT227" s="177"/>
      <c r="CU227" s="177"/>
      <c r="CV227" s="177"/>
      <c r="CW227" s="198"/>
      <c r="CX227" s="198"/>
      <c r="CY227" s="198"/>
      <c r="CZ227" s="198"/>
      <c r="DA227" s="198"/>
      <c r="DB227" s="198"/>
      <c r="DC227" s="198"/>
      <c r="DD227" s="198"/>
      <c r="DE227" s="198"/>
      <c r="DF227" s="198"/>
    </row>
    <row r="228" spans="2:110" s="187" customFormat="1" ht="136.5" x14ac:dyDescent="0.25">
      <c r="B228" s="173" t="s">
        <v>68</v>
      </c>
      <c r="C228" s="195" t="s">
        <v>69</v>
      </c>
      <c r="D228" s="195" t="s">
        <v>69</v>
      </c>
      <c r="E228" s="196" t="s">
        <v>70</v>
      </c>
      <c r="F228" s="196" t="s">
        <v>71</v>
      </c>
      <c r="G228" s="196" t="s">
        <v>69</v>
      </c>
      <c r="H228" s="195" t="s">
        <v>242</v>
      </c>
      <c r="I228" s="195" t="s">
        <v>240</v>
      </c>
      <c r="J228" s="195" t="s">
        <v>240</v>
      </c>
      <c r="K228" s="195" t="s">
        <v>242</v>
      </c>
      <c r="L228" s="195">
        <v>0</v>
      </c>
      <c r="M228" s="195" t="s">
        <v>414</v>
      </c>
      <c r="N228" s="195" t="s">
        <v>120</v>
      </c>
      <c r="O228" s="196" t="s">
        <v>415</v>
      </c>
      <c r="P228" s="170"/>
      <c r="Q228" s="171" t="s">
        <v>77</v>
      </c>
      <c r="R228" s="171" t="s">
        <v>78</v>
      </c>
      <c r="S228" s="345" t="s">
        <v>1502</v>
      </c>
      <c r="T228" s="170" t="s">
        <v>80</v>
      </c>
      <c r="U228" s="196" t="s">
        <v>81</v>
      </c>
      <c r="V228" s="170" t="s">
        <v>144</v>
      </c>
      <c r="W228" s="218" t="s">
        <v>83</v>
      </c>
      <c r="X228" s="219">
        <f t="shared" si="180"/>
        <v>0.4</v>
      </c>
      <c r="Y228" s="220" t="s">
        <v>84</v>
      </c>
      <c r="Z228" s="219">
        <f t="shared" si="181"/>
        <v>0.8</v>
      </c>
      <c r="AA228" s="223" t="s">
        <v>85</v>
      </c>
      <c r="AB228" s="172" t="s">
        <v>86</v>
      </c>
      <c r="AC228" s="170" t="s">
        <v>87</v>
      </c>
      <c r="AD228" s="223" t="s">
        <v>88</v>
      </c>
      <c r="AE228" s="223" t="s">
        <v>89</v>
      </c>
      <c r="AF228" s="246" t="s">
        <v>90</v>
      </c>
      <c r="AG228" s="223" t="s">
        <v>91</v>
      </c>
      <c r="AH228" s="223" t="s">
        <v>92</v>
      </c>
      <c r="AI228" s="219">
        <f t="shared" si="182"/>
        <v>0.1</v>
      </c>
      <c r="AJ228" s="223" t="s">
        <v>93</v>
      </c>
      <c r="AK228" s="219">
        <f t="shared" si="183"/>
        <v>0.1</v>
      </c>
      <c r="AL228" s="223" t="s">
        <v>94</v>
      </c>
      <c r="AM228" s="195" t="s">
        <v>95</v>
      </c>
      <c r="AN228" s="173" t="s">
        <v>96</v>
      </c>
      <c r="AO228" s="195" t="s">
        <v>155</v>
      </c>
      <c r="AP228" s="184">
        <f t="shared" si="184"/>
        <v>0.2</v>
      </c>
      <c r="AQ228" s="243" t="str">
        <f t="shared" si="185"/>
        <v>BAJA</v>
      </c>
      <c r="AR228" s="243">
        <f t="shared" si="186"/>
        <v>0.4</v>
      </c>
      <c r="AS228" s="243" t="str">
        <f t="shared" si="187"/>
        <v>MAYOR</v>
      </c>
      <c r="AT228" s="243">
        <f t="shared" si="188"/>
        <v>0.64</v>
      </c>
      <c r="AU228" s="223" t="s">
        <v>85</v>
      </c>
      <c r="AV228" s="218" t="s">
        <v>98</v>
      </c>
      <c r="AW228" s="174" t="s">
        <v>86</v>
      </c>
      <c r="AX228" s="175" t="s">
        <v>156</v>
      </c>
      <c r="AY228" s="200"/>
      <c r="AZ228" s="175">
        <f t="shared" si="205"/>
        <v>45657</v>
      </c>
      <c r="BA228"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8" s="175" t="str">
        <f t="shared" si="205"/>
        <v>OSI - GIS - SPI</v>
      </c>
      <c r="BC228" s="227" t="s">
        <v>100</v>
      </c>
      <c r="BD228" s="176" t="str">
        <f t="shared" si="192"/>
        <v xml:space="preserve">  </v>
      </c>
      <c r="BE228" s="176" t="str">
        <f t="shared" si="193"/>
        <v>X</v>
      </c>
      <c r="BF228"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8" s="177" t="s">
        <v>1340</v>
      </c>
      <c r="BH228" s="177" t="str">
        <f t="shared" si="195"/>
        <v xml:space="preserve">En diciembre 2024 se encuentra en proceso la adquisicón del nuevo servicio de soporte técnico y mesa de ayuda para equipos institucionales de usuario final, implementación en enero 2025. </v>
      </c>
      <c r="BI228" s="200"/>
      <c r="BJ228" s="190">
        <v>45777</v>
      </c>
      <c r="BK228" s="192" t="str">
        <f t="shared" si="189"/>
        <v>Mantenimiento Preventivo y Correctivo a Equipos de Usuario Final: por demanda y Programa anual</v>
      </c>
      <c r="BL228" s="192" t="str">
        <f t="shared" si="196"/>
        <v>OSI - GIS - SPI</v>
      </c>
      <c r="BM228" s="197" t="s">
        <v>100</v>
      </c>
      <c r="BN228" s="191"/>
      <c r="BO228" s="193" t="s">
        <v>1338</v>
      </c>
      <c r="BP228" s="192" t="str">
        <f t="shared" si="190"/>
        <v xml:space="preserve">En ejecución del servicio mesa de ayuda para el sopore y mantenimiento de equipos y usuarios finales </v>
      </c>
      <c r="BQ228" s="194" t="s">
        <v>1340</v>
      </c>
      <c r="BR228" s="192" t="str">
        <f>BR199</f>
        <v>Servicios transversales de apoyo a la gestión tecnológica.</v>
      </c>
      <c r="BS228" s="200"/>
      <c r="BT228" s="344">
        <f t="shared" si="197"/>
        <v>45838</v>
      </c>
      <c r="BU228" s="344" t="str">
        <f t="shared" si="198"/>
        <v>Monitoreo permanente al soporte técnico de infraestructura a servidores, almacenamiento y servicios técnicos transversales.
Monitoreo permanente al mantenimiento preventivo y corectivo a equipos y dispositivos de usuario final.</v>
      </c>
      <c r="BV228" s="345" t="str">
        <f t="shared" si="199"/>
        <v>OSI - GIS - SPI</v>
      </c>
      <c r="BW228" s="546" t="s">
        <v>100</v>
      </c>
      <c r="BX228" s="346" t="str">
        <f t="shared" si="200"/>
        <v xml:space="preserve"> </v>
      </c>
      <c r="BY228" s="346" t="str">
        <f t="shared" si="201"/>
        <v>X</v>
      </c>
      <c r="BZ228" s="346" t="str">
        <f t="shared" si="202"/>
        <v>Con el mantenimeinto preventivo y/o correctivo a equipos institucionales se garantiza el acceso a los servicios tecnológicos y plataformas institucionales.</v>
      </c>
      <c r="CA228" s="348" t="s">
        <v>1340</v>
      </c>
      <c r="CB228" s="345" t="str">
        <f t="shared" si="203"/>
        <v>Ajuste redacción "Descripción del Riesgo" acorde con lo indicado en el Informe OCI-018-2025.</v>
      </c>
      <c r="CC228" s="200"/>
      <c r="CD228" s="301"/>
      <c r="CE228" s="175"/>
      <c r="CF228" s="175" t="str">
        <f t="shared" si="204"/>
        <v>OSI - GIS - SPI</v>
      </c>
      <c r="CG228" s="305" t="s">
        <v>100</v>
      </c>
      <c r="CH228" s="176"/>
      <c r="CI228" s="239"/>
      <c r="CJ228" s="175"/>
      <c r="CK228" s="177"/>
      <c r="CL228" s="175"/>
      <c r="CM228" s="200"/>
      <c r="CN228" s="175"/>
      <c r="CO228" s="175"/>
      <c r="CP228" s="176"/>
      <c r="CQ228" s="176"/>
      <c r="CR228" s="176"/>
      <c r="CS228" s="176"/>
      <c r="CT228" s="177"/>
      <c r="CU228" s="177"/>
      <c r="CV228" s="177"/>
      <c r="CW228" s="198"/>
      <c r="CX228" s="198"/>
      <c r="CY228" s="198"/>
      <c r="CZ228" s="198"/>
      <c r="DA228" s="198"/>
      <c r="DB228" s="198"/>
      <c r="DC228" s="198"/>
      <c r="DD228" s="198"/>
      <c r="DE228" s="198"/>
      <c r="DF228" s="198"/>
    </row>
    <row r="229" spans="2:110" s="187" customFormat="1" ht="136.5" x14ac:dyDescent="0.25">
      <c r="B229" s="173" t="s">
        <v>68</v>
      </c>
      <c r="C229" s="195" t="s">
        <v>298</v>
      </c>
      <c r="D229" s="195" t="s">
        <v>298</v>
      </c>
      <c r="E229" s="196" t="s">
        <v>70</v>
      </c>
      <c r="F229" s="196" t="s">
        <v>71</v>
      </c>
      <c r="G229" s="196" t="s">
        <v>298</v>
      </c>
      <c r="H229" s="195" t="s">
        <v>240</v>
      </c>
      <c r="I229" s="195" t="s">
        <v>242</v>
      </c>
      <c r="J229" s="195" t="s">
        <v>240</v>
      </c>
      <c r="K229" s="195" t="s">
        <v>242</v>
      </c>
      <c r="L229" s="195" t="s">
        <v>617</v>
      </c>
      <c r="M229" s="195" t="s">
        <v>617</v>
      </c>
      <c r="N229" s="195" t="s">
        <v>618</v>
      </c>
      <c r="O229" s="196" t="s">
        <v>415</v>
      </c>
      <c r="P229" s="170"/>
      <c r="Q229" s="171" t="s">
        <v>77</v>
      </c>
      <c r="R229" s="171" t="s">
        <v>78</v>
      </c>
      <c r="S229" s="346" t="s">
        <v>1502</v>
      </c>
      <c r="T229" s="170" t="s">
        <v>302</v>
      </c>
      <c r="U229" s="196" t="s">
        <v>81</v>
      </c>
      <c r="V229" s="170" t="s">
        <v>144</v>
      </c>
      <c r="W229" s="218" t="s">
        <v>83</v>
      </c>
      <c r="X229" s="219">
        <f t="shared" si="180"/>
        <v>0.4</v>
      </c>
      <c r="Y229" s="220" t="s">
        <v>84</v>
      </c>
      <c r="Z229" s="219">
        <f t="shared" si="181"/>
        <v>0.8</v>
      </c>
      <c r="AA229" s="223" t="s">
        <v>85</v>
      </c>
      <c r="AB229" s="172" t="s">
        <v>86</v>
      </c>
      <c r="AC229" s="170" t="s">
        <v>87</v>
      </c>
      <c r="AD229" s="223" t="s">
        <v>88</v>
      </c>
      <c r="AE229" s="223" t="s">
        <v>89</v>
      </c>
      <c r="AF229" s="246" t="s">
        <v>90</v>
      </c>
      <c r="AG229" s="223" t="s">
        <v>91</v>
      </c>
      <c r="AH229" s="223" t="s">
        <v>92</v>
      </c>
      <c r="AI229" s="219">
        <f t="shared" si="182"/>
        <v>0.1</v>
      </c>
      <c r="AJ229" s="223" t="s">
        <v>93</v>
      </c>
      <c r="AK229" s="219">
        <f t="shared" si="183"/>
        <v>0.1</v>
      </c>
      <c r="AL229" s="223" t="s">
        <v>94</v>
      </c>
      <c r="AM229" s="195" t="s">
        <v>95</v>
      </c>
      <c r="AN229" s="173" t="s">
        <v>96</v>
      </c>
      <c r="AO229" s="195" t="s">
        <v>155</v>
      </c>
      <c r="AP229" s="184">
        <f t="shared" si="184"/>
        <v>0.2</v>
      </c>
      <c r="AQ229" s="243" t="str">
        <f t="shared" si="185"/>
        <v>BAJA</v>
      </c>
      <c r="AR229" s="243">
        <f t="shared" si="186"/>
        <v>0.4</v>
      </c>
      <c r="AS229" s="243" t="str">
        <f t="shared" si="187"/>
        <v>MAYOR</v>
      </c>
      <c r="AT229" s="243">
        <f t="shared" si="188"/>
        <v>0.64</v>
      </c>
      <c r="AU229" s="223" t="s">
        <v>85</v>
      </c>
      <c r="AV229" s="218" t="s">
        <v>98</v>
      </c>
      <c r="AW229" s="174" t="s">
        <v>86</v>
      </c>
      <c r="AX229" s="175" t="s">
        <v>156</v>
      </c>
      <c r="AY229" s="200"/>
      <c r="AZ229" s="175">
        <f t="shared" si="205"/>
        <v>45657</v>
      </c>
      <c r="BA229"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29" s="175" t="str">
        <f t="shared" si="205"/>
        <v>OSI - GIS - SPI</v>
      </c>
      <c r="BC229" s="227" t="s">
        <v>100</v>
      </c>
      <c r="BD229" s="176" t="str">
        <f t="shared" si="192"/>
        <v xml:space="preserve">  </v>
      </c>
      <c r="BE229" s="176" t="str">
        <f t="shared" si="193"/>
        <v>X</v>
      </c>
      <c r="BF229"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29" s="177" t="s">
        <v>1340</v>
      </c>
      <c r="BH229" s="177" t="str">
        <f t="shared" si="195"/>
        <v xml:space="preserve">En diciembre 2024 se encuentra en proceso la adquisicón del nuevo servicio de soporte técnico y mesa de ayuda para equipos institucionales de usuario final, implementación en enero 2025. </v>
      </c>
      <c r="BI229" s="200"/>
      <c r="BJ229" s="190">
        <v>45777</v>
      </c>
      <c r="BK229" s="192" t="str">
        <f t="shared" si="189"/>
        <v>Mantenimiento Preventivo y Correctivo a Equipos de Usuario Final: por demanda y Programa anual</v>
      </c>
      <c r="BL229" s="192" t="str">
        <f t="shared" si="196"/>
        <v>OSI - GIS - SPI</v>
      </c>
      <c r="BM229" s="197" t="s">
        <v>100</v>
      </c>
      <c r="BN229" s="191"/>
      <c r="BO229" s="193" t="s">
        <v>1338</v>
      </c>
      <c r="BP229" s="192" t="str">
        <f t="shared" si="190"/>
        <v xml:space="preserve">En ejecución del servicio mesa de ayuda para el sopore y mantenimiento de equipos y usuarios finales </v>
      </c>
      <c r="BQ229" s="194" t="s">
        <v>1340</v>
      </c>
      <c r="BR229" s="192" t="str">
        <f>BR199</f>
        <v>Servicios transversales de apoyo a la gestión tecnológica.</v>
      </c>
      <c r="BS229" s="200"/>
      <c r="BT229" s="344">
        <f t="shared" si="197"/>
        <v>45838</v>
      </c>
      <c r="BU229" s="344" t="str">
        <f t="shared" si="198"/>
        <v>Monitoreo permanente al soporte técnico de infraestructura a servidores, almacenamiento y servicios técnicos transversales.
Monitoreo permanente al mantenimiento preventivo y corectivo a equipos y dispositivos de usuario final.</v>
      </c>
      <c r="BV229" s="345" t="str">
        <f t="shared" si="199"/>
        <v>OSI - GIS - SPI</v>
      </c>
      <c r="BW229" s="546" t="s">
        <v>100</v>
      </c>
      <c r="BX229" s="346" t="str">
        <f t="shared" si="200"/>
        <v xml:space="preserve"> </v>
      </c>
      <c r="BY229" s="346" t="str">
        <f t="shared" si="201"/>
        <v>X</v>
      </c>
      <c r="BZ229" s="346" t="str">
        <f t="shared" si="202"/>
        <v>Con el mantenimeinto preventivo y/o correctivo a equipos institucionales se garantiza el acceso a los servicios tecnológicos y plataformas institucionales.</v>
      </c>
      <c r="CA229" s="348" t="s">
        <v>1340</v>
      </c>
      <c r="CB229" s="345" t="str">
        <f t="shared" si="203"/>
        <v>Ajuste redacción "Descripción del Riesgo" acorde con lo indicado en el Informe OCI-018-2025.</v>
      </c>
      <c r="CC229" s="200"/>
      <c r="CD229" s="301"/>
      <c r="CE229" s="175"/>
      <c r="CF229" s="175" t="str">
        <f t="shared" si="204"/>
        <v>OSI - GIS - SPI</v>
      </c>
      <c r="CG229" s="305" t="s">
        <v>100</v>
      </c>
      <c r="CH229" s="176"/>
      <c r="CI229" s="239"/>
      <c r="CJ229" s="175"/>
      <c r="CK229" s="177"/>
      <c r="CL229" s="175"/>
      <c r="CM229" s="200"/>
      <c r="CN229" s="175"/>
      <c r="CO229" s="175"/>
      <c r="CP229" s="176"/>
      <c r="CQ229" s="176"/>
      <c r="CR229" s="176"/>
      <c r="CS229" s="176"/>
      <c r="CT229" s="177"/>
      <c r="CU229" s="177"/>
      <c r="CV229" s="177"/>
      <c r="CW229" s="198"/>
      <c r="CX229" s="198"/>
      <c r="CY229" s="198"/>
      <c r="CZ229" s="198"/>
      <c r="DA229" s="198"/>
      <c r="DB229" s="198"/>
      <c r="DC229" s="198"/>
      <c r="DD229" s="198"/>
      <c r="DE229" s="198"/>
      <c r="DF229" s="198"/>
    </row>
    <row r="230" spans="2:110" s="187" customFormat="1" ht="115.5" x14ac:dyDescent="0.25">
      <c r="B230" s="173" t="s">
        <v>68</v>
      </c>
      <c r="C230" s="195" t="s">
        <v>297</v>
      </c>
      <c r="D230" s="195" t="s">
        <v>297</v>
      </c>
      <c r="E230" s="196" t="s">
        <v>116</v>
      </c>
      <c r="F230" s="196" t="s">
        <v>71</v>
      </c>
      <c r="G230" s="196" t="s">
        <v>297</v>
      </c>
      <c r="H230" s="195" t="s">
        <v>240</v>
      </c>
      <c r="I230" s="195" t="s">
        <v>240</v>
      </c>
      <c r="J230" s="195" t="s">
        <v>240</v>
      </c>
      <c r="K230" s="195" t="s">
        <v>240</v>
      </c>
      <c r="L230" s="195" t="s">
        <v>292</v>
      </c>
      <c r="M230" s="195" t="s">
        <v>293</v>
      </c>
      <c r="N230" s="195" t="s">
        <v>294</v>
      </c>
      <c r="O230" s="196" t="s">
        <v>295</v>
      </c>
      <c r="P230" s="170"/>
      <c r="Q230" s="171" t="s">
        <v>77</v>
      </c>
      <c r="R230" s="171" t="s">
        <v>78</v>
      </c>
      <c r="S230" s="345" t="s">
        <v>1514</v>
      </c>
      <c r="T230" s="170" t="s">
        <v>133</v>
      </c>
      <c r="U230" s="196" t="s">
        <v>81</v>
      </c>
      <c r="V230" s="170" t="s">
        <v>82</v>
      </c>
      <c r="W230" s="180" t="s">
        <v>83</v>
      </c>
      <c r="X230" s="181">
        <f t="shared" si="180"/>
        <v>0.4</v>
      </c>
      <c r="Y230" s="182" t="s">
        <v>84</v>
      </c>
      <c r="Z230" s="181">
        <f t="shared" si="181"/>
        <v>0.8</v>
      </c>
      <c r="AA230" s="173" t="s">
        <v>85</v>
      </c>
      <c r="AB230" s="172" t="s">
        <v>86</v>
      </c>
      <c r="AC230" s="170" t="s">
        <v>154</v>
      </c>
      <c r="AD230" s="173" t="s">
        <v>88</v>
      </c>
      <c r="AE230" s="173" t="s">
        <v>89</v>
      </c>
      <c r="AF230" s="196" t="s">
        <v>90</v>
      </c>
      <c r="AG230" s="173" t="s">
        <v>91</v>
      </c>
      <c r="AH230" s="173" t="s">
        <v>111</v>
      </c>
      <c r="AI230" s="183">
        <f t="shared" si="182"/>
        <v>0.15</v>
      </c>
      <c r="AJ230" s="173" t="s">
        <v>93</v>
      </c>
      <c r="AK230" s="183">
        <f t="shared" si="183"/>
        <v>0.1</v>
      </c>
      <c r="AL230" s="173" t="s">
        <v>94</v>
      </c>
      <c r="AM230" s="195" t="s">
        <v>95</v>
      </c>
      <c r="AN230" s="173" t="s">
        <v>96</v>
      </c>
      <c r="AO230" s="195" t="s">
        <v>155</v>
      </c>
      <c r="AP230" s="184">
        <f t="shared" si="184"/>
        <v>0.25</v>
      </c>
      <c r="AQ230" s="243" t="str">
        <f t="shared" si="185"/>
        <v>BAJA</v>
      </c>
      <c r="AR230" s="243">
        <f t="shared" si="186"/>
        <v>0.30000000000000004</v>
      </c>
      <c r="AS230" s="243" t="str">
        <f t="shared" si="187"/>
        <v>MAYOR</v>
      </c>
      <c r="AT230" s="243">
        <f t="shared" si="188"/>
        <v>0.8</v>
      </c>
      <c r="AU230" s="223" t="s">
        <v>85</v>
      </c>
      <c r="AV230" s="218" t="s">
        <v>98</v>
      </c>
      <c r="AW230" s="174" t="s">
        <v>86</v>
      </c>
      <c r="AX230" s="175" t="s">
        <v>156</v>
      </c>
      <c r="AY230" s="200"/>
      <c r="AZ230" s="175">
        <f t="shared" si="205"/>
        <v>45657</v>
      </c>
      <c r="BA230" s="175" t="str">
        <f t="shared" si="205"/>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0" s="175" t="str">
        <f t="shared" si="205"/>
        <v>OSI - GIS</v>
      </c>
      <c r="BC230" s="227" t="s">
        <v>100</v>
      </c>
      <c r="BD230" s="176" t="str">
        <f t="shared" si="192"/>
        <v xml:space="preserve">  </v>
      </c>
      <c r="BE230" s="176" t="str">
        <f t="shared" si="193"/>
        <v>X</v>
      </c>
      <c r="BF230"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0" s="177" t="s">
        <v>1340</v>
      </c>
      <c r="BH230" s="177" t="str">
        <f t="shared" si="195"/>
        <v xml:space="preserve">En diciembre 2024 se encuentra en proceso la adquisicón del nuevo servicio de soporte técnico y mesa de ayuda para equipos institucionales de usuario final, implementación en enero 2025. </v>
      </c>
      <c r="BI230" s="200"/>
      <c r="BJ230" s="190">
        <v>45777</v>
      </c>
      <c r="BK230" s="192" t="str">
        <f t="shared" si="189"/>
        <v>Mantenimiento Preventivo y Correctivo a Equipos de Usuario Final: por demanda y Programa anual</v>
      </c>
      <c r="BL230" s="192" t="str">
        <f t="shared" si="196"/>
        <v>OSI - GIS</v>
      </c>
      <c r="BM230" s="197" t="s">
        <v>100</v>
      </c>
      <c r="BN230" s="191"/>
      <c r="BO230" s="193" t="s">
        <v>1338</v>
      </c>
      <c r="BP230" s="192" t="str">
        <f t="shared" si="190"/>
        <v xml:space="preserve">En ejecución del servicio mesa de ayuda para el sopore y mantenimiento de equipos y usuarios finales </v>
      </c>
      <c r="BQ230" s="194" t="s">
        <v>1340</v>
      </c>
      <c r="BR230" s="192" t="str">
        <f>BR199</f>
        <v>Servicios transversales de apoyo a la gestión tecnológica.</v>
      </c>
      <c r="BS230" s="200"/>
      <c r="BT230" s="344">
        <f t="shared" si="197"/>
        <v>45838</v>
      </c>
      <c r="BU230" s="344" t="str">
        <f t="shared" si="198"/>
        <v>Monitoreo permanente al soporte técnico de infraestructura a servidores, almacenamiento y servicios técnicos transversales.
Monitoreo permanente al mantenimiento preventivo y corectivo a equipos y dispositivos de usuario final.</v>
      </c>
      <c r="BV230" s="345" t="str">
        <f t="shared" si="199"/>
        <v>OSI - GIS</v>
      </c>
      <c r="BW230" s="546" t="s">
        <v>100</v>
      </c>
      <c r="BX230" s="346" t="str">
        <f t="shared" si="200"/>
        <v xml:space="preserve"> </v>
      </c>
      <c r="BY230" s="346" t="str">
        <f t="shared" si="201"/>
        <v>X</v>
      </c>
      <c r="BZ230" s="346" t="str">
        <f t="shared" si="202"/>
        <v>Con el mantenimeinto preventivo y/o correctivo a equipos institucionales se garantiza el acceso a los servicios tecnológicos y plataformas institucionales.</v>
      </c>
      <c r="CA230" s="348" t="s">
        <v>1340</v>
      </c>
      <c r="CB230" s="345" t="str">
        <f t="shared" si="203"/>
        <v>Ajuste redacción "Descripción del Riesgo" acorde con lo indicado en el Informe OCI-018-2025.</v>
      </c>
      <c r="CC230" s="200"/>
      <c r="CD230" s="301"/>
      <c r="CE230" s="175"/>
      <c r="CF230" s="175" t="str">
        <f t="shared" si="204"/>
        <v>OSI - GIS</v>
      </c>
      <c r="CG230" s="305" t="s">
        <v>100</v>
      </c>
      <c r="CH230" s="176"/>
      <c r="CI230" s="239"/>
      <c r="CJ230" s="175"/>
      <c r="CK230" s="177"/>
      <c r="CL230" s="175"/>
      <c r="CM230" s="200"/>
      <c r="CN230" s="175"/>
      <c r="CO230" s="175"/>
      <c r="CP230" s="176"/>
      <c r="CQ230" s="176"/>
      <c r="CR230" s="176"/>
      <c r="CS230" s="176"/>
      <c r="CT230" s="177"/>
      <c r="CU230" s="177"/>
      <c r="CV230" s="177"/>
      <c r="CW230" s="198"/>
      <c r="CX230" s="198"/>
      <c r="CY230" s="198"/>
      <c r="CZ230" s="198"/>
      <c r="DA230" s="198"/>
      <c r="DB230" s="198"/>
      <c r="DC230" s="198"/>
      <c r="DD230" s="198"/>
      <c r="DE230" s="198"/>
      <c r="DF230" s="198"/>
    </row>
    <row r="231" spans="2:110" s="187" customFormat="1" ht="136.5" x14ac:dyDescent="0.25">
      <c r="B231" s="173" t="s">
        <v>68</v>
      </c>
      <c r="C231" s="195" t="s">
        <v>297</v>
      </c>
      <c r="D231" s="195" t="s">
        <v>297</v>
      </c>
      <c r="E231" s="196" t="s">
        <v>116</v>
      </c>
      <c r="F231" s="196" t="s">
        <v>71</v>
      </c>
      <c r="G231" s="196" t="s">
        <v>297</v>
      </c>
      <c r="H231" s="195" t="s">
        <v>72</v>
      </c>
      <c r="I231" s="195" t="s">
        <v>242</v>
      </c>
      <c r="J231" s="195" t="s">
        <v>72</v>
      </c>
      <c r="K231" s="195" t="s">
        <v>240</v>
      </c>
      <c r="L231" s="195" t="s">
        <v>480</v>
      </c>
      <c r="M231" s="195" t="s">
        <v>481</v>
      </c>
      <c r="N231" s="195" t="s">
        <v>482</v>
      </c>
      <c r="O231" s="196" t="s">
        <v>189</v>
      </c>
      <c r="P231" s="170"/>
      <c r="Q231" s="171" t="s">
        <v>77</v>
      </c>
      <c r="R231" s="171" t="s">
        <v>78</v>
      </c>
      <c r="S231" s="345" t="s">
        <v>1514</v>
      </c>
      <c r="T231" s="170" t="s">
        <v>133</v>
      </c>
      <c r="U231" s="196" t="s">
        <v>81</v>
      </c>
      <c r="V231" s="170" t="s">
        <v>82</v>
      </c>
      <c r="W231" s="180" t="s">
        <v>83</v>
      </c>
      <c r="X231" s="181">
        <f t="shared" si="180"/>
        <v>0.4</v>
      </c>
      <c r="Y231" s="182" t="s">
        <v>84</v>
      </c>
      <c r="Z231" s="181">
        <f t="shared" si="181"/>
        <v>0.8</v>
      </c>
      <c r="AA231" s="173" t="s">
        <v>85</v>
      </c>
      <c r="AB231" s="172" t="s">
        <v>86</v>
      </c>
      <c r="AC231" s="170" t="s">
        <v>154</v>
      </c>
      <c r="AD231" s="173" t="s">
        <v>88</v>
      </c>
      <c r="AE231" s="173" t="s">
        <v>89</v>
      </c>
      <c r="AF231" s="196" t="s">
        <v>90</v>
      </c>
      <c r="AG231" s="173" t="s">
        <v>91</v>
      </c>
      <c r="AH231" s="173" t="s">
        <v>111</v>
      </c>
      <c r="AI231" s="183">
        <f t="shared" si="182"/>
        <v>0.15</v>
      </c>
      <c r="AJ231" s="173" t="s">
        <v>93</v>
      </c>
      <c r="AK231" s="183">
        <f t="shared" si="183"/>
        <v>0.1</v>
      </c>
      <c r="AL231" s="173" t="s">
        <v>94</v>
      </c>
      <c r="AM231" s="195" t="s">
        <v>95</v>
      </c>
      <c r="AN231" s="173" t="s">
        <v>96</v>
      </c>
      <c r="AO231" s="195" t="s">
        <v>155</v>
      </c>
      <c r="AP231" s="184">
        <f t="shared" si="184"/>
        <v>0.25</v>
      </c>
      <c r="AQ231" s="243" t="str">
        <f t="shared" si="185"/>
        <v>BAJA</v>
      </c>
      <c r="AR231" s="243">
        <f t="shared" si="186"/>
        <v>0.30000000000000004</v>
      </c>
      <c r="AS231" s="243" t="str">
        <f t="shared" si="187"/>
        <v>MAYOR</v>
      </c>
      <c r="AT231" s="243">
        <f t="shared" si="188"/>
        <v>0.8</v>
      </c>
      <c r="AU231" s="223" t="s">
        <v>85</v>
      </c>
      <c r="AV231" s="218" t="s">
        <v>98</v>
      </c>
      <c r="AW231" s="174" t="s">
        <v>86</v>
      </c>
      <c r="AX231" s="175" t="s">
        <v>156</v>
      </c>
      <c r="AY231" s="200"/>
      <c r="AZ231" s="175">
        <f t="shared" si="205"/>
        <v>45657</v>
      </c>
      <c r="BA231" s="175" t="str">
        <f t="shared" si="205"/>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1" s="175" t="str">
        <f t="shared" si="205"/>
        <v>OSI - GIS - SPI</v>
      </c>
      <c r="BC231" s="227" t="s">
        <v>100</v>
      </c>
      <c r="BD231" s="176" t="str">
        <f t="shared" si="192"/>
        <v xml:space="preserve">  </v>
      </c>
      <c r="BE231" s="176" t="str">
        <f t="shared" si="193"/>
        <v>X</v>
      </c>
      <c r="BF231"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1" s="177" t="s">
        <v>1340</v>
      </c>
      <c r="BH231" s="177" t="str">
        <f t="shared" si="195"/>
        <v xml:space="preserve">En diciembre 2024 se encuentra en proceso la adquisicón del nuevo servicio de soporte técnico y mesa de ayuda para equipos institucionales de usuario final, implementación en enero 2025. </v>
      </c>
      <c r="BI231" s="200"/>
      <c r="BJ231" s="190">
        <v>45777</v>
      </c>
      <c r="BK231" s="192" t="str">
        <f t="shared" si="189"/>
        <v>Mantenimiento Preventivo y Correctivo a Equipos de Usuario Final: por demanda y Programa anual</v>
      </c>
      <c r="BL231" s="192" t="str">
        <f t="shared" si="196"/>
        <v>OSI - GIS - SPI</v>
      </c>
      <c r="BM231" s="197" t="s">
        <v>100</v>
      </c>
      <c r="BN231" s="191"/>
      <c r="BO231" s="193" t="s">
        <v>1338</v>
      </c>
      <c r="BP231" s="192" t="str">
        <f t="shared" si="190"/>
        <v xml:space="preserve">En ejecución del servicio mesa de ayuda para el sopore y mantenimiento de equipos y usuarios finales </v>
      </c>
      <c r="BQ231" s="194" t="s">
        <v>1340</v>
      </c>
      <c r="BR231" s="192" t="str">
        <f>BR199</f>
        <v>Servicios transversales de apoyo a la gestión tecnológica.</v>
      </c>
      <c r="BS231" s="200"/>
      <c r="BT231" s="344">
        <f t="shared" si="197"/>
        <v>45838</v>
      </c>
      <c r="BU231" s="344" t="str">
        <f t="shared" si="198"/>
        <v>Monitoreo permanente al soporte técnico de infraestructura a servidores, almacenamiento y servicios técnicos transversales.
Monitoreo permanente al mantenimiento preventivo y corectivo a equipos y dispositivos de usuario final.</v>
      </c>
      <c r="BV231" s="345" t="str">
        <f t="shared" si="199"/>
        <v>OSI - GIS - SPI</v>
      </c>
      <c r="BW231" s="546" t="s">
        <v>100</v>
      </c>
      <c r="BX231" s="346" t="str">
        <f t="shared" si="200"/>
        <v xml:space="preserve"> </v>
      </c>
      <c r="BY231" s="346" t="str">
        <f t="shared" si="201"/>
        <v>X</v>
      </c>
      <c r="BZ231" s="346" t="str">
        <f t="shared" si="202"/>
        <v>Con el mantenimeinto preventivo y/o correctivo a equipos institucionales se garantiza el acceso a los servicios tecnológicos y plataformas institucionales.</v>
      </c>
      <c r="CA231" s="348" t="s">
        <v>1340</v>
      </c>
      <c r="CB231" s="345" t="str">
        <f t="shared" si="203"/>
        <v>Ajuste redacción "Descripción del Riesgo" acorde con lo indicado en el Informe OCI-018-2025.</v>
      </c>
      <c r="CC231" s="200"/>
      <c r="CD231" s="301"/>
      <c r="CE231" s="175"/>
      <c r="CF231" s="175" t="str">
        <f t="shared" si="204"/>
        <v>OSI - GIS - SPI</v>
      </c>
      <c r="CG231" s="305" t="s">
        <v>100</v>
      </c>
      <c r="CH231" s="176"/>
      <c r="CI231" s="239"/>
      <c r="CJ231" s="175"/>
      <c r="CK231" s="177"/>
      <c r="CL231" s="175"/>
      <c r="CM231" s="200"/>
      <c r="CN231" s="175"/>
      <c r="CO231" s="175"/>
      <c r="CP231" s="176"/>
      <c r="CQ231" s="176"/>
      <c r="CR231" s="176"/>
      <c r="CS231" s="176"/>
      <c r="CT231" s="177"/>
      <c r="CU231" s="177"/>
      <c r="CV231" s="177"/>
      <c r="CW231" s="198"/>
      <c r="CX231" s="198"/>
      <c r="CY231" s="198"/>
      <c r="CZ231" s="198"/>
      <c r="DA231" s="198"/>
      <c r="DB231" s="198"/>
      <c r="DC231" s="198"/>
      <c r="DD231" s="198"/>
      <c r="DE231" s="198"/>
      <c r="DF231" s="198"/>
    </row>
    <row r="232" spans="2:110" s="187" customFormat="1" ht="136.5" x14ac:dyDescent="0.25">
      <c r="B232" s="173" t="s">
        <v>68</v>
      </c>
      <c r="C232" s="195" t="s">
        <v>150</v>
      </c>
      <c r="D232" s="195" t="s">
        <v>150</v>
      </c>
      <c r="E232" s="196" t="s">
        <v>151</v>
      </c>
      <c r="F232" s="196" t="s">
        <v>71</v>
      </c>
      <c r="G232" s="196" t="s">
        <v>150</v>
      </c>
      <c r="H232" s="195" t="s">
        <v>72</v>
      </c>
      <c r="I232" s="195" t="s">
        <v>72</v>
      </c>
      <c r="J232" s="195" t="s">
        <v>72</v>
      </c>
      <c r="K232" s="195" t="s">
        <v>72</v>
      </c>
      <c r="L232" s="195" t="s">
        <v>73</v>
      </c>
      <c r="M232" s="195" t="s">
        <v>152</v>
      </c>
      <c r="N232" s="195" t="s">
        <v>153</v>
      </c>
      <c r="O232" s="196" t="s">
        <v>76</v>
      </c>
      <c r="P232" s="170"/>
      <c r="Q232" s="171" t="s">
        <v>77</v>
      </c>
      <c r="R232" s="171" t="s">
        <v>78</v>
      </c>
      <c r="S232" s="345" t="s">
        <v>1514</v>
      </c>
      <c r="T232" s="170" t="s">
        <v>133</v>
      </c>
      <c r="U232" s="196" t="s">
        <v>81</v>
      </c>
      <c r="V232" s="170" t="s">
        <v>82</v>
      </c>
      <c r="W232" s="180" t="s">
        <v>83</v>
      </c>
      <c r="X232" s="181">
        <f t="shared" si="180"/>
        <v>0.4</v>
      </c>
      <c r="Y232" s="182" t="s">
        <v>84</v>
      </c>
      <c r="Z232" s="181">
        <f t="shared" si="181"/>
        <v>0.8</v>
      </c>
      <c r="AA232" s="173" t="s">
        <v>85</v>
      </c>
      <c r="AB232" s="172" t="s">
        <v>86</v>
      </c>
      <c r="AC232" s="170" t="s">
        <v>154</v>
      </c>
      <c r="AD232" s="173" t="s">
        <v>88</v>
      </c>
      <c r="AE232" s="173" t="s">
        <v>89</v>
      </c>
      <c r="AF232" s="196" t="s">
        <v>90</v>
      </c>
      <c r="AG232" s="173" t="s">
        <v>91</v>
      </c>
      <c r="AH232" s="173" t="s">
        <v>111</v>
      </c>
      <c r="AI232" s="183">
        <f t="shared" si="182"/>
        <v>0.15</v>
      </c>
      <c r="AJ232" s="173" t="s">
        <v>93</v>
      </c>
      <c r="AK232" s="183">
        <f t="shared" si="183"/>
        <v>0.1</v>
      </c>
      <c r="AL232" s="173" t="s">
        <v>94</v>
      </c>
      <c r="AM232" s="195" t="s">
        <v>95</v>
      </c>
      <c r="AN232" s="173" t="s">
        <v>96</v>
      </c>
      <c r="AO232" s="195" t="s">
        <v>155</v>
      </c>
      <c r="AP232" s="184">
        <f t="shared" si="184"/>
        <v>0.25</v>
      </c>
      <c r="AQ232" s="243" t="str">
        <f t="shared" si="185"/>
        <v>BAJA</v>
      </c>
      <c r="AR232" s="243">
        <f t="shared" si="186"/>
        <v>0.30000000000000004</v>
      </c>
      <c r="AS232" s="243" t="str">
        <f t="shared" si="187"/>
        <v>MAYOR</v>
      </c>
      <c r="AT232" s="243">
        <f t="shared" si="188"/>
        <v>0.8</v>
      </c>
      <c r="AU232" s="223" t="s">
        <v>85</v>
      </c>
      <c r="AV232" s="235" t="s">
        <v>130</v>
      </c>
      <c r="AW232" s="174" t="s">
        <v>86</v>
      </c>
      <c r="AX232" s="175" t="s">
        <v>156</v>
      </c>
      <c r="AY232" s="200"/>
      <c r="AZ232" s="175">
        <f>AZ231</f>
        <v>45657</v>
      </c>
      <c r="BA232" s="175" t="str">
        <f>BA231</f>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2" s="176" t="str">
        <f>BB231</f>
        <v>OSI - GIS - SPI</v>
      </c>
      <c r="BC232" s="227" t="s">
        <v>100</v>
      </c>
      <c r="BD232" s="176" t="str">
        <f t="shared" si="192"/>
        <v xml:space="preserve">  </v>
      </c>
      <c r="BE232" s="176" t="str">
        <f t="shared" si="193"/>
        <v>X</v>
      </c>
      <c r="BF232" s="177" t="str">
        <f t="shared" si="194"/>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2" s="177" t="s">
        <v>1340</v>
      </c>
      <c r="BH232" s="177" t="str">
        <f t="shared" si="195"/>
        <v xml:space="preserve">En diciembre 2024 se encuentra en proceso la adquisicón del nuevo servicio de soporte técnico y mesa de ayuda para equipos institucionales de usuario final, implementación en enero 2025. </v>
      </c>
      <c r="BI232" s="200"/>
      <c r="BJ232" s="190">
        <v>45777</v>
      </c>
      <c r="BK232" s="192" t="str">
        <f t="shared" ref="BK232:BK253" si="207">BK231</f>
        <v>Mantenimiento Preventivo y Correctivo a Equipos de Usuario Final: por demanda y Programa anual</v>
      </c>
      <c r="BL232" s="192" t="str">
        <f t="shared" si="196"/>
        <v>OSI - GIS - SPI</v>
      </c>
      <c r="BM232" s="197" t="s">
        <v>100</v>
      </c>
      <c r="BN232" s="191"/>
      <c r="BO232" s="193" t="s">
        <v>1338</v>
      </c>
      <c r="BP232" s="192" t="str">
        <f t="shared" si="190"/>
        <v xml:space="preserve">En ejecución del servicio mesa de ayuda para el sopore y mantenimiento de equipos y usuarios finales </v>
      </c>
      <c r="BQ232" s="194" t="s">
        <v>1340</v>
      </c>
      <c r="BR232" s="192" t="str">
        <f>BR199</f>
        <v>Servicios transversales de apoyo a la gestión tecnológica.</v>
      </c>
      <c r="BS232" s="200"/>
      <c r="BT232" s="344">
        <f t="shared" si="197"/>
        <v>45838</v>
      </c>
      <c r="BU232" s="344" t="str">
        <f t="shared" si="198"/>
        <v>Monitoreo permanente al soporte técnico de infraestructura a servidores, almacenamiento y servicios técnicos transversales.
Monitoreo permanente al mantenimiento preventivo y corectivo a equipos y dispositivos de usuario final.</v>
      </c>
      <c r="BV232" s="345" t="str">
        <f t="shared" si="199"/>
        <v>OSI - GIS - SPI</v>
      </c>
      <c r="BW232" s="546" t="s">
        <v>100</v>
      </c>
      <c r="BX232" s="346" t="str">
        <f t="shared" si="200"/>
        <v xml:space="preserve"> </v>
      </c>
      <c r="BY232" s="346" t="str">
        <f t="shared" si="201"/>
        <v>X</v>
      </c>
      <c r="BZ232" s="346" t="str">
        <f t="shared" si="202"/>
        <v>Con el mantenimeinto preventivo y/o correctivo a equipos institucionales se garantiza el acceso a los servicios tecnológicos y plataformas institucionales.</v>
      </c>
      <c r="CA232" s="348" t="s">
        <v>1340</v>
      </c>
      <c r="CB232" s="345" t="str">
        <f t="shared" si="203"/>
        <v>Ajuste redacción "Descripción del Riesgo" acorde con lo indicado en el Informe OCI-018-2025.</v>
      </c>
      <c r="CC232" s="200"/>
      <c r="CD232" s="301"/>
      <c r="CE232" s="175"/>
      <c r="CF232" s="175" t="str">
        <f t="shared" si="204"/>
        <v>OSI - GIS - SPI</v>
      </c>
      <c r="CG232" s="305" t="s">
        <v>100</v>
      </c>
      <c r="CH232" s="176"/>
      <c r="CI232" s="239"/>
      <c r="CJ232" s="175"/>
      <c r="CK232" s="177"/>
      <c r="CL232" s="175"/>
      <c r="CM232" s="200"/>
      <c r="CN232" s="175"/>
      <c r="CO232" s="175"/>
      <c r="CP232" s="176"/>
      <c r="CQ232" s="176"/>
      <c r="CR232" s="176"/>
      <c r="CS232" s="176"/>
      <c r="CT232" s="177"/>
      <c r="CU232" s="177"/>
      <c r="CV232" s="177"/>
      <c r="CW232" s="198"/>
      <c r="CX232" s="198"/>
      <c r="CY232" s="198"/>
      <c r="CZ232" s="198"/>
      <c r="DA232" s="198"/>
      <c r="DB232" s="198"/>
      <c r="DC232" s="198"/>
      <c r="DD232" s="198"/>
      <c r="DE232" s="198"/>
      <c r="DF232" s="198"/>
    </row>
    <row r="233" spans="2:110" s="187" customFormat="1" ht="115.5" x14ac:dyDescent="0.25">
      <c r="B233" s="173" t="s">
        <v>68</v>
      </c>
      <c r="C233" s="195" t="s">
        <v>150</v>
      </c>
      <c r="D233" s="195" t="s">
        <v>150</v>
      </c>
      <c r="E233" s="196" t="s">
        <v>151</v>
      </c>
      <c r="F233" s="196" t="s">
        <v>71</v>
      </c>
      <c r="G233" s="196" t="s">
        <v>150</v>
      </c>
      <c r="H233" s="195" t="s">
        <v>72</v>
      </c>
      <c r="I233" s="195" t="s">
        <v>72</v>
      </c>
      <c r="J233" s="195" t="s">
        <v>72</v>
      </c>
      <c r="K233" s="195" t="s">
        <v>72</v>
      </c>
      <c r="L233" s="195" t="s">
        <v>233</v>
      </c>
      <c r="M233" s="195" t="s">
        <v>234</v>
      </c>
      <c r="N233" s="195" t="s">
        <v>235</v>
      </c>
      <c r="O233" s="196" t="s">
        <v>189</v>
      </c>
      <c r="P233" s="170"/>
      <c r="Q233" s="171" t="s">
        <v>77</v>
      </c>
      <c r="R233" s="171" t="s">
        <v>78</v>
      </c>
      <c r="S233" s="345" t="s">
        <v>1514</v>
      </c>
      <c r="T233" s="170" t="s">
        <v>133</v>
      </c>
      <c r="U233" s="196" t="s">
        <v>81</v>
      </c>
      <c r="V233" s="170" t="s">
        <v>82</v>
      </c>
      <c r="W233" s="180" t="s">
        <v>83</v>
      </c>
      <c r="X233" s="181">
        <f t="shared" si="180"/>
        <v>0.4</v>
      </c>
      <c r="Y233" s="182" t="s">
        <v>84</v>
      </c>
      <c r="Z233" s="181">
        <f t="shared" si="181"/>
        <v>0.8</v>
      </c>
      <c r="AA233" s="173" t="s">
        <v>85</v>
      </c>
      <c r="AB233" s="172" t="s">
        <v>86</v>
      </c>
      <c r="AC233" s="170" t="s">
        <v>154</v>
      </c>
      <c r="AD233" s="173" t="s">
        <v>88</v>
      </c>
      <c r="AE233" s="173" t="s">
        <v>89</v>
      </c>
      <c r="AF233" s="196" t="s">
        <v>90</v>
      </c>
      <c r="AG233" s="173" t="s">
        <v>91</v>
      </c>
      <c r="AH233" s="173" t="s">
        <v>111</v>
      </c>
      <c r="AI233" s="183">
        <f t="shared" si="182"/>
        <v>0.15</v>
      </c>
      <c r="AJ233" s="173" t="s">
        <v>93</v>
      </c>
      <c r="AK233" s="183">
        <f t="shared" si="183"/>
        <v>0.1</v>
      </c>
      <c r="AL233" s="173" t="s">
        <v>94</v>
      </c>
      <c r="AM233" s="195" t="s">
        <v>95</v>
      </c>
      <c r="AN233" s="173" t="s">
        <v>96</v>
      </c>
      <c r="AO233" s="195" t="s">
        <v>155</v>
      </c>
      <c r="AP233" s="184">
        <f t="shared" si="184"/>
        <v>0.25</v>
      </c>
      <c r="AQ233" s="243" t="str">
        <f t="shared" si="185"/>
        <v>BAJA</v>
      </c>
      <c r="AR233" s="243">
        <f t="shared" si="186"/>
        <v>0.30000000000000004</v>
      </c>
      <c r="AS233" s="243" t="str">
        <f t="shared" si="187"/>
        <v>MAYOR</v>
      </c>
      <c r="AT233" s="243">
        <f t="shared" si="188"/>
        <v>0.8</v>
      </c>
      <c r="AU233" s="223" t="s">
        <v>85</v>
      </c>
      <c r="AV233" s="239" t="s">
        <v>98</v>
      </c>
      <c r="AW233" s="174" t="s">
        <v>86</v>
      </c>
      <c r="AX233" s="175" t="s">
        <v>156</v>
      </c>
      <c r="AY233" s="200"/>
      <c r="AZ233" s="175">
        <f t="shared" ref="AZ233:BB253" si="208">AZ230</f>
        <v>45657</v>
      </c>
      <c r="BA233" s="175" t="str">
        <f t="shared" si="20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3" s="175" t="str">
        <f t="shared" si="208"/>
        <v>OSI - GIS</v>
      </c>
      <c r="BC233" s="227" t="s">
        <v>100</v>
      </c>
      <c r="BD233" s="176" t="str">
        <f t="shared" ref="BD233:BD253" si="209">BD232</f>
        <v xml:space="preserve">  </v>
      </c>
      <c r="BE233" s="176" t="str">
        <f t="shared" ref="BE233:BE253" si="210">BE232</f>
        <v>X</v>
      </c>
      <c r="BF233" s="177" t="str">
        <f t="shared" ref="BF233:BF253" si="211">BF232</f>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3" s="177" t="s">
        <v>1340</v>
      </c>
      <c r="BH233" s="177" t="str">
        <f t="shared" ref="BH233:BH253" si="212">BH232</f>
        <v xml:space="preserve">En diciembre 2024 se encuentra en proceso la adquisicón del nuevo servicio de soporte técnico y mesa de ayuda para equipos institucionales de usuario final, implementación en enero 2025. </v>
      </c>
      <c r="BI233" s="200"/>
      <c r="BJ233" s="190">
        <v>45777</v>
      </c>
      <c r="BK233" s="192" t="str">
        <f t="shared" si="207"/>
        <v>Mantenimiento Preventivo y Correctivo a Equipos de Usuario Final: por demanda y Programa anual</v>
      </c>
      <c r="BL233" s="192" t="str">
        <f t="shared" si="196"/>
        <v>OSI - GIS</v>
      </c>
      <c r="BM233" s="197" t="s">
        <v>100</v>
      </c>
      <c r="BN233" s="191"/>
      <c r="BO233" s="193" t="s">
        <v>1338</v>
      </c>
      <c r="BP233" s="192" t="str">
        <f t="shared" si="190"/>
        <v xml:space="preserve">En ejecución del servicio mesa de ayuda para el sopore y mantenimiento de equipos y usuarios finales </v>
      </c>
      <c r="BQ233" s="194" t="s">
        <v>1340</v>
      </c>
      <c r="BR233" s="192" t="str">
        <f>BR199</f>
        <v>Servicios transversales de apoyo a la gestión tecnológica.</v>
      </c>
      <c r="BS233" s="200"/>
      <c r="BT233" s="344">
        <f t="shared" si="197"/>
        <v>45838</v>
      </c>
      <c r="BU233" s="344" t="str">
        <f t="shared" si="198"/>
        <v>Monitoreo permanente al soporte técnico de infraestructura a servidores, almacenamiento y servicios técnicos transversales.
Monitoreo permanente al mantenimiento preventivo y corectivo a equipos y dispositivos de usuario final.</v>
      </c>
      <c r="BV233" s="345" t="str">
        <f t="shared" si="199"/>
        <v>OSI - GIS</v>
      </c>
      <c r="BW233" s="546" t="s">
        <v>100</v>
      </c>
      <c r="BX233" s="346" t="str">
        <f t="shared" si="200"/>
        <v xml:space="preserve"> </v>
      </c>
      <c r="BY233" s="346" t="str">
        <f t="shared" si="201"/>
        <v>X</v>
      </c>
      <c r="BZ233" s="346" t="str">
        <f t="shared" si="202"/>
        <v>Con el mantenimeinto preventivo y/o correctivo a equipos institucionales se garantiza el acceso a los servicios tecnológicos y plataformas institucionales.</v>
      </c>
      <c r="CA233" s="348" t="s">
        <v>1340</v>
      </c>
      <c r="CB233" s="345" t="str">
        <f t="shared" si="203"/>
        <v>Ajuste redacción "Descripción del Riesgo" acorde con lo indicado en el Informe OCI-018-2025.</v>
      </c>
      <c r="CC233" s="200"/>
      <c r="CD233" s="301"/>
      <c r="CE233" s="175"/>
      <c r="CF233" s="175" t="str">
        <f t="shared" si="204"/>
        <v>OSI - GIS</v>
      </c>
      <c r="CG233" s="305" t="s">
        <v>100</v>
      </c>
      <c r="CH233" s="176"/>
      <c r="CI233" s="239"/>
      <c r="CJ233" s="175"/>
      <c r="CK233" s="177"/>
      <c r="CL233" s="175"/>
      <c r="CM233" s="200"/>
      <c r="CN233" s="175"/>
      <c r="CO233" s="175"/>
      <c r="CP233" s="176"/>
      <c r="CQ233" s="176"/>
      <c r="CR233" s="176"/>
      <c r="CS233" s="176"/>
      <c r="CT233" s="177"/>
      <c r="CU233" s="177"/>
      <c r="CV233" s="177"/>
      <c r="CW233" s="198"/>
      <c r="CX233" s="198"/>
      <c r="CY233" s="198"/>
      <c r="CZ233" s="198"/>
      <c r="DA233" s="198"/>
      <c r="DB233" s="198"/>
      <c r="DC233" s="198"/>
      <c r="DD233" s="198"/>
      <c r="DE233" s="198"/>
      <c r="DF233" s="198"/>
    </row>
    <row r="234" spans="2:110" s="187" customFormat="1" ht="136.5" x14ac:dyDescent="0.25">
      <c r="B234" s="173" t="s">
        <v>68</v>
      </c>
      <c r="C234" s="195" t="s">
        <v>150</v>
      </c>
      <c r="D234" s="195" t="s">
        <v>150</v>
      </c>
      <c r="E234" s="196" t="s">
        <v>151</v>
      </c>
      <c r="F234" s="196" t="s">
        <v>71</v>
      </c>
      <c r="G234" s="196" t="s">
        <v>150</v>
      </c>
      <c r="H234" s="195" t="s">
        <v>240</v>
      </c>
      <c r="I234" s="195" t="s">
        <v>242</v>
      </c>
      <c r="J234" s="195" t="s">
        <v>72</v>
      </c>
      <c r="K234" s="195" t="s">
        <v>240</v>
      </c>
      <c r="L234" s="195" t="s">
        <v>103</v>
      </c>
      <c r="M234" s="195" t="s">
        <v>343</v>
      </c>
      <c r="N234" s="195" t="s">
        <v>344</v>
      </c>
      <c r="O234" s="196" t="s">
        <v>76</v>
      </c>
      <c r="P234" s="170"/>
      <c r="Q234" s="171" t="s">
        <v>77</v>
      </c>
      <c r="R234" s="171" t="s">
        <v>78</v>
      </c>
      <c r="S234" s="345" t="s">
        <v>1514</v>
      </c>
      <c r="T234" s="170" t="s">
        <v>133</v>
      </c>
      <c r="U234" s="196" t="s">
        <v>81</v>
      </c>
      <c r="V234" s="170" t="s">
        <v>255</v>
      </c>
      <c r="W234" s="180" t="s">
        <v>83</v>
      </c>
      <c r="X234" s="181">
        <f t="shared" si="180"/>
        <v>0.4</v>
      </c>
      <c r="Y234" s="182" t="s">
        <v>84</v>
      </c>
      <c r="Z234" s="181">
        <f t="shared" si="181"/>
        <v>0.8</v>
      </c>
      <c r="AA234" s="173" t="s">
        <v>85</v>
      </c>
      <c r="AB234" s="172" t="s">
        <v>86</v>
      </c>
      <c r="AC234" s="170" t="s">
        <v>154</v>
      </c>
      <c r="AD234" s="173" t="s">
        <v>88</v>
      </c>
      <c r="AE234" s="173" t="s">
        <v>89</v>
      </c>
      <c r="AF234" s="196" t="s">
        <v>90</v>
      </c>
      <c r="AG234" s="173" t="s">
        <v>91</v>
      </c>
      <c r="AH234" s="173" t="s">
        <v>111</v>
      </c>
      <c r="AI234" s="183">
        <f t="shared" si="182"/>
        <v>0.15</v>
      </c>
      <c r="AJ234" s="173" t="s">
        <v>93</v>
      </c>
      <c r="AK234" s="183">
        <f t="shared" si="183"/>
        <v>0.1</v>
      </c>
      <c r="AL234" s="173" t="s">
        <v>94</v>
      </c>
      <c r="AM234" s="195" t="s">
        <v>95</v>
      </c>
      <c r="AN234" s="173" t="s">
        <v>96</v>
      </c>
      <c r="AO234" s="195" t="s">
        <v>155</v>
      </c>
      <c r="AP234" s="184">
        <f t="shared" si="184"/>
        <v>0.25</v>
      </c>
      <c r="AQ234" s="243" t="str">
        <f t="shared" si="185"/>
        <v>BAJA</v>
      </c>
      <c r="AR234" s="243">
        <f t="shared" si="186"/>
        <v>0.30000000000000004</v>
      </c>
      <c r="AS234" s="243" t="str">
        <f t="shared" si="187"/>
        <v>MAYOR</v>
      </c>
      <c r="AT234" s="243">
        <f t="shared" si="188"/>
        <v>0.8</v>
      </c>
      <c r="AU234" s="223" t="s">
        <v>85</v>
      </c>
      <c r="AV234" s="235" t="s">
        <v>130</v>
      </c>
      <c r="AW234" s="174" t="s">
        <v>86</v>
      </c>
      <c r="AX234" s="175" t="s">
        <v>156</v>
      </c>
      <c r="AY234" s="200"/>
      <c r="AZ234" s="175">
        <f t="shared" si="208"/>
        <v>45657</v>
      </c>
      <c r="BA234"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4" s="175" t="str">
        <f t="shared" si="208"/>
        <v>OSI - GIS - SPI</v>
      </c>
      <c r="BC234" s="227" t="s">
        <v>100</v>
      </c>
      <c r="BD234" s="176" t="str">
        <f t="shared" si="209"/>
        <v xml:space="preserve">  </v>
      </c>
      <c r="BE234" s="176" t="str">
        <f t="shared" si="210"/>
        <v>X</v>
      </c>
      <c r="BF234"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4" s="177" t="s">
        <v>1340</v>
      </c>
      <c r="BH234" s="177" t="str">
        <f t="shared" si="212"/>
        <v xml:space="preserve">En diciembre 2024 se encuentra en proceso la adquisicón del nuevo servicio de soporte técnico y mesa de ayuda para equipos institucionales de usuario final, implementación en enero 2025. </v>
      </c>
      <c r="BI234" s="200"/>
      <c r="BJ234" s="190">
        <v>45777</v>
      </c>
      <c r="BK234" s="192" t="str">
        <f t="shared" si="207"/>
        <v>Mantenimiento Preventivo y Correctivo a Equipos de Usuario Final: por demanda y Programa anual</v>
      </c>
      <c r="BL234" s="192" t="str">
        <f t="shared" si="196"/>
        <v>OSI - GIS - SPI</v>
      </c>
      <c r="BM234" s="197" t="s">
        <v>100</v>
      </c>
      <c r="BN234" s="191"/>
      <c r="BO234" s="193" t="s">
        <v>1338</v>
      </c>
      <c r="BP234" s="192" t="str">
        <f t="shared" si="190"/>
        <v xml:space="preserve">En ejecución del servicio mesa de ayuda para el sopore y mantenimiento de equipos y usuarios finales </v>
      </c>
      <c r="BQ234" s="194" t="s">
        <v>1340</v>
      </c>
      <c r="BR234" s="192" t="str">
        <f>BR199</f>
        <v>Servicios transversales de apoyo a la gestión tecnológica.</v>
      </c>
      <c r="BS234" s="200"/>
      <c r="BT234" s="344">
        <f t="shared" si="197"/>
        <v>45838</v>
      </c>
      <c r="BU234" s="344" t="str">
        <f t="shared" si="198"/>
        <v>Monitoreo permanente al soporte técnico de infraestructura a servidores, almacenamiento y servicios técnicos transversales.
Monitoreo permanente al mantenimiento preventivo y corectivo a equipos y dispositivos de usuario final.</v>
      </c>
      <c r="BV234" s="345" t="str">
        <f t="shared" si="199"/>
        <v>OSI - GIS - SPI</v>
      </c>
      <c r="BW234" s="546" t="s">
        <v>100</v>
      </c>
      <c r="BX234" s="346" t="str">
        <f t="shared" si="200"/>
        <v xml:space="preserve"> </v>
      </c>
      <c r="BY234" s="346" t="str">
        <f t="shared" si="201"/>
        <v>X</v>
      </c>
      <c r="BZ234" s="346" t="str">
        <f t="shared" si="202"/>
        <v>Con el mantenimeinto preventivo y/o correctivo a equipos institucionales se garantiza el acceso a los servicios tecnológicos y plataformas institucionales.</v>
      </c>
      <c r="CA234" s="348" t="s">
        <v>1340</v>
      </c>
      <c r="CB234" s="345" t="str">
        <f t="shared" si="203"/>
        <v>Ajuste redacción "Descripción del Riesgo" acorde con lo indicado en el Informe OCI-018-2025.</v>
      </c>
      <c r="CC234" s="200"/>
      <c r="CD234" s="301"/>
      <c r="CE234" s="175"/>
      <c r="CF234" s="175" t="str">
        <f t="shared" si="204"/>
        <v>OSI - GIS - SPI</v>
      </c>
      <c r="CG234" s="305" t="s">
        <v>100</v>
      </c>
      <c r="CH234" s="176"/>
      <c r="CI234" s="239"/>
      <c r="CJ234" s="175"/>
      <c r="CK234" s="177"/>
      <c r="CL234" s="175"/>
      <c r="CM234" s="200"/>
      <c r="CN234" s="175"/>
      <c r="CO234" s="175"/>
      <c r="CP234" s="176"/>
      <c r="CQ234" s="176"/>
      <c r="CR234" s="176"/>
      <c r="CS234" s="176"/>
      <c r="CT234" s="177"/>
      <c r="CU234" s="177"/>
      <c r="CV234" s="177"/>
      <c r="CW234" s="198"/>
      <c r="CX234" s="198"/>
      <c r="CY234" s="198"/>
      <c r="CZ234" s="198"/>
      <c r="DA234" s="198"/>
      <c r="DB234" s="198"/>
      <c r="DC234" s="198"/>
      <c r="DD234" s="198"/>
      <c r="DE234" s="198"/>
      <c r="DF234" s="198"/>
    </row>
    <row r="235" spans="2:110" s="187" customFormat="1" ht="136.5" x14ac:dyDescent="0.25">
      <c r="B235" s="173" t="s">
        <v>68</v>
      </c>
      <c r="C235" s="195" t="s">
        <v>150</v>
      </c>
      <c r="D235" s="195" t="s">
        <v>150</v>
      </c>
      <c r="E235" s="196" t="s">
        <v>151</v>
      </c>
      <c r="F235" s="196" t="s">
        <v>71</v>
      </c>
      <c r="G235" s="196" t="s">
        <v>150</v>
      </c>
      <c r="H235" s="195" t="s">
        <v>240</v>
      </c>
      <c r="I235" s="195" t="s">
        <v>240</v>
      </c>
      <c r="J235" s="195" t="s">
        <v>240</v>
      </c>
      <c r="K235" s="195" t="s">
        <v>240</v>
      </c>
      <c r="L235" s="195" t="s">
        <v>353</v>
      </c>
      <c r="M235" s="195" t="s">
        <v>353</v>
      </c>
      <c r="N235" s="195" t="s">
        <v>120</v>
      </c>
      <c r="O235" s="196" t="s">
        <v>167</v>
      </c>
      <c r="P235" s="170"/>
      <c r="Q235" s="171" t="s">
        <v>77</v>
      </c>
      <c r="R235" s="171" t="s">
        <v>78</v>
      </c>
      <c r="S235" s="345" t="s">
        <v>1514</v>
      </c>
      <c r="T235" s="170" t="s">
        <v>133</v>
      </c>
      <c r="U235" s="196" t="s">
        <v>81</v>
      </c>
      <c r="V235" s="170" t="s">
        <v>255</v>
      </c>
      <c r="W235" s="180" t="s">
        <v>83</v>
      </c>
      <c r="X235" s="181">
        <f t="shared" si="180"/>
        <v>0.4</v>
      </c>
      <c r="Y235" s="182" t="s">
        <v>84</v>
      </c>
      <c r="Z235" s="181">
        <f t="shared" si="181"/>
        <v>0.8</v>
      </c>
      <c r="AA235" s="173" t="s">
        <v>85</v>
      </c>
      <c r="AB235" s="172" t="s">
        <v>86</v>
      </c>
      <c r="AC235" s="170" t="s">
        <v>154</v>
      </c>
      <c r="AD235" s="173" t="s">
        <v>88</v>
      </c>
      <c r="AE235" s="173" t="s">
        <v>89</v>
      </c>
      <c r="AF235" s="196" t="s">
        <v>90</v>
      </c>
      <c r="AG235" s="173" t="s">
        <v>91</v>
      </c>
      <c r="AH235" s="173" t="s">
        <v>111</v>
      </c>
      <c r="AI235" s="183">
        <f t="shared" si="182"/>
        <v>0.15</v>
      </c>
      <c r="AJ235" s="173" t="s">
        <v>93</v>
      </c>
      <c r="AK235" s="183">
        <f t="shared" si="183"/>
        <v>0.1</v>
      </c>
      <c r="AL235" s="173" t="s">
        <v>94</v>
      </c>
      <c r="AM235" s="195" t="s">
        <v>95</v>
      </c>
      <c r="AN235" s="173" t="s">
        <v>96</v>
      </c>
      <c r="AO235" s="195" t="s">
        <v>155</v>
      </c>
      <c r="AP235" s="184">
        <f t="shared" si="184"/>
        <v>0.25</v>
      </c>
      <c r="AQ235" s="243" t="str">
        <f t="shared" si="185"/>
        <v>BAJA</v>
      </c>
      <c r="AR235" s="243">
        <f t="shared" si="186"/>
        <v>0.30000000000000004</v>
      </c>
      <c r="AS235" s="243" t="str">
        <f t="shared" si="187"/>
        <v>MAYOR</v>
      </c>
      <c r="AT235" s="243">
        <f t="shared" si="188"/>
        <v>0.8</v>
      </c>
      <c r="AU235" s="223" t="s">
        <v>85</v>
      </c>
      <c r="AV235" s="218" t="s">
        <v>98</v>
      </c>
      <c r="AW235" s="174" t="s">
        <v>86</v>
      </c>
      <c r="AX235" s="175" t="s">
        <v>156</v>
      </c>
      <c r="AY235" s="200"/>
      <c r="AZ235" s="175">
        <f t="shared" si="208"/>
        <v>45657</v>
      </c>
      <c r="BA235"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5" s="175" t="str">
        <f t="shared" si="208"/>
        <v>OSI - GIS - SPI</v>
      </c>
      <c r="BC235" s="227" t="s">
        <v>100</v>
      </c>
      <c r="BD235" s="176" t="str">
        <f t="shared" si="209"/>
        <v xml:space="preserve">  </v>
      </c>
      <c r="BE235" s="176" t="str">
        <f t="shared" si="210"/>
        <v>X</v>
      </c>
      <c r="BF235"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5" s="177" t="s">
        <v>1340</v>
      </c>
      <c r="BH235" s="177" t="str">
        <f t="shared" si="212"/>
        <v xml:space="preserve">En diciembre 2024 se encuentra en proceso la adquisicón del nuevo servicio de soporte técnico y mesa de ayuda para equipos institucionales de usuario final, implementación en enero 2025. </v>
      </c>
      <c r="BI235" s="200"/>
      <c r="BJ235" s="190">
        <v>45777</v>
      </c>
      <c r="BK235" s="192" t="str">
        <f t="shared" si="207"/>
        <v>Mantenimiento Preventivo y Correctivo a Equipos de Usuario Final: por demanda y Programa anual</v>
      </c>
      <c r="BL235" s="192" t="str">
        <f t="shared" si="196"/>
        <v>OSI - GIS - SPI</v>
      </c>
      <c r="BM235" s="197" t="s">
        <v>100</v>
      </c>
      <c r="BN235" s="191"/>
      <c r="BO235" s="193" t="s">
        <v>1338</v>
      </c>
      <c r="BP235" s="192" t="str">
        <f t="shared" si="190"/>
        <v xml:space="preserve">En ejecución del servicio mesa de ayuda para el sopore y mantenimiento de equipos y usuarios finales </v>
      </c>
      <c r="BQ235" s="194" t="s">
        <v>1340</v>
      </c>
      <c r="BR235" s="192" t="str">
        <f>BR199</f>
        <v>Servicios transversales de apoyo a la gestión tecnológica.</v>
      </c>
      <c r="BS235" s="200"/>
      <c r="BT235" s="344">
        <f t="shared" si="197"/>
        <v>45838</v>
      </c>
      <c r="BU235" s="344" t="str">
        <f t="shared" si="198"/>
        <v>Monitoreo permanente al soporte técnico de infraestructura a servidores, almacenamiento y servicios técnicos transversales.
Monitoreo permanente al mantenimiento preventivo y corectivo a equipos y dispositivos de usuario final.</v>
      </c>
      <c r="BV235" s="345" t="str">
        <f t="shared" si="199"/>
        <v>OSI - GIS - SPI</v>
      </c>
      <c r="BW235" s="546" t="s">
        <v>100</v>
      </c>
      <c r="BX235" s="346" t="str">
        <f t="shared" si="200"/>
        <v xml:space="preserve"> </v>
      </c>
      <c r="BY235" s="346" t="str">
        <f t="shared" si="201"/>
        <v>X</v>
      </c>
      <c r="BZ235" s="346" t="str">
        <f t="shared" si="202"/>
        <v>Con el mantenimeinto preventivo y/o correctivo a equipos institucionales se garantiza el acceso a los servicios tecnológicos y plataformas institucionales.</v>
      </c>
      <c r="CA235" s="348" t="s">
        <v>1340</v>
      </c>
      <c r="CB235" s="345" t="str">
        <f t="shared" si="203"/>
        <v>Ajuste redacción "Descripción del Riesgo" acorde con lo indicado en el Informe OCI-018-2025.</v>
      </c>
      <c r="CC235" s="200"/>
      <c r="CD235" s="301"/>
      <c r="CE235" s="175"/>
      <c r="CF235" s="175" t="str">
        <f t="shared" si="204"/>
        <v>OSI - GIS - SPI</v>
      </c>
      <c r="CG235" s="305" t="s">
        <v>100</v>
      </c>
      <c r="CH235" s="176"/>
      <c r="CI235" s="239"/>
      <c r="CJ235" s="175"/>
      <c r="CK235" s="177"/>
      <c r="CL235" s="175"/>
      <c r="CM235" s="200"/>
      <c r="CN235" s="175"/>
      <c r="CO235" s="175"/>
      <c r="CP235" s="176"/>
      <c r="CQ235" s="176"/>
      <c r="CR235" s="176"/>
      <c r="CS235" s="176"/>
      <c r="CT235" s="177"/>
      <c r="CU235" s="177"/>
      <c r="CV235" s="177"/>
      <c r="CW235" s="198"/>
      <c r="CX235" s="198"/>
      <c r="CY235" s="198"/>
      <c r="CZ235" s="198"/>
      <c r="DA235" s="198"/>
      <c r="DB235" s="198"/>
      <c r="DC235" s="198"/>
      <c r="DD235" s="198"/>
      <c r="DE235" s="198"/>
      <c r="DF235" s="198"/>
    </row>
    <row r="236" spans="2:110" s="187" customFormat="1" ht="115.5" x14ac:dyDescent="0.25">
      <c r="B236" s="173" t="s">
        <v>68</v>
      </c>
      <c r="C236" s="195" t="s">
        <v>359</v>
      </c>
      <c r="D236" s="195" t="s">
        <v>359</v>
      </c>
      <c r="E236" s="196" t="s">
        <v>151</v>
      </c>
      <c r="F236" s="196" t="s">
        <v>71</v>
      </c>
      <c r="G236" s="196" t="s">
        <v>359</v>
      </c>
      <c r="H236" s="195" t="s">
        <v>240</v>
      </c>
      <c r="I236" s="195" t="s">
        <v>240</v>
      </c>
      <c r="J236" s="195" t="s">
        <v>240</v>
      </c>
      <c r="K236" s="195" t="s">
        <v>240</v>
      </c>
      <c r="L236" s="195" t="s">
        <v>353</v>
      </c>
      <c r="M236" s="195" t="s">
        <v>353</v>
      </c>
      <c r="N236" s="195" t="s">
        <v>120</v>
      </c>
      <c r="O236" s="196" t="s">
        <v>167</v>
      </c>
      <c r="P236" s="170"/>
      <c r="Q236" s="171" t="s">
        <v>77</v>
      </c>
      <c r="R236" s="171" t="s">
        <v>78</v>
      </c>
      <c r="S236" s="345" t="s">
        <v>1519</v>
      </c>
      <c r="T236" s="170" t="s">
        <v>133</v>
      </c>
      <c r="U236" s="196" t="s">
        <v>81</v>
      </c>
      <c r="V236" s="170" t="s">
        <v>144</v>
      </c>
      <c r="W236" s="180" t="s">
        <v>208</v>
      </c>
      <c r="X236" s="181">
        <f t="shared" si="180"/>
        <v>0.6</v>
      </c>
      <c r="Y236" s="182" t="s">
        <v>84</v>
      </c>
      <c r="Z236" s="181">
        <f t="shared" si="181"/>
        <v>0.8</v>
      </c>
      <c r="AA236" s="173" t="s">
        <v>85</v>
      </c>
      <c r="AB236" s="172" t="s">
        <v>86</v>
      </c>
      <c r="AC236" s="170" t="s">
        <v>154</v>
      </c>
      <c r="AD236" s="173" t="s">
        <v>88</v>
      </c>
      <c r="AE236" s="173" t="s">
        <v>89</v>
      </c>
      <c r="AF236" s="196" t="s">
        <v>90</v>
      </c>
      <c r="AG236" s="173" t="s">
        <v>91</v>
      </c>
      <c r="AH236" s="173" t="s">
        <v>111</v>
      </c>
      <c r="AI236" s="183">
        <f t="shared" si="182"/>
        <v>0.15</v>
      </c>
      <c r="AJ236" s="173" t="s">
        <v>93</v>
      </c>
      <c r="AK236" s="183">
        <f t="shared" si="183"/>
        <v>0.1</v>
      </c>
      <c r="AL236" s="173" t="s">
        <v>94</v>
      </c>
      <c r="AM236" s="195" t="s">
        <v>95</v>
      </c>
      <c r="AN236" s="173" t="s">
        <v>96</v>
      </c>
      <c r="AO236" s="195" t="s">
        <v>155</v>
      </c>
      <c r="AP236" s="184">
        <f t="shared" si="184"/>
        <v>0.25</v>
      </c>
      <c r="AQ236" s="243" t="str">
        <f t="shared" si="185"/>
        <v>MEDIA</v>
      </c>
      <c r="AR236" s="243">
        <f t="shared" si="186"/>
        <v>0.44999999999999996</v>
      </c>
      <c r="AS236" s="243" t="str">
        <f t="shared" si="187"/>
        <v>MAYOR</v>
      </c>
      <c r="AT236" s="243">
        <f t="shared" si="188"/>
        <v>0.8</v>
      </c>
      <c r="AU236" s="223" t="s">
        <v>85</v>
      </c>
      <c r="AV236" s="218" t="s">
        <v>98</v>
      </c>
      <c r="AW236" s="174" t="s">
        <v>86</v>
      </c>
      <c r="AX236" s="175" t="s">
        <v>156</v>
      </c>
      <c r="AY236" s="200"/>
      <c r="AZ236" s="175">
        <f t="shared" si="208"/>
        <v>45657</v>
      </c>
      <c r="BA236" s="175" t="str">
        <f t="shared" si="20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6" s="175" t="str">
        <f t="shared" si="208"/>
        <v>OSI - GIS</v>
      </c>
      <c r="BC236" s="227" t="s">
        <v>100</v>
      </c>
      <c r="BD236" s="176" t="str">
        <f t="shared" si="209"/>
        <v xml:space="preserve">  </v>
      </c>
      <c r="BE236" s="176" t="str">
        <f t="shared" si="210"/>
        <v>X</v>
      </c>
      <c r="BF236"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6" s="177" t="s">
        <v>1340</v>
      </c>
      <c r="BH236" s="177" t="str">
        <f t="shared" si="212"/>
        <v xml:space="preserve">En diciembre 2024 se encuentra en proceso la adquisicón del nuevo servicio de soporte técnico y mesa de ayuda para equipos institucionales de usuario final, implementación en enero 2025. </v>
      </c>
      <c r="BI236" s="200"/>
      <c r="BJ236" s="190">
        <v>45777</v>
      </c>
      <c r="BK236" s="192" t="str">
        <f t="shared" si="207"/>
        <v>Mantenimiento Preventivo y Correctivo a Equipos de Usuario Final: por demanda y Programa anual</v>
      </c>
      <c r="BL236" s="192" t="str">
        <f t="shared" si="196"/>
        <v>OSI - GIS</v>
      </c>
      <c r="BM236" s="197" t="s">
        <v>100</v>
      </c>
      <c r="BN236" s="191"/>
      <c r="BO236" s="193" t="s">
        <v>1338</v>
      </c>
      <c r="BP236" s="192" t="str">
        <f t="shared" si="190"/>
        <v xml:space="preserve">En ejecución del servicio mesa de ayuda para el sopore y mantenimiento de equipos y usuarios finales </v>
      </c>
      <c r="BQ236" s="194" t="s">
        <v>1340</v>
      </c>
      <c r="BR236" s="192" t="str">
        <f>BR199</f>
        <v>Servicios transversales de apoyo a la gestión tecnológica.</v>
      </c>
      <c r="BS236" s="200"/>
      <c r="BT236" s="344">
        <f t="shared" si="197"/>
        <v>45838</v>
      </c>
      <c r="BU236" s="344" t="str">
        <f t="shared" si="198"/>
        <v>Monitoreo permanente al soporte técnico de infraestructura a servidores, almacenamiento y servicios técnicos transversales.
Monitoreo permanente al mantenimiento preventivo y corectivo a equipos y dispositivos de usuario final.</v>
      </c>
      <c r="BV236" s="345" t="str">
        <f t="shared" si="199"/>
        <v>OSI - GIS</v>
      </c>
      <c r="BW236" s="546" t="s">
        <v>100</v>
      </c>
      <c r="BX236" s="346" t="str">
        <f t="shared" si="200"/>
        <v xml:space="preserve"> </v>
      </c>
      <c r="BY236" s="346" t="str">
        <f t="shared" si="201"/>
        <v>X</v>
      </c>
      <c r="BZ236" s="346" t="str">
        <f t="shared" si="202"/>
        <v>Con el mantenimeinto preventivo y/o correctivo a equipos institucionales se garantiza el acceso a los servicios tecnológicos y plataformas institucionales.</v>
      </c>
      <c r="CA236" s="348" t="s">
        <v>1340</v>
      </c>
      <c r="CB236" s="345" t="str">
        <f t="shared" si="203"/>
        <v>Ajuste redacción "Descripción del Riesgo" acorde con lo indicado en el Informe OCI-018-2025.</v>
      </c>
      <c r="CC236" s="200"/>
      <c r="CD236" s="301"/>
      <c r="CE236" s="175"/>
      <c r="CF236" s="175" t="str">
        <f t="shared" si="204"/>
        <v>OSI - GIS</v>
      </c>
      <c r="CG236" s="305" t="s">
        <v>100</v>
      </c>
      <c r="CH236" s="176"/>
      <c r="CI236" s="239"/>
      <c r="CJ236" s="175"/>
      <c r="CK236" s="177"/>
      <c r="CL236" s="175"/>
      <c r="CM236" s="200"/>
      <c r="CN236" s="175"/>
      <c r="CO236" s="175"/>
      <c r="CP236" s="176"/>
      <c r="CQ236" s="176"/>
      <c r="CR236" s="176"/>
      <c r="CS236" s="176"/>
      <c r="CT236" s="177"/>
      <c r="CU236" s="177"/>
      <c r="CV236" s="177"/>
      <c r="CW236" s="198"/>
      <c r="CX236" s="198"/>
      <c r="CY236" s="198"/>
      <c r="CZ236" s="198"/>
      <c r="DA236" s="198"/>
      <c r="DB236" s="198"/>
      <c r="DC236" s="198"/>
      <c r="DD236" s="198"/>
      <c r="DE236" s="198"/>
      <c r="DF236" s="198"/>
    </row>
    <row r="237" spans="2:110" s="187" customFormat="1" ht="136.5" x14ac:dyDescent="0.25">
      <c r="B237" s="173" t="s">
        <v>68</v>
      </c>
      <c r="C237" s="195" t="s">
        <v>150</v>
      </c>
      <c r="D237" s="195" t="s">
        <v>150</v>
      </c>
      <c r="E237" s="196" t="s">
        <v>151</v>
      </c>
      <c r="F237" s="196" t="s">
        <v>71</v>
      </c>
      <c r="G237" s="196" t="s">
        <v>150</v>
      </c>
      <c r="H237" s="195" t="s">
        <v>240</v>
      </c>
      <c r="I237" s="195" t="s">
        <v>242</v>
      </c>
      <c r="J237" s="195" t="s">
        <v>240</v>
      </c>
      <c r="K237" s="195" t="s">
        <v>242</v>
      </c>
      <c r="L237" s="195" t="s">
        <v>515</v>
      </c>
      <c r="M237" s="195" t="s">
        <v>516</v>
      </c>
      <c r="N237" s="195" t="s">
        <v>517</v>
      </c>
      <c r="O237" s="196" t="s">
        <v>265</v>
      </c>
      <c r="P237" s="170"/>
      <c r="Q237" s="171" t="s">
        <v>77</v>
      </c>
      <c r="R237" s="171" t="s">
        <v>78</v>
      </c>
      <c r="S237" s="345" t="s">
        <v>1514</v>
      </c>
      <c r="T237" s="170" t="s">
        <v>133</v>
      </c>
      <c r="U237" s="196" t="s">
        <v>81</v>
      </c>
      <c r="V237" s="170" t="s">
        <v>122</v>
      </c>
      <c r="W237" s="180" t="s">
        <v>83</v>
      </c>
      <c r="X237" s="181">
        <f t="shared" si="180"/>
        <v>0.4</v>
      </c>
      <c r="Y237" s="182" t="s">
        <v>84</v>
      </c>
      <c r="Z237" s="181">
        <f t="shared" si="181"/>
        <v>0.8</v>
      </c>
      <c r="AA237" s="173" t="s">
        <v>85</v>
      </c>
      <c r="AB237" s="172" t="s">
        <v>86</v>
      </c>
      <c r="AC237" s="170" t="s">
        <v>154</v>
      </c>
      <c r="AD237" s="173" t="s">
        <v>88</v>
      </c>
      <c r="AE237" s="173" t="s">
        <v>89</v>
      </c>
      <c r="AF237" s="196" t="s">
        <v>90</v>
      </c>
      <c r="AG237" s="173" t="s">
        <v>91</v>
      </c>
      <c r="AH237" s="173" t="s">
        <v>111</v>
      </c>
      <c r="AI237" s="183">
        <f t="shared" si="182"/>
        <v>0.15</v>
      </c>
      <c r="AJ237" s="173" t="s">
        <v>93</v>
      </c>
      <c r="AK237" s="183">
        <f t="shared" si="183"/>
        <v>0.1</v>
      </c>
      <c r="AL237" s="173" t="s">
        <v>94</v>
      </c>
      <c r="AM237" s="195" t="s">
        <v>95</v>
      </c>
      <c r="AN237" s="173" t="s">
        <v>96</v>
      </c>
      <c r="AO237" s="195" t="s">
        <v>155</v>
      </c>
      <c r="AP237" s="184">
        <f t="shared" si="184"/>
        <v>0.25</v>
      </c>
      <c r="AQ237" s="243" t="str">
        <f t="shared" si="185"/>
        <v>BAJA</v>
      </c>
      <c r="AR237" s="243">
        <f t="shared" si="186"/>
        <v>0.30000000000000004</v>
      </c>
      <c r="AS237" s="243" t="str">
        <f t="shared" si="187"/>
        <v>MAYOR</v>
      </c>
      <c r="AT237" s="243">
        <f t="shared" si="188"/>
        <v>0.8</v>
      </c>
      <c r="AU237" s="223" t="s">
        <v>85</v>
      </c>
      <c r="AV237" s="218" t="s">
        <v>98</v>
      </c>
      <c r="AW237" s="174" t="s">
        <v>86</v>
      </c>
      <c r="AX237" s="175" t="s">
        <v>156</v>
      </c>
      <c r="AY237" s="200"/>
      <c r="AZ237" s="175">
        <f t="shared" si="208"/>
        <v>45657</v>
      </c>
      <c r="BA237"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7" s="175" t="str">
        <f t="shared" si="208"/>
        <v>OSI - GIS - SPI</v>
      </c>
      <c r="BC237" s="227" t="s">
        <v>100</v>
      </c>
      <c r="BD237" s="176" t="str">
        <f t="shared" si="209"/>
        <v xml:space="preserve">  </v>
      </c>
      <c r="BE237" s="176" t="str">
        <f t="shared" si="210"/>
        <v>X</v>
      </c>
      <c r="BF237"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7" s="177" t="s">
        <v>1340</v>
      </c>
      <c r="BH237" s="177" t="str">
        <f t="shared" si="212"/>
        <v xml:space="preserve">En diciembre 2024 se encuentra en proceso la adquisicón del nuevo servicio de soporte técnico y mesa de ayuda para equipos institucionales de usuario final, implementación en enero 2025. </v>
      </c>
      <c r="BI237" s="200"/>
      <c r="BJ237" s="190">
        <v>45777</v>
      </c>
      <c r="BK237" s="192" t="str">
        <f t="shared" si="207"/>
        <v>Mantenimiento Preventivo y Correctivo a Equipos de Usuario Final: por demanda y Programa anual</v>
      </c>
      <c r="BL237" s="192" t="str">
        <f t="shared" si="196"/>
        <v>OSI - GIS - SPI</v>
      </c>
      <c r="BM237" s="197" t="s">
        <v>100</v>
      </c>
      <c r="BN237" s="191"/>
      <c r="BO237" s="193" t="s">
        <v>1338</v>
      </c>
      <c r="BP237" s="192" t="str">
        <f t="shared" si="190"/>
        <v xml:space="preserve">En ejecución del servicio mesa de ayuda para el sopore y mantenimiento de equipos y usuarios finales </v>
      </c>
      <c r="BQ237" s="194" t="s">
        <v>1340</v>
      </c>
      <c r="BR237" s="192" t="str">
        <f>BR199</f>
        <v>Servicios transversales de apoyo a la gestión tecnológica.</v>
      </c>
      <c r="BS237" s="200"/>
      <c r="BT237" s="344">
        <f t="shared" si="197"/>
        <v>45838</v>
      </c>
      <c r="BU237" s="344" t="str">
        <f t="shared" si="198"/>
        <v>Monitoreo permanente al soporte técnico de infraestructura a servidores, almacenamiento y servicios técnicos transversales.
Monitoreo permanente al mantenimiento preventivo y corectivo a equipos y dispositivos de usuario final.</v>
      </c>
      <c r="BV237" s="345" t="str">
        <f t="shared" si="199"/>
        <v>OSI - GIS - SPI</v>
      </c>
      <c r="BW237" s="546" t="s">
        <v>100</v>
      </c>
      <c r="BX237" s="346" t="str">
        <f t="shared" si="200"/>
        <v xml:space="preserve"> </v>
      </c>
      <c r="BY237" s="346" t="str">
        <f t="shared" si="201"/>
        <v>X</v>
      </c>
      <c r="BZ237" s="346" t="str">
        <f t="shared" si="202"/>
        <v>Con el mantenimeinto preventivo y/o correctivo a equipos institucionales se garantiza el acceso a los servicios tecnológicos y plataformas institucionales.</v>
      </c>
      <c r="CA237" s="348" t="s">
        <v>1340</v>
      </c>
      <c r="CB237" s="345" t="str">
        <f t="shared" si="203"/>
        <v>Ajuste redacción "Descripción del Riesgo" acorde con lo indicado en el Informe OCI-018-2025.</v>
      </c>
      <c r="CC237" s="200"/>
      <c r="CD237" s="301"/>
      <c r="CE237" s="175"/>
      <c r="CF237" s="175" t="str">
        <f t="shared" si="204"/>
        <v>OSI - GIS - SPI</v>
      </c>
      <c r="CG237" s="305" t="s">
        <v>100</v>
      </c>
      <c r="CH237" s="176"/>
      <c r="CI237" s="239"/>
      <c r="CJ237" s="175"/>
      <c r="CK237" s="177"/>
      <c r="CL237" s="175"/>
      <c r="CM237" s="200"/>
      <c r="CN237" s="175"/>
      <c r="CO237" s="175"/>
      <c r="CP237" s="176"/>
      <c r="CQ237" s="176"/>
      <c r="CR237" s="176"/>
      <c r="CS237" s="176"/>
      <c r="CT237" s="177"/>
      <c r="CU237" s="177"/>
      <c r="CV237" s="177"/>
      <c r="CW237" s="198"/>
      <c r="CX237" s="198"/>
      <c r="CY237" s="198"/>
      <c r="CZ237" s="198"/>
      <c r="DA237" s="198"/>
      <c r="DB237" s="198"/>
      <c r="DC237" s="198"/>
      <c r="DD237" s="198"/>
      <c r="DE237" s="198"/>
      <c r="DF237" s="198"/>
    </row>
    <row r="238" spans="2:110" s="187" customFormat="1" ht="136.5" x14ac:dyDescent="0.25">
      <c r="B238" s="173" t="s">
        <v>68</v>
      </c>
      <c r="C238" s="195" t="s">
        <v>150</v>
      </c>
      <c r="D238" s="195" t="s">
        <v>150</v>
      </c>
      <c r="E238" s="196" t="s">
        <v>151</v>
      </c>
      <c r="F238" s="196" t="s">
        <v>71</v>
      </c>
      <c r="G238" s="196" t="s">
        <v>150</v>
      </c>
      <c r="H238" s="195" t="s">
        <v>240</v>
      </c>
      <c r="I238" s="195" t="s">
        <v>242</v>
      </c>
      <c r="J238" s="195" t="s">
        <v>242</v>
      </c>
      <c r="K238" s="195" t="s">
        <v>242</v>
      </c>
      <c r="L238" s="195" t="s">
        <v>545</v>
      </c>
      <c r="M238" s="195" t="s">
        <v>546</v>
      </c>
      <c r="N238" s="195" t="s">
        <v>435</v>
      </c>
      <c r="O238" s="196" t="s">
        <v>76</v>
      </c>
      <c r="P238" s="170"/>
      <c r="Q238" s="171" t="s">
        <v>77</v>
      </c>
      <c r="R238" s="171" t="s">
        <v>78</v>
      </c>
      <c r="S238" s="345" t="s">
        <v>1514</v>
      </c>
      <c r="T238" s="170" t="s">
        <v>133</v>
      </c>
      <c r="U238" s="196" t="s">
        <v>81</v>
      </c>
      <c r="V238" s="170" t="s">
        <v>122</v>
      </c>
      <c r="W238" s="180" t="s">
        <v>83</v>
      </c>
      <c r="X238" s="181">
        <f t="shared" si="180"/>
        <v>0.4</v>
      </c>
      <c r="Y238" s="182" t="s">
        <v>84</v>
      </c>
      <c r="Z238" s="181">
        <f t="shared" si="181"/>
        <v>0.8</v>
      </c>
      <c r="AA238" s="173" t="s">
        <v>85</v>
      </c>
      <c r="AB238" s="172" t="s">
        <v>86</v>
      </c>
      <c r="AC238" s="170" t="s">
        <v>154</v>
      </c>
      <c r="AD238" s="173" t="s">
        <v>88</v>
      </c>
      <c r="AE238" s="173" t="s">
        <v>89</v>
      </c>
      <c r="AF238" s="196" t="s">
        <v>90</v>
      </c>
      <c r="AG238" s="173" t="s">
        <v>91</v>
      </c>
      <c r="AH238" s="173" t="s">
        <v>111</v>
      </c>
      <c r="AI238" s="183">
        <f t="shared" si="182"/>
        <v>0.15</v>
      </c>
      <c r="AJ238" s="173" t="s">
        <v>93</v>
      </c>
      <c r="AK238" s="183">
        <f t="shared" si="183"/>
        <v>0.1</v>
      </c>
      <c r="AL238" s="173" t="s">
        <v>94</v>
      </c>
      <c r="AM238" s="195" t="s">
        <v>95</v>
      </c>
      <c r="AN238" s="173" t="s">
        <v>96</v>
      </c>
      <c r="AO238" s="195" t="s">
        <v>155</v>
      </c>
      <c r="AP238" s="184">
        <f t="shared" si="184"/>
        <v>0.25</v>
      </c>
      <c r="AQ238" s="243" t="str">
        <f t="shared" si="185"/>
        <v>BAJA</v>
      </c>
      <c r="AR238" s="243">
        <f t="shared" si="186"/>
        <v>0.30000000000000004</v>
      </c>
      <c r="AS238" s="243" t="str">
        <f t="shared" si="187"/>
        <v>MAYOR</v>
      </c>
      <c r="AT238" s="243">
        <f t="shared" si="188"/>
        <v>0.8</v>
      </c>
      <c r="AU238" s="223" t="s">
        <v>85</v>
      </c>
      <c r="AV238" s="218" t="s">
        <v>98</v>
      </c>
      <c r="AW238" s="174" t="s">
        <v>86</v>
      </c>
      <c r="AX238" s="175" t="s">
        <v>156</v>
      </c>
      <c r="AY238" s="200"/>
      <c r="AZ238" s="175">
        <f t="shared" si="208"/>
        <v>45657</v>
      </c>
      <c r="BA238"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38" s="175" t="str">
        <f t="shared" si="208"/>
        <v>OSI - GIS - SPI</v>
      </c>
      <c r="BC238" s="227" t="s">
        <v>100</v>
      </c>
      <c r="BD238" s="176" t="str">
        <f t="shared" si="209"/>
        <v xml:space="preserve">  </v>
      </c>
      <c r="BE238" s="176" t="str">
        <f t="shared" si="210"/>
        <v>X</v>
      </c>
      <c r="BF238"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8" s="177" t="s">
        <v>1340</v>
      </c>
      <c r="BH238" s="177" t="str">
        <f t="shared" si="212"/>
        <v xml:space="preserve">En diciembre 2024 se encuentra en proceso la adquisicón del nuevo servicio de soporte técnico y mesa de ayuda para equipos institucionales de usuario final, implementación en enero 2025. </v>
      </c>
      <c r="BI238" s="200"/>
      <c r="BJ238" s="190">
        <v>45777</v>
      </c>
      <c r="BK238" s="192" t="str">
        <f t="shared" si="207"/>
        <v>Mantenimiento Preventivo y Correctivo a Equipos de Usuario Final: por demanda y Programa anual</v>
      </c>
      <c r="BL238" s="192" t="str">
        <f t="shared" si="196"/>
        <v>OSI - GIS - SPI</v>
      </c>
      <c r="BM238" s="197" t="s">
        <v>100</v>
      </c>
      <c r="BN238" s="191"/>
      <c r="BO238" s="193" t="s">
        <v>1338</v>
      </c>
      <c r="BP238" s="192" t="str">
        <f t="shared" si="190"/>
        <v xml:space="preserve">En ejecución del servicio mesa de ayuda para el sopore y mantenimiento de equipos y usuarios finales </v>
      </c>
      <c r="BQ238" s="194" t="s">
        <v>1340</v>
      </c>
      <c r="BR238" s="192" t="str">
        <f>BR199</f>
        <v>Servicios transversales de apoyo a la gestión tecnológica.</v>
      </c>
      <c r="BS238" s="200"/>
      <c r="BT238" s="344">
        <f t="shared" si="197"/>
        <v>45838</v>
      </c>
      <c r="BU238" s="344" t="str">
        <f t="shared" si="198"/>
        <v>Monitoreo permanente al soporte técnico de infraestructura a servidores, almacenamiento y servicios técnicos transversales.
Monitoreo permanente al mantenimiento preventivo y corectivo a equipos y dispositivos de usuario final.</v>
      </c>
      <c r="BV238" s="345" t="str">
        <f t="shared" si="199"/>
        <v>OSI - GIS - SPI</v>
      </c>
      <c r="BW238" s="546" t="s">
        <v>100</v>
      </c>
      <c r="BX238" s="346" t="str">
        <f t="shared" si="200"/>
        <v xml:space="preserve"> </v>
      </c>
      <c r="BY238" s="346" t="str">
        <f t="shared" si="201"/>
        <v>X</v>
      </c>
      <c r="BZ238" s="346" t="str">
        <f t="shared" si="202"/>
        <v>Con el mantenimeinto preventivo y/o correctivo a equipos institucionales se garantiza el acceso a los servicios tecnológicos y plataformas institucionales.</v>
      </c>
      <c r="CA238" s="348" t="s">
        <v>1340</v>
      </c>
      <c r="CB238" s="345" t="str">
        <f t="shared" si="203"/>
        <v>Ajuste redacción "Descripción del Riesgo" acorde con lo indicado en el Informe OCI-018-2025.</v>
      </c>
      <c r="CC238" s="200"/>
      <c r="CD238" s="301"/>
      <c r="CE238" s="175"/>
      <c r="CF238" s="175" t="str">
        <f t="shared" si="204"/>
        <v>OSI - GIS - SPI</v>
      </c>
      <c r="CG238" s="305" t="s">
        <v>100</v>
      </c>
      <c r="CH238" s="176"/>
      <c r="CI238" s="239"/>
      <c r="CJ238" s="175"/>
      <c r="CK238" s="177"/>
      <c r="CL238" s="175"/>
      <c r="CM238" s="200"/>
      <c r="CN238" s="175"/>
      <c r="CO238" s="175"/>
      <c r="CP238" s="176"/>
      <c r="CQ238" s="176"/>
      <c r="CR238" s="176"/>
      <c r="CS238" s="176"/>
      <c r="CT238" s="177"/>
      <c r="CU238" s="177"/>
      <c r="CV238" s="177"/>
      <c r="CW238" s="198"/>
      <c r="CX238" s="198"/>
      <c r="CY238" s="198"/>
      <c r="CZ238" s="198"/>
      <c r="DA238" s="198"/>
      <c r="DB238" s="198"/>
      <c r="DC238" s="198"/>
      <c r="DD238" s="198"/>
      <c r="DE238" s="198"/>
      <c r="DF238" s="198"/>
    </row>
    <row r="239" spans="2:110" s="187" customFormat="1" ht="115.5" x14ac:dyDescent="0.25">
      <c r="B239" s="173" t="s">
        <v>68</v>
      </c>
      <c r="C239" s="195" t="s">
        <v>150</v>
      </c>
      <c r="D239" s="195" t="s">
        <v>150</v>
      </c>
      <c r="E239" s="196" t="s">
        <v>151</v>
      </c>
      <c r="F239" s="196" t="s">
        <v>71</v>
      </c>
      <c r="G239" s="196" t="s">
        <v>150</v>
      </c>
      <c r="H239" s="195" t="s">
        <v>242</v>
      </c>
      <c r="I239" s="195" t="s">
        <v>72</v>
      </c>
      <c r="J239" s="195" t="s">
        <v>242</v>
      </c>
      <c r="K239" s="195" t="s">
        <v>242</v>
      </c>
      <c r="L239" s="195" t="s">
        <v>642</v>
      </c>
      <c r="M239" s="195" t="s">
        <v>643</v>
      </c>
      <c r="N239" s="195" t="s">
        <v>644</v>
      </c>
      <c r="O239" s="196" t="s">
        <v>189</v>
      </c>
      <c r="P239" s="170"/>
      <c r="Q239" s="171" t="s">
        <v>77</v>
      </c>
      <c r="R239" s="171" t="s">
        <v>78</v>
      </c>
      <c r="S239" s="345" t="s">
        <v>1514</v>
      </c>
      <c r="T239" s="170" t="s">
        <v>133</v>
      </c>
      <c r="U239" s="196" t="s">
        <v>81</v>
      </c>
      <c r="V239" s="170" t="s">
        <v>122</v>
      </c>
      <c r="W239" s="180" t="s">
        <v>83</v>
      </c>
      <c r="X239" s="181">
        <f t="shared" si="180"/>
        <v>0.4</v>
      </c>
      <c r="Y239" s="182" t="s">
        <v>84</v>
      </c>
      <c r="Z239" s="181">
        <f t="shared" si="181"/>
        <v>0.8</v>
      </c>
      <c r="AA239" s="173" t="s">
        <v>85</v>
      </c>
      <c r="AB239" s="172" t="s">
        <v>86</v>
      </c>
      <c r="AC239" s="170" t="s">
        <v>154</v>
      </c>
      <c r="AD239" s="173" t="s">
        <v>88</v>
      </c>
      <c r="AE239" s="173" t="s">
        <v>89</v>
      </c>
      <c r="AF239" s="196" t="s">
        <v>90</v>
      </c>
      <c r="AG239" s="173" t="s">
        <v>91</v>
      </c>
      <c r="AH239" s="173" t="s">
        <v>111</v>
      </c>
      <c r="AI239" s="183">
        <f t="shared" si="182"/>
        <v>0.15</v>
      </c>
      <c r="AJ239" s="173" t="s">
        <v>93</v>
      </c>
      <c r="AK239" s="183">
        <f t="shared" si="183"/>
        <v>0.1</v>
      </c>
      <c r="AL239" s="173" t="s">
        <v>94</v>
      </c>
      <c r="AM239" s="195" t="s">
        <v>95</v>
      </c>
      <c r="AN239" s="173" t="s">
        <v>96</v>
      </c>
      <c r="AO239" s="195" t="s">
        <v>155</v>
      </c>
      <c r="AP239" s="184">
        <f t="shared" si="184"/>
        <v>0.25</v>
      </c>
      <c r="AQ239" s="243" t="str">
        <f t="shared" si="185"/>
        <v>BAJA</v>
      </c>
      <c r="AR239" s="243">
        <f t="shared" si="186"/>
        <v>0.30000000000000004</v>
      </c>
      <c r="AS239" s="243" t="str">
        <f t="shared" si="187"/>
        <v>MAYOR</v>
      </c>
      <c r="AT239" s="243">
        <f t="shared" si="188"/>
        <v>0.8</v>
      </c>
      <c r="AU239" s="223" t="s">
        <v>85</v>
      </c>
      <c r="AV239" s="218" t="s">
        <v>98</v>
      </c>
      <c r="AW239" s="174" t="s">
        <v>86</v>
      </c>
      <c r="AX239" s="175" t="s">
        <v>156</v>
      </c>
      <c r="AY239" s="200"/>
      <c r="AZ239" s="175">
        <f t="shared" si="208"/>
        <v>45657</v>
      </c>
      <c r="BA239" s="175" t="str">
        <f t="shared" si="20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39" s="175" t="str">
        <f t="shared" si="208"/>
        <v>OSI - GIS</v>
      </c>
      <c r="BC239" s="227" t="s">
        <v>100</v>
      </c>
      <c r="BD239" s="176" t="str">
        <f t="shared" si="209"/>
        <v xml:space="preserve">  </v>
      </c>
      <c r="BE239" s="176" t="str">
        <f t="shared" si="210"/>
        <v>X</v>
      </c>
      <c r="BF239"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39" s="177" t="s">
        <v>1340</v>
      </c>
      <c r="BH239" s="177" t="str">
        <f t="shared" si="212"/>
        <v xml:space="preserve">En diciembre 2024 se encuentra en proceso la adquisicón del nuevo servicio de soporte técnico y mesa de ayuda para equipos institucionales de usuario final, implementación en enero 2025. </v>
      </c>
      <c r="BI239" s="200"/>
      <c r="BJ239" s="190">
        <v>45777</v>
      </c>
      <c r="BK239" s="192" t="str">
        <f t="shared" si="207"/>
        <v>Mantenimiento Preventivo y Correctivo a Equipos de Usuario Final: por demanda y Programa anual</v>
      </c>
      <c r="BL239" s="192" t="str">
        <f t="shared" si="196"/>
        <v>OSI - GIS</v>
      </c>
      <c r="BM239" s="197" t="s">
        <v>100</v>
      </c>
      <c r="BN239" s="191"/>
      <c r="BO239" s="193" t="s">
        <v>1338</v>
      </c>
      <c r="BP239" s="192" t="str">
        <f t="shared" si="190"/>
        <v xml:space="preserve">En ejecución del servicio mesa de ayuda para el sopore y mantenimiento de equipos y usuarios finales </v>
      </c>
      <c r="BQ239" s="194" t="s">
        <v>1340</v>
      </c>
      <c r="BR239" s="192" t="str">
        <f>BR199</f>
        <v>Servicios transversales de apoyo a la gestión tecnológica.</v>
      </c>
      <c r="BS239" s="200"/>
      <c r="BT239" s="344">
        <f t="shared" si="197"/>
        <v>45838</v>
      </c>
      <c r="BU239" s="344" t="str">
        <f t="shared" si="198"/>
        <v>Monitoreo permanente al soporte técnico de infraestructura a servidores, almacenamiento y servicios técnicos transversales.
Monitoreo permanente al mantenimiento preventivo y corectivo a equipos y dispositivos de usuario final.</v>
      </c>
      <c r="BV239" s="345" t="str">
        <f t="shared" si="199"/>
        <v>OSI - GIS</v>
      </c>
      <c r="BW239" s="546" t="s">
        <v>100</v>
      </c>
      <c r="BX239" s="346" t="str">
        <f t="shared" si="200"/>
        <v xml:space="preserve"> </v>
      </c>
      <c r="BY239" s="346" t="str">
        <f t="shared" si="201"/>
        <v>X</v>
      </c>
      <c r="BZ239" s="346" t="str">
        <f t="shared" si="202"/>
        <v>Con el mantenimeinto preventivo y/o correctivo a equipos institucionales se garantiza el acceso a los servicios tecnológicos y plataformas institucionales.</v>
      </c>
      <c r="CA239" s="348" t="s">
        <v>1340</v>
      </c>
      <c r="CB239" s="345" t="str">
        <f t="shared" si="203"/>
        <v>Ajuste redacción "Descripción del Riesgo" acorde con lo indicado en el Informe OCI-018-2025.</v>
      </c>
      <c r="CC239" s="200"/>
      <c r="CD239" s="301"/>
      <c r="CE239" s="175"/>
      <c r="CF239" s="175" t="str">
        <f t="shared" si="204"/>
        <v>OSI - GIS</v>
      </c>
      <c r="CG239" s="305" t="s">
        <v>100</v>
      </c>
      <c r="CH239" s="176"/>
      <c r="CI239" s="239"/>
      <c r="CJ239" s="175"/>
      <c r="CK239" s="177"/>
      <c r="CL239" s="175"/>
      <c r="CM239" s="200"/>
      <c r="CN239" s="175"/>
      <c r="CO239" s="175"/>
      <c r="CP239" s="176"/>
      <c r="CQ239" s="176"/>
      <c r="CR239" s="176"/>
      <c r="CS239" s="176"/>
      <c r="CT239" s="177"/>
      <c r="CU239" s="177"/>
      <c r="CV239" s="177"/>
      <c r="CW239" s="198"/>
      <c r="CX239" s="198"/>
      <c r="CY239" s="198"/>
      <c r="CZ239" s="198"/>
      <c r="DA239" s="198"/>
      <c r="DB239" s="198"/>
      <c r="DC239" s="198"/>
      <c r="DD239" s="198"/>
      <c r="DE239" s="198"/>
      <c r="DF239" s="198"/>
    </row>
    <row r="240" spans="2:110" s="187" customFormat="1" ht="136.5" x14ac:dyDescent="0.25">
      <c r="B240" s="173" t="s">
        <v>68</v>
      </c>
      <c r="C240" s="195" t="s">
        <v>150</v>
      </c>
      <c r="D240" s="195" t="s">
        <v>150</v>
      </c>
      <c r="E240" s="196" t="s">
        <v>151</v>
      </c>
      <c r="F240" s="196" t="s">
        <v>71</v>
      </c>
      <c r="G240" s="196" t="s">
        <v>150</v>
      </c>
      <c r="H240" s="195" t="s">
        <v>242</v>
      </c>
      <c r="I240" s="195" t="s">
        <v>513</v>
      </c>
      <c r="J240" s="195" t="s">
        <v>518</v>
      </c>
      <c r="K240" s="195" t="s">
        <v>518</v>
      </c>
      <c r="L240" s="195" t="s">
        <v>658</v>
      </c>
      <c r="M240" s="195" t="s">
        <v>659</v>
      </c>
      <c r="N240" s="195" t="s">
        <v>660</v>
      </c>
      <c r="O240" s="196" t="s">
        <v>161</v>
      </c>
      <c r="P240" s="170"/>
      <c r="Q240" s="171" t="s">
        <v>77</v>
      </c>
      <c r="R240" s="171" t="s">
        <v>78</v>
      </c>
      <c r="S240" s="345" t="s">
        <v>1514</v>
      </c>
      <c r="T240" s="170" t="s">
        <v>133</v>
      </c>
      <c r="U240" s="196" t="s">
        <v>81</v>
      </c>
      <c r="V240" s="170" t="s">
        <v>82</v>
      </c>
      <c r="W240" s="180" t="s">
        <v>83</v>
      </c>
      <c r="X240" s="181">
        <f t="shared" si="180"/>
        <v>0.4</v>
      </c>
      <c r="Y240" s="182" t="s">
        <v>84</v>
      </c>
      <c r="Z240" s="181">
        <f t="shared" si="181"/>
        <v>0.8</v>
      </c>
      <c r="AA240" s="173" t="s">
        <v>85</v>
      </c>
      <c r="AB240" s="172" t="s">
        <v>86</v>
      </c>
      <c r="AC240" s="170" t="s">
        <v>154</v>
      </c>
      <c r="AD240" s="173" t="s">
        <v>88</v>
      </c>
      <c r="AE240" s="173" t="s">
        <v>89</v>
      </c>
      <c r="AF240" s="196" t="s">
        <v>90</v>
      </c>
      <c r="AG240" s="173" t="s">
        <v>91</v>
      </c>
      <c r="AH240" s="173" t="s">
        <v>111</v>
      </c>
      <c r="AI240" s="183">
        <f t="shared" si="182"/>
        <v>0.15</v>
      </c>
      <c r="AJ240" s="173" t="s">
        <v>93</v>
      </c>
      <c r="AK240" s="183">
        <f t="shared" si="183"/>
        <v>0.1</v>
      </c>
      <c r="AL240" s="173" t="s">
        <v>94</v>
      </c>
      <c r="AM240" s="195" t="s">
        <v>95</v>
      </c>
      <c r="AN240" s="173" t="s">
        <v>96</v>
      </c>
      <c r="AO240" s="195" t="s">
        <v>155</v>
      </c>
      <c r="AP240" s="184">
        <f t="shared" si="184"/>
        <v>0.25</v>
      </c>
      <c r="AQ240" s="243" t="str">
        <f t="shared" si="185"/>
        <v>BAJA</v>
      </c>
      <c r="AR240" s="243">
        <f t="shared" si="186"/>
        <v>0.30000000000000004</v>
      </c>
      <c r="AS240" s="243" t="str">
        <f t="shared" si="187"/>
        <v>MAYOR</v>
      </c>
      <c r="AT240" s="243">
        <f t="shared" si="188"/>
        <v>0.8</v>
      </c>
      <c r="AU240" s="223" t="s">
        <v>85</v>
      </c>
      <c r="AV240" s="218" t="s">
        <v>98</v>
      </c>
      <c r="AW240" s="174" t="s">
        <v>86</v>
      </c>
      <c r="AX240" s="175" t="s">
        <v>156</v>
      </c>
      <c r="AY240" s="200"/>
      <c r="AZ240" s="175">
        <f t="shared" si="208"/>
        <v>45657</v>
      </c>
      <c r="BA240"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0" s="175" t="str">
        <f t="shared" si="208"/>
        <v>OSI - GIS - SPI</v>
      </c>
      <c r="BC240" s="227" t="s">
        <v>100</v>
      </c>
      <c r="BD240" s="176" t="str">
        <f t="shared" si="209"/>
        <v xml:space="preserve">  </v>
      </c>
      <c r="BE240" s="176" t="str">
        <f t="shared" si="210"/>
        <v>X</v>
      </c>
      <c r="BF240"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0" s="177" t="s">
        <v>1340</v>
      </c>
      <c r="BH240" s="177" t="str">
        <f t="shared" si="212"/>
        <v xml:space="preserve">En diciembre 2024 se encuentra en proceso la adquisicón del nuevo servicio de soporte técnico y mesa de ayuda para equipos institucionales de usuario final, implementación en enero 2025. </v>
      </c>
      <c r="BI240" s="200"/>
      <c r="BJ240" s="190">
        <v>45777</v>
      </c>
      <c r="BK240" s="192" t="str">
        <f t="shared" si="207"/>
        <v>Mantenimiento Preventivo y Correctivo a Equipos de Usuario Final: por demanda y Programa anual</v>
      </c>
      <c r="BL240" s="192" t="str">
        <f t="shared" si="196"/>
        <v>OSI - GIS - SPI</v>
      </c>
      <c r="BM240" s="197" t="s">
        <v>100</v>
      </c>
      <c r="BN240" s="191"/>
      <c r="BO240" s="193" t="s">
        <v>1338</v>
      </c>
      <c r="BP240" s="192" t="str">
        <f t="shared" si="190"/>
        <v xml:space="preserve">En ejecución del servicio mesa de ayuda para el sopore y mantenimiento de equipos y usuarios finales </v>
      </c>
      <c r="BQ240" s="194" t="s">
        <v>1340</v>
      </c>
      <c r="BR240" s="192" t="str">
        <f>BR199</f>
        <v>Servicios transversales de apoyo a la gestión tecnológica.</v>
      </c>
      <c r="BS240" s="200"/>
      <c r="BT240" s="344">
        <f t="shared" si="197"/>
        <v>45838</v>
      </c>
      <c r="BU240" s="344" t="str">
        <f t="shared" si="198"/>
        <v>Monitoreo permanente al soporte técnico de infraestructura a servidores, almacenamiento y servicios técnicos transversales.
Monitoreo permanente al mantenimiento preventivo y corectivo a equipos y dispositivos de usuario final.</v>
      </c>
      <c r="BV240" s="345" t="str">
        <f t="shared" si="199"/>
        <v>OSI - GIS - SPI</v>
      </c>
      <c r="BW240" s="546" t="s">
        <v>100</v>
      </c>
      <c r="BX240" s="346" t="str">
        <f t="shared" si="200"/>
        <v xml:space="preserve"> </v>
      </c>
      <c r="BY240" s="346" t="str">
        <f t="shared" si="201"/>
        <v>X</v>
      </c>
      <c r="BZ240" s="346" t="str">
        <f t="shared" si="202"/>
        <v>Con el mantenimeinto preventivo y/o correctivo a equipos institucionales se garantiza el acceso a los servicios tecnológicos y plataformas institucionales.</v>
      </c>
      <c r="CA240" s="348" t="s">
        <v>1340</v>
      </c>
      <c r="CB240" s="345" t="str">
        <f t="shared" si="203"/>
        <v>Ajuste redacción "Descripción del Riesgo" acorde con lo indicado en el Informe OCI-018-2025.</v>
      </c>
      <c r="CC240" s="200"/>
      <c r="CD240" s="301"/>
      <c r="CE240" s="175"/>
      <c r="CF240" s="175" t="str">
        <f t="shared" si="204"/>
        <v>OSI - GIS - SPI</v>
      </c>
      <c r="CG240" s="305" t="s">
        <v>100</v>
      </c>
      <c r="CH240" s="176"/>
      <c r="CI240" s="239"/>
      <c r="CJ240" s="175"/>
      <c r="CK240" s="177"/>
      <c r="CL240" s="175"/>
      <c r="CM240" s="200"/>
      <c r="CN240" s="175"/>
      <c r="CO240" s="175"/>
      <c r="CP240" s="176"/>
      <c r="CQ240" s="176"/>
      <c r="CR240" s="176"/>
      <c r="CS240" s="176"/>
      <c r="CT240" s="177"/>
      <c r="CU240" s="177"/>
      <c r="CV240" s="177"/>
      <c r="CW240" s="198"/>
      <c r="CX240" s="198"/>
      <c r="CY240" s="198"/>
      <c r="CZ240" s="198"/>
      <c r="DA240" s="198"/>
      <c r="DB240" s="198"/>
      <c r="DC240" s="198"/>
      <c r="DD240" s="198"/>
      <c r="DE240" s="198"/>
      <c r="DF240" s="198"/>
    </row>
    <row r="241" spans="2:110" s="187" customFormat="1" ht="136.5" x14ac:dyDescent="0.25">
      <c r="B241" s="173" t="s">
        <v>68</v>
      </c>
      <c r="C241" s="195" t="s">
        <v>150</v>
      </c>
      <c r="D241" s="195" t="s">
        <v>150</v>
      </c>
      <c r="E241" s="196" t="s">
        <v>151</v>
      </c>
      <c r="F241" s="196" t="s">
        <v>71</v>
      </c>
      <c r="G241" s="196" t="s">
        <v>150</v>
      </c>
      <c r="H241" s="195" t="s">
        <v>71</v>
      </c>
      <c r="I241" s="195" t="s">
        <v>242</v>
      </c>
      <c r="J241" s="195" t="s">
        <v>242</v>
      </c>
      <c r="K241" s="195" t="s">
        <v>518</v>
      </c>
      <c r="L241" s="195" t="s">
        <v>666</v>
      </c>
      <c r="M241" s="195">
        <v>0</v>
      </c>
      <c r="N241" s="195" t="s">
        <v>667</v>
      </c>
      <c r="O241" s="196" t="s">
        <v>167</v>
      </c>
      <c r="P241" s="170"/>
      <c r="Q241" s="171" t="s">
        <v>77</v>
      </c>
      <c r="R241" s="171" t="s">
        <v>78</v>
      </c>
      <c r="S241" s="345" t="s">
        <v>1514</v>
      </c>
      <c r="T241" s="170" t="s">
        <v>133</v>
      </c>
      <c r="U241" s="196" t="s">
        <v>81</v>
      </c>
      <c r="V241" s="170" t="s">
        <v>82</v>
      </c>
      <c r="W241" s="180" t="s">
        <v>83</v>
      </c>
      <c r="X241" s="181">
        <f t="shared" si="180"/>
        <v>0.4</v>
      </c>
      <c r="Y241" s="182" t="s">
        <v>84</v>
      </c>
      <c r="Z241" s="181">
        <f t="shared" si="181"/>
        <v>0.8</v>
      </c>
      <c r="AA241" s="173" t="s">
        <v>85</v>
      </c>
      <c r="AB241" s="172" t="s">
        <v>86</v>
      </c>
      <c r="AC241" s="170" t="s">
        <v>154</v>
      </c>
      <c r="AD241" s="173" t="s">
        <v>88</v>
      </c>
      <c r="AE241" s="173" t="s">
        <v>89</v>
      </c>
      <c r="AF241" s="196" t="s">
        <v>90</v>
      </c>
      <c r="AG241" s="173" t="s">
        <v>91</v>
      </c>
      <c r="AH241" s="173" t="s">
        <v>111</v>
      </c>
      <c r="AI241" s="183">
        <f t="shared" si="182"/>
        <v>0.15</v>
      </c>
      <c r="AJ241" s="173" t="s">
        <v>93</v>
      </c>
      <c r="AK241" s="183">
        <f t="shared" si="183"/>
        <v>0.1</v>
      </c>
      <c r="AL241" s="173" t="s">
        <v>94</v>
      </c>
      <c r="AM241" s="195" t="s">
        <v>95</v>
      </c>
      <c r="AN241" s="173" t="s">
        <v>96</v>
      </c>
      <c r="AO241" s="195" t="s">
        <v>155</v>
      </c>
      <c r="AP241" s="184">
        <f t="shared" si="184"/>
        <v>0.25</v>
      </c>
      <c r="AQ241" s="243" t="str">
        <f t="shared" si="185"/>
        <v>BAJA</v>
      </c>
      <c r="AR241" s="243">
        <f t="shared" si="186"/>
        <v>0.30000000000000004</v>
      </c>
      <c r="AS241" s="243" t="str">
        <f t="shared" si="187"/>
        <v>MAYOR</v>
      </c>
      <c r="AT241" s="243">
        <f t="shared" si="188"/>
        <v>0.8</v>
      </c>
      <c r="AU241" s="223" t="s">
        <v>85</v>
      </c>
      <c r="AV241" s="218" t="s">
        <v>98</v>
      </c>
      <c r="AW241" s="174" t="s">
        <v>86</v>
      </c>
      <c r="AX241" s="175" t="s">
        <v>156</v>
      </c>
      <c r="AY241" s="200"/>
      <c r="AZ241" s="175">
        <f t="shared" si="208"/>
        <v>45657</v>
      </c>
      <c r="BA241"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1" s="175" t="str">
        <f t="shared" si="208"/>
        <v>OSI - GIS - SPI</v>
      </c>
      <c r="BC241" s="227" t="s">
        <v>100</v>
      </c>
      <c r="BD241" s="176" t="str">
        <f t="shared" si="209"/>
        <v xml:space="preserve">  </v>
      </c>
      <c r="BE241" s="176" t="str">
        <f t="shared" si="210"/>
        <v>X</v>
      </c>
      <c r="BF241"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1" s="177" t="s">
        <v>1340</v>
      </c>
      <c r="BH241" s="177" t="str">
        <f t="shared" si="212"/>
        <v xml:space="preserve">En diciembre 2024 se encuentra en proceso la adquisicón del nuevo servicio de soporte técnico y mesa de ayuda para equipos institucionales de usuario final, implementación en enero 2025. </v>
      </c>
      <c r="BI241" s="200"/>
      <c r="BJ241" s="190">
        <v>45777</v>
      </c>
      <c r="BK241" s="192" t="str">
        <f t="shared" si="207"/>
        <v>Mantenimiento Preventivo y Correctivo a Equipos de Usuario Final: por demanda y Programa anual</v>
      </c>
      <c r="BL241" s="192" t="str">
        <f t="shared" si="196"/>
        <v>OSI - GIS - SPI</v>
      </c>
      <c r="BM241" s="197" t="s">
        <v>100</v>
      </c>
      <c r="BN241" s="191"/>
      <c r="BO241" s="193" t="s">
        <v>1338</v>
      </c>
      <c r="BP241" s="192" t="str">
        <f t="shared" si="190"/>
        <v xml:space="preserve">En ejecución del servicio mesa de ayuda para el sopore y mantenimiento de equipos y usuarios finales </v>
      </c>
      <c r="BQ241" s="194" t="s">
        <v>1340</v>
      </c>
      <c r="BR241" s="192" t="str">
        <f>BR199</f>
        <v>Servicios transversales de apoyo a la gestión tecnológica.</v>
      </c>
      <c r="BS241" s="200"/>
      <c r="BT241" s="344">
        <f t="shared" si="197"/>
        <v>45838</v>
      </c>
      <c r="BU241" s="344" t="str">
        <f t="shared" si="198"/>
        <v>Monitoreo permanente al soporte técnico de infraestructura a servidores, almacenamiento y servicios técnicos transversales.
Monitoreo permanente al mantenimiento preventivo y corectivo a equipos y dispositivos de usuario final.</v>
      </c>
      <c r="BV241" s="345" t="str">
        <f t="shared" si="199"/>
        <v>OSI - GIS - SPI</v>
      </c>
      <c r="BW241" s="546" t="s">
        <v>100</v>
      </c>
      <c r="BX241" s="346" t="str">
        <f t="shared" si="200"/>
        <v xml:space="preserve"> </v>
      </c>
      <c r="BY241" s="346" t="str">
        <f t="shared" si="201"/>
        <v>X</v>
      </c>
      <c r="BZ241" s="346" t="str">
        <f t="shared" si="202"/>
        <v>Con el mantenimeinto preventivo y/o correctivo a equipos institucionales se garantiza el acceso a los servicios tecnológicos y plataformas institucionales.</v>
      </c>
      <c r="CA241" s="348" t="s">
        <v>1340</v>
      </c>
      <c r="CB241" s="345" t="str">
        <f t="shared" si="203"/>
        <v>Ajuste redacción "Descripción del Riesgo" acorde con lo indicado en el Informe OCI-018-2025.</v>
      </c>
      <c r="CC241" s="200"/>
      <c r="CD241" s="301"/>
      <c r="CE241" s="175"/>
      <c r="CF241" s="175" t="str">
        <f t="shared" si="204"/>
        <v>OSI - GIS - SPI</v>
      </c>
      <c r="CG241" s="305" t="s">
        <v>100</v>
      </c>
      <c r="CH241" s="176"/>
      <c r="CI241" s="239"/>
      <c r="CJ241" s="175"/>
      <c r="CK241" s="177"/>
      <c r="CL241" s="175"/>
      <c r="CM241" s="200"/>
      <c r="CN241" s="175"/>
      <c r="CO241" s="175"/>
      <c r="CP241" s="176"/>
      <c r="CQ241" s="176"/>
      <c r="CR241" s="176"/>
      <c r="CS241" s="176"/>
      <c r="CT241" s="177"/>
      <c r="CU241" s="177"/>
      <c r="CV241" s="177"/>
      <c r="CW241" s="198"/>
      <c r="CX241" s="198"/>
      <c r="CY241" s="198"/>
      <c r="CZ241" s="198"/>
      <c r="DA241" s="198"/>
      <c r="DB241" s="198"/>
      <c r="DC241" s="198"/>
      <c r="DD241" s="198"/>
      <c r="DE241" s="198"/>
      <c r="DF241" s="198"/>
    </row>
    <row r="242" spans="2:110" s="187" customFormat="1" ht="115.5" x14ac:dyDescent="0.25">
      <c r="B242" s="173" t="s">
        <v>68</v>
      </c>
      <c r="C242" s="195" t="s">
        <v>69</v>
      </c>
      <c r="D242" s="195" t="s">
        <v>69</v>
      </c>
      <c r="E242" s="196" t="s">
        <v>70</v>
      </c>
      <c r="F242" s="196" t="s">
        <v>117</v>
      </c>
      <c r="G242" s="196" t="s">
        <v>69</v>
      </c>
      <c r="H242" s="195" t="s">
        <v>240</v>
      </c>
      <c r="I242" s="195" t="s">
        <v>242</v>
      </c>
      <c r="J242" s="195" t="s">
        <v>240</v>
      </c>
      <c r="K242" s="195" t="s">
        <v>242</v>
      </c>
      <c r="L242" s="195" t="s">
        <v>627</v>
      </c>
      <c r="M242" s="195" t="s">
        <v>442</v>
      </c>
      <c r="N242" s="195" t="s">
        <v>628</v>
      </c>
      <c r="O242" s="196" t="s">
        <v>176</v>
      </c>
      <c r="P242" s="170"/>
      <c r="Q242" s="171" t="s">
        <v>77</v>
      </c>
      <c r="R242" s="171" t="s">
        <v>78</v>
      </c>
      <c r="S242" s="345" t="s">
        <v>1502</v>
      </c>
      <c r="T242" s="170" t="s">
        <v>80</v>
      </c>
      <c r="U242" s="196" t="s">
        <v>81</v>
      </c>
      <c r="V242" s="170" t="s">
        <v>144</v>
      </c>
      <c r="W242" s="218" t="s">
        <v>83</v>
      </c>
      <c r="X242" s="219">
        <f t="shared" si="180"/>
        <v>0.4</v>
      </c>
      <c r="Y242" s="220" t="s">
        <v>312</v>
      </c>
      <c r="Z242" s="219">
        <f t="shared" si="181"/>
        <v>0.6</v>
      </c>
      <c r="AA242" s="223" t="s">
        <v>312</v>
      </c>
      <c r="AB242" s="172" t="s">
        <v>86</v>
      </c>
      <c r="AC242" s="170" t="s">
        <v>87</v>
      </c>
      <c r="AD242" s="223" t="s">
        <v>88</v>
      </c>
      <c r="AE242" s="223" t="s">
        <v>89</v>
      </c>
      <c r="AF242" s="246" t="s">
        <v>90</v>
      </c>
      <c r="AG242" s="223" t="s">
        <v>91</v>
      </c>
      <c r="AH242" s="223" t="s">
        <v>92</v>
      </c>
      <c r="AI242" s="219">
        <f t="shared" si="182"/>
        <v>0.1</v>
      </c>
      <c r="AJ242" s="223" t="s">
        <v>93</v>
      </c>
      <c r="AK242" s="219">
        <f t="shared" si="183"/>
        <v>0.1</v>
      </c>
      <c r="AL242" s="223" t="s">
        <v>94</v>
      </c>
      <c r="AM242" s="195" t="s">
        <v>95</v>
      </c>
      <c r="AN242" s="173" t="s">
        <v>96</v>
      </c>
      <c r="AO242" s="195" t="s">
        <v>155</v>
      </c>
      <c r="AP242" s="184">
        <f t="shared" si="184"/>
        <v>0.2</v>
      </c>
      <c r="AQ242" s="243" t="str">
        <f t="shared" si="185"/>
        <v>BAJA</v>
      </c>
      <c r="AR242" s="243">
        <f t="shared" si="186"/>
        <v>0.4</v>
      </c>
      <c r="AS242" s="243" t="str">
        <f t="shared" si="187"/>
        <v>MODERADO</v>
      </c>
      <c r="AT242" s="243">
        <f t="shared" si="188"/>
        <v>0.48</v>
      </c>
      <c r="AU242" s="223" t="s">
        <v>312</v>
      </c>
      <c r="AV242" s="218" t="s">
        <v>98</v>
      </c>
      <c r="AW242" s="174" t="s">
        <v>86</v>
      </c>
      <c r="AX242" s="175" t="s">
        <v>156</v>
      </c>
      <c r="AY242" s="200"/>
      <c r="AZ242" s="175">
        <f t="shared" si="208"/>
        <v>45657</v>
      </c>
      <c r="BA242" s="175" t="str">
        <f t="shared" si="20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2" s="175" t="str">
        <f t="shared" si="208"/>
        <v>OSI - GIS</v>
      </c>
      <c r="BC242" s="227" t="s">
        <v>100</v>
      </c>
      <c r="BD242" s="176" t="str">
        <f t="shared" si="209"/>
        <v xml:space="preserve">  </v>
      </c>
      <c r="BE242" s="176" t="str">
        <f t="shared" si="210"/>
        <v>X</v>
      </c>
      <c r="BF242"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2" s="177" t="s">
        <v>1340</v>
      </c>
      <c r="BH242" s="177" t="str">
        <f t="shared" si="212"/>
        <v xml:space="preserve">En diciembre 2024 se encuentra en proceso la adquisicón del nuevo servicio de soporte técnico y mesa de ayuda para equipos institucionales de usuario final, implementación en enero 2025. </v>
      </c>
      <c r="BI242" s="200"/>
      <c r="BJ242" s="190">
        <v>45777</v>
      </c>
      <c r="BK242" s="192" t="str">
        <f t="shared" si="207"/>
        <v>Mantenimiento Preventivo y Correctivo a Equipos de Usuario Final: por demanda y Programa anual</v>
      </c>
      <c r="BL242" s="192" t="str">
        <f t="shared" si="196"/>
        <v>OSI - GIS</v>
      </c>
      <c r="BM242" s="197" t="s">
        <v>100</v>
      </c>
      <c r="BN242" s="191"/>
      <c r="BO242" s="193" t="s">
        <v>1338</v>
      </c>
      <c r="BP242" s="192" t="str">
        <f t="shared" si="190"/>
        <v xml:space="preserve">En ejecución del servicio mesa de ayuda para el sopore y mantenimiento de equipos y usuarios finales </v>
      </c>
      <c r="BQ242" s="194" t="s">
        <v>1340</v>
      </c>
      <c r="BR242" s="192" t="str">
        <f>BR199</f>
        <v>Servicios transversales de apoyo a la gestión tecnológica.</v>
      </c>
      <c r="BS242" s="200"/>
      <c r="BT242" s="344">
        <f t="shared" si="197"/>
        <v>45838</v>
      </c>
      <c r="BU242" s="344" t="str">
        <f t="shared" si="198"/>
        <v>Monitoreo permanente al soporte técnico de infraestructura a servidores, almacenamiento y servicios técnicos transversales.
Monitoreo permanente al mantenimiento preventivo y corectivo a equipos y dispositivos de usuario final.</v>
      </c>
      <c r="BV242" s="345" t="str">
        <f t="shared" si="199"/>
        <v>OSI - GIS</v>
      </c>
      <c r="BW242" s="546" t="s">
        <v>100</v>
      </c>
      <c r="BX242" s="346" t="str">
        <f t="shared" si="200"/>
        <v xml:space="preserve"> </v>
      </c>
      <c r="BY242" s="346" t="str">
        <f t="shared" si="201"/>
        <v>X</v>
      </c>
      <c r="BZ242" s="346" t="str">
        <f t="shared" si="202"/>
        <v>Con el mantenimeinto preventivo y/o correctivo a equipos institucionales se garantiza el acceso a los servicios tecnológicos y plataformas institucionales.</v>
      </c>
      <c r="CA242" s="348" t="s">
        <v>1340</v>
      </c>
      <c r="CB242" s="345" t="str">
        <f t="shared" si="203"/>
        <v>Ajuste redacción "Descripción del Riesgo" acorde con lo indicado en el Informe OCI-018-2025.</v>
      </c>
      <c r="CC242" s="200"/>
      <c r="CD242" s="301"/>
      <c r="CE242" s="175"/>
      <c r="CF242" s="175" t="str">
        <f t="shared" si="204"/>
        <v>OSI - GIS</v>
      </c>
      <c r="CG242" s="305" t="s">
        <v>100</v>
      </c>
      <c r="CH242" s="176"/>
      <c r="CI242" s="239"/>
      <c r="CJ242" s="175"/>
      <c r="CK242" s="177"/>
      <c r="CL242" s="175"/>
      <c r="CM242" s="200"/>
      <c r="CN242" s="175"/>
      <c r="CO242" s="175"/>
      <c r="CP242" s="176"/>
      <c r="CQ242" s="176"/>
      <c r="CR242" s="176"/>
      <c r="CS242" s="176"/>
      <c r="CT242" s="177"/>
      <c r="CU242" s="177"/>
      <c r="CV242" s="177"/>
      <c r="CW242" s="198"/>
      <c r="CX242" s="198"/>
      <c r="CY242" s="198"/>
      <c r="CZ242" s="198"/>
      <c r="DA242" s="198"/>
      <c r="DB242" s="198"/>
      <c r="DC242" s="198"/>
      <c r="DD242" s="198"/>
      <c r="DE242" s="198"/>
      <c r="DF242" s="198"/>
    </row>
    <row r="243" spans="2:110" s="187" customFormat="1" ht="136.5" x14ac:dyDescent="0.25">
      <c r="B243" s="173" t="s">
        <v>68</v>
      </c>
      <c r="C243" s="195" t="s">
        <v>69</v>
      </c>
      <c r="D243" s="195" t="s">
        <v>69</v>
      </c>
      <c r="E243" s="196" t="s">
        <v>70</v>
      </c>
      <c r="F243" s="196" t="s">
        <v>71</v>
      </c>
      <c r="G243" s="196" t="s">
        <v>69</v>
      </c>
      <c r="H243" s="195" t="s">
        <v>242</v>
      </c>
      <c r="I243" s="195" t="s">
        <v>242</v>
      </c>
      <c r="J243" s="195" t="s">
        <v>242</v>
      </c>
      <c r="K243" s="195" t="s">
        <v>242</v>
      </c>
      <c r="L243" s="195" t="s">
        <v>350</v>
      </c>
      <c r="M243" s="195" t="s">
        <v>635</v>
      </c>
      <c r="N243" s="195" t="s">
        <v>636</v>
      </c>
      <c r="O243" s="196" t="s">
        <v>189</v>
      </c>
      <c r="P243" s="170"/>
      <c r="Q243" s="171" t="s">
        <v>77</v>
      </c>
      <c r="R243" s="171" t="s">
        <v>78</v>
      </c>
      <c r="S243" s="345" t="s">
        <v>1502</v>
      </c>
      <c r="T243" s="170" t="s">
        <v>80</v>
      </c>
      <c r="U243" s="196" t="s">
        <v>81</v>
      </c>
      <c r="V243" s="170" t="s">
        <v>144</v>
      </c>
      <c r="W243" s="218" t="s">
        <v>83</v>
      </c>
      <c r="X243" s="219">
        <f t="shared" si="180"/>
        <v>0.4</v>
      </c>
      <c r="Y243" s="220" t="s">
        <v>312</v>
      </c>
      <c r="Z243" s="219">
        <f t="shared" si="181"/>
        <v>0.6</v>
      </c>
      <c r="AA243" s="223" t="s">
        <v>312</v>
      </c>
      <c r="AB243" s="172" t="s">
        <v>86</v>
      </c>
      <c r="AC243" s="170" t="s">
        <v>87</v>
      </c>
      <c r="AD243" s="223" t="s">
        <v>88</v>
      </c>
      <c r="AE243" s="223" t="s">
        <v>89</v>
      </c>
      <c r="AF243" s="246" t="s">
        <v>90</v>
      </c>
      <c r="AG243" s="223" t="s">
        <v>91</v>
      </c>
      <c r="AH243" s="223" t="s">
        <v>92</v>
      </c>
      <c r="AI243" s="219">
        <f t="shared" si="182"/>
        <v>0.1</v>
      </c>
      <c r="AJ243" s="223" t="s">
        <v>93</v>
      </c>
      <c r="AK243" s="219">
        <f t="shared" si="183"/>
        <v>0.1</v>
      </c>
      <c r="AL243" s="223" t="s">
        <v>94</v>
      </c>
      <c r="AM243" s="195" t="s">
        <v>95</v>
      </c>
      <c r="AN243" s="173" t="s">
        <v>96</v>
      </c>
      <c r="AO243" s="195" t="s">
        <v>155</v>
      </c>
      <c r="AP243" s="184">
        <f t="shared" si="184"/>
        <v>0.2</v>
      </c>
      <c r="AQ243" s="243" t="str">
        <f t="shared" si="185"/>
        <v>BAJA</v>
      </c>
      <c r="AR243" s="243">
        <f t="shared" si="186"/>
        <v>0.4</v>
      </c>
      <c r="AS243" s="243" t="str">
        <f t="shared" si="187"/>
        <v>MODERADO</v>
      </c>
      <c r="AT243" s="243">
        <f t="shared" si="188"/>
        <v>0.48</v>
      </c>
      <c r="AU243" s="223" t="s">
        <v>312</v>
      </c>
      <c r="AV243" s="218" t="s">
        <v>98</v>
      </c>
      <c r="AW243" s="174" t="s">
        <v>86</v>
      </c>
      <c r="AX243" s="175" t="s">
        <v>156</v>
      </c>
      <c r="AY243" s="200"/>
      <c r="AZ243" s="175">
        <f t="shared" si="208"/>
        <v>45657</v>
      </c>
      <c r="BA243"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3" s="175" t="str">
        <f t="shared" si="208"/>
        <v>OSI - GIS - SPI</v>
      </c>
      <c r="BC243" s="227" t="s">
        <v>100</v>
      </c>
      <c r="BD243" s="176" t="str">
        <f t="shared" si="209"/>
        <v xml:space="preserve">  </v>
      </c>
      <c r="BE243" s="176" t="str">
        <f t="shared" si="210"/>
        <v>X</v>
      </c>
      <c r="BF243"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3" s="177" t="s">
        <v>1340</v>
      </c>
      <c r="BH243" s="177" t="str">
        <f t="shared" si="212"/>
        <v xml:space="preserve">En diciembre 2024 se encuentra en proceso la adquisicón del nuevo servicio de soporte técnico y mesa de ayuda para equipos institucionales de usuario final, implementación en enero 2025. </v>
      </c>
      <c r="BI243" s="200"/>
      <c r="BJ243" s="190">
        <v>45777</v>
      </c>
      <c r="BK243" s="192" t="str">
        <f t="shared" si="207"/>
        <v>Mantenimiento Preventivo y Correctivo a Equipos de Usuario Final: por demanda y Programa anual</v>
      </c>
      <c r="BL243" s="192" t="str">
        <f t="shared" si="196"/>
        <v>OSI - GIS - SPI</v>
      </c>
      <c r="BM243" s="197" t="s">
        <v>100</v>
      </c>
      <c r="BN243" s="191"/>
      <c r="BO243" s="193" t="s">
        <v>1338</v>
      </c>
      <c r="BP243" s="192" t="str">
        <f t="shared" si="190"/>
        <v xml:space="preserve">En ejecución del servicio mesa de ayuda para el sopore y mantenimiento de equipos y usuarios finales </v>
      </c>
      <c r="BQ243" s="194" t="s">
        <v>1340</v>
      </c>
      <c r="BR243" s="192" t="str">
        <f>BR199</f>
        <v>Servicios transversales de apoyo a la gestión tecnológica.</v>
      </c>
      <c r="BS243" s="200"/>
      <c r="BT243" s="344">
        <f t="shared" si="197"/>
        <v>45838</v>
      </c>
      <c r="BU243" s="344" t="str">
        <f t="shared" si="198"/>
        <v>Monitoreo permanente al soporte técnico de infraestructura a servidores, almacenamiento y servicios técnicos transversales.
Monitoreo permanente al mantenimiento preventivo y corectivo a equipos y dispositivos de usuario final.</v>
      </c>
      <c r="BV243" s="345" t="str">
        <f t="shared" si="199"/>
        <v>OSI - GIS - SPI</v>
      </c>
      <c r="BW243" s="546" t="s">
        <v>100</v>
      </c>
      <c r="BX243" s="346" t="str">
        <f t="shared" si="200"/>
        <v xml:space="preserve"> </v>
      </c>
      <c r="BY243" s="346" t="str">
        <f t="shared" si="201"/>
        <v>X</v>
      </c>
      <c r="BZ243" s="346" t="str">
        <f t="shared" si="202"/>
        <v>Con el mantenimeinto preventivo y/o correctivo a equipos institucionales se garantiza el acceso a los servicios tecnológicos y plataformas institucionales.</v>
      </c>
      <c r="CA243" s="348" t="s">
        <v>1340</v>
      </c>
      <c r="CB243" s="345" t="str">
        <f t="shared" si="203"/>
        <v>Ajuste redacción "Descripción del Riesgo" acorde con lo indicado en el Informe OCI-018-2025.</v>
      </c>
      <c r="CC243" s="200"/>
      <c r="CD243" s="301"/>
      <c r="CE243" s="175"/>
      <c r="CF243" s="175" t="str">
        <f t="shared" si="204"/>
        <v>OSI - GIS - SPI</v>
      </c>
      <c r="CG243" s="305" t="s">
        <v>100</v>
      </c>
      <c r="CH243" s="176"/>
      <c r="CI243" s="239"/>
      <c r="CJ243" s="175"/>
      <c r="CK243" s="177"/>
      <c r="CL243" s="175"/>
      <c r="CM243" s="200"/>
      <c r="CN243" s="175"/>
      <c r="CO243" s="175"/>
      <c r="CP243" s="176"/>
      <c r="CQ243" s="176"/>
      <c r="CR243" s="176"/>
      <c r="CS243" s="176"/>
      <c r="CT243" s="177"/>
      <c r="CU243" s="177"/>
      <c r="CV243" s="177"/>
      <c r="CW243" s="198"/>
      <c r="CX243" s="198"/>
      <c r="CY243" s="198"/>
      <c r="CZ243" s="198"/>
      <c r="DA243" s="198"/>
      <c r="DB243" s="198"/>
      <c r="DC243" s="198"/>
      <c r="DD243" s="198"/>
      <c r="DE243" s="198"/>
      <c r="DF243" s="198"/>
    </row>
    <row r="244" spans="2:110" s="187" customFormat="1" ht="136.5" x14ac:dyDescent="0.25">
      <c r="B244" s="173" t="s">
        <v>68</v>
      </c>
      <c r="C244" s="195" t="s">
        <v>69</v>
      </c>
      <c r="D244" s="195" t="s">
        <v>69</v>
      </c>
      <c r="E244" s="196" t="s">
        <v>70</v>
      </c>
      <c r="F244" s="196" t="s">
        <v>71</v>
      </c>
      <c r="G244" s="196" t="s">
        <v>69</v>
      </c>
      <c r="H244" s="195" t="s">
        <v>242</v>
      </c>
      <c r="I244" s="195" t="s">
        <v>242</v>
      </c>
      <c r="J244" s="195" t="s">
        <v>242</v>
      </c>
      <c r="K244" s="195" t="s">
        <v>242</v>
      </c>
      <c r="L244" s="195" t="s">
        <v>501</v>
      </c>
      <c r="M244" s="195" t="s">
        <v>502</v>
      </c>
      <c r="N244" s="195" t="s">
        <v>503</v>
      </c>
      <c r="O244" s="196" t="s">
        <v>497</v>
      </c>
      <c r="P244" s="170"/>
      <c r="Q244" s="171" t="s">
        <v>77</v>
      </c>
      <c r="R244" s="171" t="s">
        <v>78</v>
      </c>
      <c r="S244" s="345" t="s">
        <v>1502</v>
      </c>
      <c r="T244" s="170" t="s">
        <v>80</v>
      </c>
      <c r="U244" s="196" t="s">
        <v>81</v>
      </c>
      <c r="V244" s="170" t="s">
        <v>144</v>
      </c>
      <c r="W244" s="218" t="s">
        <v>83</v>
      </c>
      <c r="X244" s="219">
        <f t="shared" si="180"/>
        <v>0.4</v>
      </c>
      <c r="Y244" s="220" t="s">
        <v>312</v>
      </c>
      <c r="Z244" s="219">
        <f t="shared" si="181"/>
        <v>0.6</v>
      </c>
      <c r="AA244" s="223" t="s">
        <v>312</v>
      </c>
      <c r="AB244" s="172" t="s">
        <v>86</v>
      </c>
      <c r="AC244" s="170" t="s">
        <v>87</v>
      </c>
      <c r="AD244" s="223" t="s">
        <v>88</v>
      </c>
      <c r="AE244" s="223" t="s">
        <v>89</v>
      </c>
      <c r="AF244" s="246" t="s">
        <v>90</v>
      </c>
      <c r="AG244" s="223" t="s">
        <v>91</v>
      </c>
      <c r="AH244" s="223" t="s">
        <v>92</v>
      </c>
      <c r="AI244" s="219">
        <f t="shared" si="182"/>
        <v>0.1</v>
      </c>
      <c r="AJ244" s="223" t="s">
        <v>93</v>
      </c>
      <c r="AK244" s="219">
        <f t="shared" si="183"/>
        <v>0.1</v>
      </c>
      <c r="AL244" s="223" t="s">
        <v>94</v>
      </c>
      <c r="AM244" s="195" t="s">
        <v>95</v>
      </c>
      <c r="AN244" s="173" t="s">
        <v>96</v>
      </c>
      <c r="AO244" s="195" t="s">
        <v>155</v>
      </c>
      <c r="AP244" s="184">
        <f t="shared" si="184"/>
        <v>0.2</v>
      </c>
      <c r="AQ244" s="243" t="str">
        <f t="shared" si="185"/>
        <v>BAJA</v>
      </c>
      <c r="AR244" s="243">
        <f t="shared" si="186"/>
        <v>0.4</v>
      </c>
      <c r="AS244" s="243" t="str">
        <f t="shared" si="187"/>
        <v>MODERADO</v>
      </c>
      <c r="AT244" s="243">
        <f t="shared" si="188"/>
        <v>0.48</v>
      </c>
      <c r="AU244" s="223" t="s">
        <v>312</v>
      </c>
      <c r="AV244" s="218" t="s">
        <v>98</v>
      </c>
      <c r="AW244" s="174" t="s">
        <v>86</v>
      </c>
      <c r="AX244" s="175" t="s">
        <v>156</v>
      </c>
      <c r="AY244" s="200"/>
      <c r="AZ244" s="175">
        <f t="shared" si="208"/>
        <v>45657</v>
      </c>
      <c r="BA244"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4" s="175" t="str">
        <f t="shared" si="208"/>
        <v>OSI - GIS - SPI</v>
      </c>
      <c r="BC244" s="227" t="s">
        <v>100</v>
      </c>
      <c r="BD244" s="176" t="str">
        <f t="shared" si="209"/>
        <v xml:space="preserve">  </v>
      </c>
      <c r="BE244" s="176" t="str">
        <f t="shared" si="210"/>
        <v>X</v>
      </c>
      <c r="BF244"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4" s="177" t="s">
        <v>1340</v>
      </c>
      <c r="BH244" s="177" t="str">
        <f t="shared" si="212"/>
        <v xml:space="preserve">En diciembre 2024 se encuentra en proceso la adquisicón del nuevo servicio de soporte técnico y mesa de ayuda para equipos institucionales de usuario final, implementación en enero 2025. </v>
      </c>
      <c r="BI244" s="200"/>
      <c r="BJ244" s="190">
        <v>45777</v>
      </c>
      <c r="BK244" s="192" t="str">
        <f t="shared" si="207"/>
        <v>Mantenimiento Preventivo y Correctivo a Equipos de Usuario Final: por demanda y Programa anual</v>
      </c>
      <c r="BL244" s="192" t="str">
        <f t="shared" si="196"/>
        <v>OSI - GIS - SPI</v>
      </c>
      <c r="BM244" s="197" t="s">
        <v>100</v>
      </c>
      <c r="BN244" s="191"/>
      <c r="BO244" s="193" t="s">
        <v>1338</v>
      </c>
      <c r="BP244" s="192" t="str">
        <f t="shared" si="190"/>
        <v xml:space="preserve">En ejecución del servicio mesa de ayuda para el sopore y mantenimiento de equipos y usuarios finales </v>
      </c>
      <c r="BQ244" s="194" t="s">
        <v>1340</v>
      </c>
      <c r="BR244" s="192" t="str">
        <f>BR199</f>
        <v>Servicios transversales de apoyo a la gestión tecnológica.</v>
      </c>
      <c r="BS244" s="200"/>
      <c r="BT244" s="344">
        <f t="shared" si="197"/>
        <v>45838</v>
      </c>
      <c r="BU244" s="344" t="str">
        <f t="shared" si="198"/>
        <v>Monitoreo permanente al soporte técnico de infraestructura a servidores, almacenamiento y servicios técnicos transversales.
Monitoreo permanente al mantenimiento preventivo y corectivo a equipos y dispositivos de usuario final.</v>
      </c>
      <c r="BV244" s="345" t="str">
        <f t="shared" si="199"/>
        <v>OSI - GIS - SPI</v>
      </c>
      <c r="BW244" s="546" t="s">
        <v>100</v>
      </c>
      <c r="BX244" s="346" t="str">
        <f t="shared" si="200"/>
        <v xml:space="preserve"> </v>
      </c>
      <c r="BY244" s="346" t="str">
        <f t="shared" si="201"/>
        <v>X</v>
      </c>
      <c r="BZ244" s="346" t="str">
        <f t="shared" si="202"/>
        <v>Con el mantenimeinto preventivo y/o correctivo a equipos institucionales se garantiza el acceso a los servicios tecnológicos y plataformas institucionales.</v>
      </c>
      <c r="CA244" s="348" t="s">
        <v>1340</v>
      </c>
      <c r="CB244" s="345" t="str">
        <f t="shared" si="203"/>
        <v>Ajuste redacción "Descripción del Riesgo" acorde con lo indicado en el Informe OCI-018-2025.</v>
      </c>
      <c r="CC244" s="200"/>
      <c r="CD244" s="301"/>
      <c r="CE244" s="175"/>
      <c r="CF244" s="175" t="str">
        <f t="shared" si="204"/>
        <v>OSI - GIS - SPI</v>
      </c>
      <c r="CG244" s="305" t="s">
        <v>100</v>
      </c>
      <c r="CH244" s="176"/>
      <c r="CI244" s="239"/>
      <c r="CJ244" s="175"/>
      <c r="CK244" s="177"/>
      <c r="CL244" s="175"/>
      <c r="CM244" s="200"/>
      <c r="CN244" s="175"/>
      <c r="CO244" s="175"/>
      <c r="CP244" s="176"/>
      <c r="CQ244" s="176"/>
      <c r="CR244" s="176"/>
      <c r="CS244" s="176"/>
      <c r="CT244" s="177"/>
      <c r="CU244" s="177"/>
      <c r="CV244" s="177"/>
      <c r="CW244" s="198"/>
      <c r="CX244" s="198"/>
      <c r="CY244" s="198"/>
      <c r="CZ244" s="198"/>
      <c r="DA244" s="198"/>
      <c r="DB244" s="198"/>
      <c r="DC244" s="198"/>
      <c r="DD244" s="198"/>
      <c r="DE244" s="198"/>
      <c r="DF244" s="198"/>
    </row>
    <row r="245" spans="2:110" s="187" customFormat="1" ht="115.5" x14ac:dyDescent="0.25">
      <c r="B245" s="173" t="s">
        <v>68</v>
      </c>
      <c r="C245" s="195" t="s">
        <v>69</v>
      </c>
      <c r="D245" s="195" t="s">
        <v>69</v>
      </c>
      <c r="E245" s="196" t="s">
        <v>70</v>
      </c>
      <c r="F245" s="196" t="s">
        <v>71</v>
      </c>
      <c r="G245" s="196" t="s">
        <v>69</v>
      </c>
      <c r="H245" s="195" t="s">
        <v>518</v>
      </c>
      <c r="I245" s="195" t="s">
        <v>518</v>
      </c>
      <c r="J245" s="195" t="s">
        <v>242</v>
      </c>
      <c r="K245" s="195" t="s">
        <v>518</v>
      </c>
      <c r="L245" s="195" t="s">
        <v>675</v>
      </c>
      <c r="M245" s="195" t="s">
        <v>676</v>
      </c>
      <c r="N245" s="195" t="s">
        <v>677</v>
      </c>
      <c r="O245" s="196" t="s">
        <v>189</v>
      </c>
      <c r="P245" s="170"/>
      <c r="Q245" s="171" t="s">
        <v>77</v>
      </c>
      <c r="R245" s="171" t="s">
        <v>78</v>
      </c>
      <c r="S245" s="345" t="s">
        <v>1502</v>
      </c>
      <c r="T245" s="170" t="s">
        <v>80</v>
      </c>
      <c r="U245" s="196" t="s">
        <v>81</v>
      </c>
      <c r="V245" s="170" t="s">
        <v>122</v>
      </c>
      <c r="W245" s="218" t="s">
        <v>83</v>
      </c>
      <c r="X245" s="219">
        <f t="shared" si="180"/>
        <v>0.4</v>
      </c>
      <c r="Y245" s="220" t="s">
        <v>312</v>
      </c>
      <c r="Z245" s="219">
        <f t="shared" si="181"/>
        <v>0.6</v>
      </c>
      <c r="AA245" s="223" t="s">
        <v>312</v>
      </c>
      <c r="AB245" s="172" t="s">
        <v>86</v>
      </c>
      <c r="AC245" s="170" t="s">
        <v>87</v>
      </c>
      <c r="AD245" s="223" t="s">
        <v>88</v>
      </c>
      <c r="AE245" s="223" t="s">
        <v>89</v>
      </c>
      <c r="AF245" s="246" t="s">
        <v>90</v>
      </c>
      <c r="AG245" s="223" t="s">
        <v>91</v>
      </c>
      <c r="AH245" s="223" t="s">
        <v>92</v>
      </c>
      <c r="AI245" s="219">
        <f t="shared" si="182"/>
        <v>0.1</v>
      </c>
      <c r="AJ245" s="223" t="s">
        <v>93</v>
      </c>
      <c r="AK245" s="219">
        <f t="shared" si="183"/>
        <v>0.1</v>
      </c>
      <c r="AL245" s="223" t="s">
        <v>94</v>
      </c>
      <c r="AM245" s="195" t="s">
        <v>95</v>
      </c>
      <c r="AN245" s="173" t="s">
        <v>96</v>
      </c>
      <c r="AO245" s="195" t="s">
        <v>155</v>
      </c>
      <c r="AP245" s="184">
        <f t="shared" si="184"/>
        <v>0.2</v>
      </c>
      <c r="AQ245" s="243" t="str">
        <f t="shared" si="185"/>
        <v>BAJA</v>
      </c>
      <c r="AR245" s="243">
        <f t="shared" si="186"/>
        <v>0.4</v>
      </c>
      <c r="AS245" s="243" t="str">
        <f t="shared" si="187"/>
        <v>MODERADO</v>
      </c>
      <c r="AT245" s="243">
        <f t="shared" si="188"/>
        <v>0.48</v>
      </c>
      <c r="AU245" s="223" t="s">
        <v>312</v>
      </c>
      <c r="AV245" s="218" t="s">
        <v>98</v>
      </c>
      <c r="AW245" s="174" t="s">
        <v>86</v>
      </c>
      <c r="AX245" s="175" t="s">
        <v>156</v>
      </c>
      <c r="AY245" s="200"/>
      <c r="AZ245" s="175">
        <f t="shared" si="208"/>
        <v>45657</v>
      </c>
      <c r="BA245" s="175" t="str">
        <f t="shared" si="20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5" s="175" t="str">
        <f t="shared" si="208"/>
        <v>OSI - GIS</v>
      </c>
      <c r="BC245" s="227" t="s">
        <v>100</v>
      </c>
      <c r="BD245" s="176" t="str">
        <f t="shared" si="209"/>
        <v xml:space="preserve">  </v>
      </c>
      <c r="BE245" s="176" t="str">
        <f t="shared" si="210"/>
        <v>X</v>
      </c>
      <c r="BF245"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5" s="177" t="s">
        <v>1340</v>
      </c>
      <c r="BH245" s="177" t="str">
        <f t="shared" si="212"/>
        <v xml:space="preserve">En diciembre 2024 se encuentra en proceso la adquisicón del nuevo servicio de soporte técnico y mesa de ayuda para equipos institucionales de usuario final, implementación en enero 2025. </v>
      </c>
      <c r="BI245" s="200"/>
      <c r="BJ245" s="190">
        <v>45777</v>
      </c>
      <c r="BK245" s="192" t="str">
        <f t="shared" si="207"/>
        <v>Mantenimiento Preventivo y Correctivo a Equipos de Usuario Final: por demanda y Programa anual</v>
      </c>
      <c r="BL245" s="192" t="str">
        <f t="shared" si="196"/>
        <v>OSI - GIS</v>
      </c>
      <c r="BM245" s="197" t="s">
        <v>100</v>
      </c>
      <c r="BN245" s="191"/>
      <c r="BO245" s="193" t="s">
        <v>1338</v>
      </c>
      <c r="BP245" s="192" t="str">
        <f t="shared" si="190"/>
        <v xml:space="preserve">En ejecución del servicio mesa de ayuda para el sopore y mantenimiento de equipos y usuarios finales </v>
      </c>
      <c r="BQ245" s="194" t="s">
        <v>1340</v>
      </c>
      <c r="BR245" s="192" t="str">
        <f>BR199</f>
        <v>Servicios transversales de apoyo a la gestión tecnológica.</v>
      </c>
      <c r="BS245" s="200"/>
      <c r="BT245" s="344">
        <f t="shared" si="197"/>
        <v>45838</v>
      </c>
      <c r="BU245" s="344" t="str">
        <f t="shared" si="198"/>
        <v>Monitoreo permanente al soporte técnico de infraestructura a servidores, almacenamiento y servicios técnicos transversales.
Monitoreo permanente al mantenimiento preventivo y corectivo a equipos y dispositivos de usuario final.</v>
      </c>
      <c r="BV245" s="345" t="str">
        <f t="shared" si="199"/>
        <v>OSI - GIS</v>
      </c>
      <c r="BW245" s="546" t="s">
        <v>100</v>
      </c>
      <c r="BX245" s="346" t="str">
        <f t="shared" si="200"/>
        <v xml:space="preserve"> </v>
      </c>
      <c r="BY245" s="346" t="str">
        <f t="shared" si="201"/>
        <v>X</v>
      </c>
      <c r="BZ245" s="346" t="str">
        <f t="shared" si="202"/>
        <v>Con el mantenimeinto preventivo y/o correctivo a equipos institucionales se garantiza el acceso a los servicios tecnológicos y plataformas institucionales.</v>
      </c>
      <c r="CA245" s="348" t="s">
        <v>1340</v>
      </c>
      <c r="CB245" s="345" t="str">
        <f t="shared" si="203"/>
        <v>Ajuste redacción "Descripción del Riesgo" acorde con lo indicado en el Informe OCI-018-2025.</v>
      </c>
      <c r="CC245" s="200"/>
      <c r="CD245" s="301"/>
      <c r="CE245" s="175"/>
      <c r="CF245" s="175" t="str">
        <f t="shared" si="204"/>
        <v>OSI - GIS</v>
      </c>
      <c r="CG245" s="305" t="s">
        <v>100</v>
      </c>
      <c r="CH245" s="176"/>
      <c r="CI245" s="239"/>
      <c r="CJ245" s="175"/>
      <c r="CK245" s="177"/>
      <c r="CL245" s="175"/>
      <c r="CM245" s="200"/>
      <c r="CN245" s="175"/>
      <c r="CO245" s="175"/>
      <c r="CP245" s="176"/>
      <c r="CQ245" s="176"/>
      <c r="CR245" s="176"/>
      <c r="CS245" s="176"/>
      <c r="CT245" s="177"/>
      <c r="CU245" s="177"/>
      <c r="CV245" s="177"/>
      <c r="CW245" s="198"/>
      <c r="CX245" s="198"/>
      <c r="CY245" s="198"/>
      <c r="CZ245" s="198"/>
      <c r="DA245" s="198"/>
      <c r="DB245" s="198"/>
      <c r="DC245" s="198"/>
      <c r="DD245" s="198"/>
      <c r="DE245" s="198"/>
      <c r="DF245" s="198"/>
    </row>
    <row r="246" spans="2:110" s="187" customFormat="1" ht="136.5" x14ac:dyDescent="0.25">
      <c r="B246" s="173" t="s">
        <v>68</v>
      </c>
      <c r="C246" s="195" t="s">
        <v>69</v>
      </c>
      <c r="D246" s="195" t="s">
        <v>69</v>
      </c>
      <c r="E246" s="196" t="s">
        <v>70</v>
      </c>
      <c r="F246" s="196" t="s">
        <v>71</v>
      </c>
      <c r="G246" s="196" t="s">
        <v>69</v>
      </c>
      <c r="H246" s="195" t="s">
        <v>513</v>
      </c>
      <c r="I246" s="195" t="s">
        <v>513</v>
      </c>
      <c r="J246" s="195" t="s">
        <v>513</v>
      </c>
      <c r="K246" s="195" t="s">
        <v>513</v>
      </c>
      <c r="L246" s="195" t="s">
        <v>658</v>
      </c>
      <c r="M246" s="195" t="s">
        <v>659</v>
      </c>
      <c r="N246" s="195" t="s">
        <v>658</v>
      </c>
      <c r="O246" s="196" t="s">
        <v>161</v>
      </c>
      <c r="P246" s="170"/>
      <c r="Q246" s="171" t="s">
        <v>77</v>
      </c>
      <c r="R246" s="171" t="s">
        <v>78</v>
      </c>
      <c r="S246" s="345" t="s">
        <v>1502</v>
      </c>
      <c r="T246" s="170" t="s">
        <v>80</v>
      </c>
      <c r="U246" s="196" t="s">
        <v>81</v>
      </c>
      <c r="V246" s="170" t="s">
        <v>82</v>
      </c>
      <c r="W246" s="218" t="s">
        <v>83</v>
      </c>
      <c r="X246" s="219">
        <f t="shared" si="180"/>
        <v>0.4</v>
      </c>
      <c r="Y246" s="220" t="s">
        <v>312</v>
      </c>
      <c r="Z246" s="219">
        <f t="shared" si="181"/>
        <v>0.6</v>
      </c>
      <c r="AA246" s="223" t="s">
        <v>312</v>
      </c>
      <c r="AB246" s="172" t="s">
        <v>86</v>
      </c>
      <c r="AC246" s="170" t="s">
        <v>87</v>
      </c>
      <c r="AD246" s="223" t="s">
        <v>88</v>
      </c>
      <c r="AE246" s="223" t="s">
        <v>89</v>
      </c>
      <c r="AF246" s="246" t="s">
        <v>90</v>
      </c>
      <c r="AG246" s="223" t="s">
        <v>91</v>
      </c>
      <c r="AH246" s="223" t="s">
        <v>92</v>
      </c>
      <c r="AI246" s="219">
        <f t="shared" si="182"/>
        <v>0.1</v>
      </c>
      <c r="AJ246" s="223" t="s">
        <v>93</v>
      </c>
      <c r="AK246" s="219">
        <f t="shared" si="183"/>
        <v>0.1</v>
      </c>
      <c r="AL246" s="223" t="s">
        <v>94</v>
      </c>
      <c r="AM246" s="195" t="s">
        <v>95</v>
      </c>
      <c r="AN246" s="173" t="s">
        <v>96</v>
      </c>
      <c r="AO246" s="195" t="s">
        <v>155</v>
      </c>
      <c r="AP246" s="184">
        <f t="shared" si="184"/>
        <v>0.2</v>
      </c>
      <c r="AQ246" s="243" t="str">
        <f t="shared" si="185"/>
        <v>BAJA</v>
      </c>
      <c r="AR246" s="243">
        <f t="shared" si="186"/>
        <v>0.4</v>
      </c>
      <c r="AS246" s="243" t="str">
        <f t="shared" si="187"/>
        <v>MODERADO</v>
      </c>
      <c r="AT246" s="243">
        <f t="shared" si="188"/>
        <v>0.48</v>
      </c>
      <c r="AU246" s="223" t="s">
        <v>312</v>
      </c>
      <c r="AV246" s="218" t="s">
        <v>98</v>
      </c>
      <c r="AW246" s="174" t="s">
        <v>86</v>
      </c>
      <c r="AX246" s="175" t="s">
        <v>156</v>
      </c>
      <c r="AY246" s="200"/>
      <c r="AZ246" s="175">
        <f t="shared" si="208"/>
        <v>45657</v>
      </c>
      <c r="BA246"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6" s="175" t="str">
        <f t="shared" si="208"/>
        <v>OSI - GIS - SPI</v>
      </c>
      <c r="BC246" s="227" t="s">
        <v>100</v>
      </c>
      <c r="BD246" s="176" t="str">
        <f t="shared" si="209"/>
        <v xml:space="preserve">  </v>
      </c>
      <c r="BE246" s="176" t="str">
        <f t="shared" si="210"/>
        <v>X</v>
      </c>
      <c r="BF246"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6" s="177" t="s">
        <v>1340</v>
      </c>
      <c r="BH246" s="177" t="str">
        <f t="shared" si="212"/>
        <v xml:space="preserve">En diciembre 2024 se encuentra en proceso la adquisicón del nuevo servicio de soporte técnico y mesa de ayuda para equipos institucionales de usuario final, implementación en enero 2025. </v>
      </c>
      <c r="BI246" s="200"/>
      <c r="BJ246" s="190">
        <v>45777</v>
      </c>
      <c r="BK246" s="192" t="str">
        <f t="shared" si="207"/>
        <v>Mantenimiento Preventivo y Correctivo a Equipos de Usuario Final: por demanda y Programa anual</v>
      </c>
      <c r="BL246" s="192" t="str">
        <f t="shared" si="196"/>
        <v>OSI - GIS - SPI</v>
      </c>
      <c r="BM246" s="197" t="s">
        <v>100</v>
      </c>
      <c r="BN246" s="191"/>
      <c r="BO246" s="193" t="s">
        <v>1338</v>
      </c>
      <c r="BP246" s="192" t="str">
        <f t="shared" si="190"/>
        <v xml:space="preserve">En ejecución del servicio mesa de ayuda para el sopore y mantenimiento de equipos y usuarios finales </v>
      </c>
      <c r="BQ246" s="194" t="s">
        <v>1340</v>
      </c>
      <c r="BR246" s="192" t="str">
        <f>BR199</f>
        <v>Servicios transversales de apoyo a la gestión tecnológica.</v>
      </c>
      <c r="BS246" s="200"/>
      <c r="BT246" s="344">
        <f t="shared" si="197"/>
        <v>45838</v>
      </c>
      <c r="BU246" s="344" t="str">
        <f t="shared" si="198"/>
        <v>Monitoreo permanente al soporte técnico de infraestructura a servidores, almacenamiento y servicios técnicos transversales.
Monitoreo permanente al mantenimiento preventivo y corectivo a equipos y dispositivos de usuario final.</v>
      </c>
      <c r="BV246" s="345" t="str">
        <f t="shared" si="199"/>
        <v>OSI - GIS - SPI</v>
      </c>
      <c r="BW246" s="546" t="s">
        <v>100</v>
      </c>
      <c r="BX246" s="346" t="str">
        <f t="shared" si="200"/>
        <v xml:space="preserve"> </v>
      </c>
      <c r="BY246" s="346" t="str">
        <f t="shared" si="201"/>
        <v>X</v>
      </c>
      <c r="BZ246" s="346" t="str">
        <f t="shared" si="202"/>
        <v>Con el mantenimeinto preventivo y/o correctivo a equipos institucionales se garantiza el acceso a los servicios tecnológicos y plataformas institucionales.</v>
      </c>
      <c r="CA246" s="348" t="s">
        <v>1340</v>
      </c>
      <c r="CB246" s="345" t="str">
        <f t="shared" si="203"/>
        <v>Ajuste redacción "Descripción del Riesgo" acorde con lo indicado en el Informe OCI-018-2025.</v>
      </c>
      <c r="CC246" s="200"/>
      <c r="CD246" s="301"/>
      <c r="CE246" s="175"/>
      <c r="CF246" s="175" t="str">
        <f t="shared" si="204"/>
        <v>OSI - GIS - SPI</v>
      </c>
      <c r="CG246" s="305" t="s">
        <v>100</v>
      </c>
      <c r="CH246" s="176"/>
      <c r="CI246" s="239"/>
      <c r="CJ246" s="175"/>
      <c r="CK246" s="177"/>
      <c r="CL246" s="175"/>
      <c r="CM246" s="200"/>
      <c r="CN246" s="175"/>
      <c r="CO246" s="175"/>
      <c r="CP246" s="176"/>
      <c r="CQ246" s="176"/>
      <c r="CR246" s="176"/>
      <c r="CS246" s="176"/>
      <c r="CT246" s="177"/>
      <c r="CU246" s="177"/>
      <c r="CV246" s="177"/>
      <c r="CW246" s="198"/>
      <c r="CX246" s="198"/>
      <c r="CY246" s="198"/>
      <c r="CZ246" s="198"/>
      <c r="DA246" s="198"/>
      <c r="DB246" s="198"/>
      <c r="DC246" s="198"/>
      <c r="DD246" s="198"/>
      <c r="DE246" s="198"/>
      <c r="DF246" s="198"/>
    </row>
    <row r="247" spans="2:110" s="187" customFormat="1" ht="136.5" x14ac:dyDescent="0.25">
      <c r="B247" s="173" t="s">
        <v>68</v>
      </c>
      <c r="C247" s="195" t="s">
        <v>69</v>
      </c>
      <c r="D247" s="195" t="s">
        <v>69</v>
      </c>
      <c r="E247" s="196" t="s">
        <v>70</v>
      </c>
      <c r="F247" s="196" t="s">
        <v>71</v>
      </c>
      <c r="G247" s="196" t="s">
        <v>69</v>
      </c>
      <c r="H247" s="195" t="s">
        <v>513</v>
      </c>
      <c r="I247" s="195" t="s">
        <v>513</v>
      </c>
      <c r="J247" s="195" t="s">
        <v>513</v>
      </c>
      <c r="K247" s="195" t="s">
        <v>513</v>
      </c>
      <c r="L247" s="195" t="s">
        <v>689</v>
      </c>
      <c r="M247" s="195" t="s">
        <v>690</v>
      </c>
      <c r="N247" s="195" t="s">
        <v>691</v>
      </c>
      <c r="O247" s="196" t="s">
        <v>189</v>
      </c>
      <c r="P247" s="170"/>
      <c r="Q247" s="171" t="s">
        <v>77</v>
      </c>
      <c r="R247" s="171" t="s">
        <v>78</v>
      </c>
      <c r="S247" s="345" t="s">
        <v>1502</v>
      </c>
      <c r="T247" s="170" t="s">
        <v>80</v>
      </c>
      <c r="U247" s="196" t="s">
        <v>81</v>
      </c>
      <c r="V247" s="170" t="s">
        <v>82</v>
      </c>
      <c r="W247" s="218" t="s">
        <v>83</v>
      </c>
      <c r="X247" s="219">
        <f t="shared" si="180"/>
        <v>0.4</v>
      </c>
      <c r="Y247" s="220" t="s">
        <v>312</v>
      </c>
      <c r="Z247" s="219">
        <f t="shared" si="181"/>
        <v>0.6</v>
      </c>
      <c r="AA247" s="223" t="s">
        <v>312</v>
      </c>
      <c r="AB247" s="172" t="s">
        <v>86</v>
      </c>
      <c r="AC247" s="170" t="s">
        <v>87</v>
      </c>
      <c r="AD247" s="223" t="s">
        <v>88</v>
      </c>
      <c r="AE247" s="223" t="s">
        <v>89</v>
      </c>
      <c r="AF247" s="246" t="s">
        <v>90</v>
      </c>
      <c r="AG247" s="223" t="s">
        <v>91</v>
      </c>
      <c r="AH247" s="223" t="s">
        <v>92</v>
      </c>
      <c r="AI247" s="219">
        <f t="shared" si="182"/>
        <v>0.1</v>
      </c>
      <c r="AJ247" s="223" t="s">
        <v>93</v>
      </c>
      <c r="AK247" s="219">
        <f t="shared" si="183"/>
        <v>0.1</v>
      </c>
      <c r="AL247" s="223" t="s">
        <v>94</v>
      </c>
      <c r="AM247" s="195" t="s">
        <v>95</v>
      </c>
      <c r="AN247" s="173" t="s">
        <v>96</v>
      </c>
      <c r="AO247" s="195" t="s">
        <v>155</v>
      </c>
      <c r="AP247" s="184">
        <f t="shared" si="184"/>
        <v>0.2</v>
      </c>
      <c r="AQ247" s="243" t="str">
        <f t="shared" si="185"/>
        <v>BAJA</v>
      </c>
      <c r="AR247" s="243">
        <f t="shared" si="186"/>
        <v>0.4</v>
      </c>
      <c r="AS247" s="243" t="str">
        <f t="shared" si="187"/>
        <v>MODERADO</v>
      </c>
      <c r="AT247" s="243">
        <f t="shared" si="188"/>
        <v>0.48</v>
      </c>
      <c r="AU247" s="223" t="s">
        <v>312</v>
      </c>
      <c r="AV247" s="218" t="s">
        <v>98</v>
      </c>
      <c r="AW247" s="174" t="s">
        <v>86</v>
      </c>
      <c r="AX247" s="175" t="s">
        <v>156</v>
      </c>
      <c r="AY247" s="200"/>
      <c r="AZ247" s="175">
        <f t="shared" si="208"/>
        <v>45657</v>
      </c>
      <c r="BA247"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7" s="175" t="str">
        <f t="shared" si="208"/>
        <v>OSI - GIS - SPI</v>
      </c>
      <c r="BC247" s="227" t="s">
        <v>100</v>
      </c>
      <c r="BD247" s="176" t="str">
        <f t="shared" si="209"/>
        <v xml:space="preserve">  </v>
      </c>
      <c r="BE247" s="176" t="str">
        <f t="shared" si="210"/>
        <v>X</v>
      </c>
      <c r="BF247"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7" s="177" t="s">
        <v>1340</v>
      </c>
      <c r="BH247" s="177" t="str">
        <f t="shared" si="212"/>
        <v xml:space="preserve">En diciembre 2024 se encuentra en proceso la adquisicón del nuevo servicio de soporte técnico y mesa de ayuda para equipos institucionales de usuario final, implementación en enero 2025. </v>
      </c>
      <c r="BI247" s="200"/>
      <c r="BJ247" s="190">
        <v>45777</v>
      </c>
      <c r="BK247" s="192" t="str">
        <f t="shared" si="207"/>
        <v>Mantenimiento Preventivo y Correctivo a Equipos de Usuario Final: por demanda y Programa anual</v>
      </c>
      <c r="BL247" s="192" t="str">
        <f t="shared" si="196"/>
        <v>OSI - GIS - SPI</v>
      </c>
      <c r="BM247" s="197" t="s">
        <v>100</v>
      </c>
      <c r="BN247" s="191"/>
      <c r="BO247" s="193" t="s">
        <v>1338</v>
      </c>
      <c r="BP247" s="192" t="str">
        <f t="shared" si="190"/>
        <v xml:space="preserve">En ejecución del servicio mesa de ayuda para el sopore y mantenimiento de equipos y usuarios finales </v>
      </c>
      <c r="BQ247" s="194" t="s">
        <v>1340</v>
      </c>
      <c r="BR247" s="192" t="str">
        <f>BR199</f>
        <v>Servicios transversales de apoyo a la gestión tecnológica.</v>
      </c>
      <c r="BS247" s="200"/>
      <c r="BT247" s="344">
        <f t="shared" si="197"/>
        <v>45838</v>
      </c>
      <c r="BU247" s="344" t="str">
        <f t="shared" si="198"/>
        <v>Monitoreo permanente al soporte técnico de infraestructura a servidores, almacenamiento y servicios técnicos transversales.
Monitoreo permanente al mantenimiento preventivo y corectivo a equipos y dispositivos de usuario final.</v>
      </c>
      <c r="BV247" s="345" t="str">
        <f t="shared" si="199"/>
        <v>OSI - GIS - SPI</v>
      </c>
      <c r="BW247" s="546" t="s">
        <v>100</v>
      </c>
      <c r="BX247" s="346" t="str">
        <f t="shared" si="200"/>
        <v xml:space="preserve"> </v>
      </c>
      <c r="BY247" s="346" t="str">
        <f t="shared" si="201"/>
        <v>X</v>
      </c>
      <c r="BZ247" s="346" t="str">
        <f t="shared" si="202"/>
        <v>Con el mantenimeinto preventivo y/o correctivo a equipos institucionales se garantiza el acceso a los servicios tecnológicos y plataformas institucionales.</v>
      </c>
      <c r="CA247" s="348" t="s">
        <v>1340</v>
      </c>
      <c r="CB247" s="345" t="str">
        <f t="shared" si="203"/>
        <v>Ajuste redacción "Descripción del Riesgo" acorde con lo indicado en el Informe OCI-018-2025.</v>
      </c>
      <c r="CC247" s="200"/>
      <c r="CD247" s="301"/>
      <c r="CE247" s="175"/>
      <c r="CF247" s="175" t="str">
        <f t="shared" si="204"/>
        <v>OSI - GIS - SPI</v>
      </c>
      <c r="CG247" s="305" t="s">
        <v>100</v>
      </c>
      <c r="CH247" s="176"/>
      <c r="CI247" s="239"/>
      <c r="CJ247" s="175"/>
      <c r="CK247" s="177"/>
      <c r="CL247" s="175"/>
      <c r="CM247" s="200"/>
      <c r="CN247" s="175"/>
      <c r="CO247" s="175"/>
      <c r="CP247" s="176"/>
      <c r="CQ247" s="176"/>
      <c r="CR247" s="176"/>
      <c r="CS247" s="176"/>
      <c r="CT247" s="177"/>
      <c r="CU247" s="177"/>
      <c r="CV247" s="177"/>
      <c r="CW247" s="198"/>
      <c r="CX247" s="198"/>
      <c r="CY247" s="198"/>
      <c r="CZ247" s="198"/>
      <c r="DA247" s="198"/>
      <c r="DB247" s="198"/>
      <c r="DC247" s="198"/>
      <c r="DD247" s="198"/>
      <c r="DE247" s="198"/>
      <c r="DF247" s="198"/>
    </row>
    <row r="248" spans="2:110" s="187" customFormat="1" ht="115.5" x14ac:dyDescent="0.25">
      <c r="B248" s="173" t="s">
        <v>68</v>
      </c>
      <c r="C248" s="195" t="s">
        <v>69</v>
      </c>
      <c r="D248" s="195" t="s">
        <v>69</v>
      </c>
      <c r="E248" s="196" t="s">
        <v>70</v>
      </c>
      <c r="F248" s="196" t="s">
        <v>71</v>
      </c>
      <c r="G248" s="196" t="s">
        <v>69</v>
      </c>
      <c r="H248" s="195">
        <v>0</v>
      </c>
      <c r="I248" s="195">
        <v>0</v>
      </c>
      <c r="J248" s="195">
        <v>0</v>
      </c>
      <c r="K248" s="195">
        <v>0</v>
      </c>
      <c r="L248" s="195">
        <v>0</v>
      </c>
      <c r="M248" s="195">
        <v>0</v>
      </c>
      <c r="N248" s="195">
        <v>0</v>
      </c>
      <c r="O248" s="196" t="s">
        <v>241</v>
      </c>
      <c r="P248" s="170"/>
      <c r="Q248" s="171" t="s">
        <v>77</v>
      </c>
      <c r="R248" s="171" t="s">
        <v>78</v>
      </c>
      <c r="S248" s="345" t="s">
        <v>1502</v>
      </c>
      <c r="T248" s="170" t="s">
        <v>80</v>
      </c>
      <c r="U248" s="196" t="s">
        <v>81</v>
      </c>
      <c r="V248" s="170" t="s">
        <v>144</v>
      </c>
      <c r="W248" s="218" t="s">
        <v>83</v>
      </c>
      <c r="X248" s="219">
        <f t="shared" si="180"/>
        <v>0.4</v>
      </c>
      <c r="Y248" s="220" t="s">
        <v>312</v>
      </c>
      <c r="Z248" s="219">
        <f t="shared" si="181"/>
        <v>0.6</v>
      </c>
      <c r="AA248" s="223" t="s">
        <v>312</v>
      </c>
      <c r="AB248" s="172" t="s">
        <v>86</v>
      </c>
      <c r="AC248" s="170" t="s">
        <v>87</v>
      </c>
      <c r="AD248" s="223" t="s">
        <v>88</v>
      </c>
      <c r="AE248" s="223" t="s">
        <v>89</v>
      </c>
      <c r="AF248" s="246" t="s">
        <v>90</v>
      </c>
      <c r="AG248" s="223" t="s">
        <v>91</v>
      </c>
      <c r="AH248" s="223" t="s">
        <v>92</v>
      </c>
      <c r="AI248" s="219">
        <f t="shared" si="182"/>
        <v>0.1</v>
      </c>
      <c r="AJ248" s="223" t="s">
        <v>93</v>
      </c>
      <c r="AK248" s="219">
        <f t="shared" si="183"/>
        <v>0.1</v>
      </c>
      <c r="AL248" s="223" t="s">
        <v>94</v>
      </c>
      <c r="AM248" s="195" t="s">
        <v>95</v>
      </c>
      <c r="AN248" s="173" t="s">
        <v>96</v>
      </c>
      <c r="AO248" s="195" t="s">
        <v>155</v>
      </c>
      <c r="AP248" s="184">
        <f t="shared" si="184"/>
        <v>0.2</v>
      </c>
      <c r="AQ248" s="243" t="str">
        <f t="shared" si="185"/>
        <v>BAJA</v>
      </c>
      <c r="AR248" s="243">
        <f t="shared" si="186"/>
        <v>0.4</v>
      </c>
      <c r="AS248" s="243" t="str">
        <f t="shared" si="187"/>
        <v>MODERADO</v>
      </c>
      <c r="AT248" s="243">
        <f t="shared" si="188"/>
        <v>0.48</v>
      </c>
      <c r="AU248" s="223" t="s">
        <v>312</v>
      </c>
      <c r="AV248" s="218" t="s">
        <v>98</v>
      </c>
      <c r="AW248" s="174" t="s">
        <v>86</v>
      </c>
      <c r="AX248" s="175" t="s">
        <v>156</v>
      </c>
      <c r="AY248" s="200"/>
      <c r="AZ248" s="175">
        <f t="shared" si="208"/>
        <v>45657</v>
      </c>
      <c r="BA248" s="175" t="str">
        <f t="shared" si="20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48" s="175" t="str">
        <f t="shared" si="208"/>
        <v>OSI - GIS</v>
      </c>
      <c r="BC248" s="227" t="s">
        <v>100</v>
      </c>
      <c r="BD248" s="176" t="str">
        <f t="shared" si="209"/>
        <v xml:space="preserve">  </v>
      </c>
      <c r="BE248" s="176" t="str">
        <f t="shared" si="210"/>
        <v>X</v>
      </c>
      <c r="BF248"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8" s="177" t="s">
        <v>1340</v>
      </c>
      <c r="BH248" s="177" t="str">
        <f t="shared" si="212"/>
        <v xml:space="preserve">En diciembre 2024 se encuentra en proceso la adquisicón del nuevo servicio de soporte técnico y mesa de ayuda para equipos institucionales de usuario final, implementación en enero 2025. </v>
      </c>
      <c r="BI248" s="200"/>
      <c r="BJ248" s="190">
        <v>45777</v>
      </c>
      <c r="BK248" s="192" t="str">
        <f t="shared" si="207"/>
        <v>Mantenimiento Preventivo y Correctivo a Equipos de Usuario Final: por demanda y Programa anual</v>
      </c>
      <c r="BL248" s="192" t="str">
        <f t="shared" si="196"/>
        <v>OSI - GIS</v>
      </c>
      <c r="BM248" s="197" t="s">
        <v>100</v>
      </c>
      <c r="BN248" s="191"/>
      <c r="BO248" s="193" t="s">
        <v>1338</v>
      </c>
      <c r="BP248" s="192" t="str">
        <f t="shared" si="190"/>
        <v xml:space="preserve">En ejecución del servicio mesa de ayuda para el sopore y mantenimiento de equipos y usuarios finales </v>
      </c>
      <c r="BQ248" s="194" t="s">
        <v>1340</v>
      </c>
      <c r="BR248" s="192" t="str">
        <f>BR199</f>
        <v>Servicios transversales de apoyo a la gestión tecnológica.</v>
      </c>
      <c r="BS248" s="200"/>
      <c r="BT248" s="344">
        <f t="shared" si="197"/>
        <v>45838</v>
      </c>
      <c r="BU248" s="344" t="str">
        <f t="shared" si="198"/>
        <v>Monitoreo permanente al soporte técnico de infraestructura a servidores, almacenamiento y servicios técnicos transversales.
Monitoreo permanente al mantenimiento preventivo y corectivo a equipos y dispositivos de usuario final.</v>
      </c>
      <c r="BV248" s="345" t="str">
        <f t="shared" si="199"/>
        <v>OSI - GIS</v>
      </c>
      <c r="BW248" s="546" t="s">
        <v>100</v>
      </c>
      <c r="BX248" s="346" t="str">
        <f t="shared" si="200"/>
        <v xml:space="preserve"> </v>
      </c>
      <c r="BY248" s="346" t="str">
        <f t="shared" si="201"/>
        <v>X</v>
      </c>
      <c r="BZ248" s="346" t="str">
        <f t="shared" si="202"/>
        <v>Con el mantenimeinto preventivo y/o correctivo a equipos institucionales se garantiza el acceso a los servicios tecnológicos y plataformas institucionales.</v>
      </c>
      <c r="CA248" s="348" t="s">
        <v>1340</v>
      </c>
      <c r="CB248" s="345" t="str">
        <f t="shared" si="203"/>
        <v>Ajuste redacción "Descripción del Riesgo" acorde con lo indicado en el Informe OCI-018-2025.</v>
      </c>
      <c r="CC248" s="200"/>
      <c r="CD248" s="301"/>
      <c r="CE248" s="175"/>
      <c r="CF248" s="175" t="str">
        <f t="shared" si="204"/>
        <v>OSI - GIS</v>
      </c>
      <c r="CG248" s="305" t="s">
        <v>100</v>
      </c>
      <c r="CH248" s="176"/>
      <c r="CI248" s="239"/>
      <c r="CJ248" s="175"/>
      <c r="CK248" s="177"/>
      <c r="CL248" s="175"/>
      <c r="CM248" s="200"/>
      <c r="CN248" s="175"/>
      <c r="CO248" s="175"/>
      <c r="CP248" s="176"/>
      <c r="CQ248" s="176"/>
      <c r="CR248" s="176"/>
      <c r="CS248" s="176"/>
      <c r="CT248" s="177"/>
      <c r="CU248" s="177"/>
      <c r="CV248" s="177"/>
      <c r="CW248" s="198"/>
      <c r="CX248" s="198"/>
      <c r="CY248" s="198"/>
      <c r="CZ248" s="198"/>
      <c r="DA248" s="198"/>
      <c r="DB248" s="198"/>
      <c r="DC248" s="198"/>
      <c r="DD248" s="198"/>
      <c r="DE248" s="198"/>
      <c r="DF248" s="198"/>
    </row>
    <row r="249" spans="2:110" s="187" customFormat="1" ht="136.5" x14ac:dyDescent="0.25">
      <c r="B249" s="173" t="s">
        <v>68</v>
      </c>
      <c r="C249" s="195" t="s">
        <v>69</v>
      </c>
      <c r="D249" s="195" t="s">
        <v>69</v>
      </c>
      <c r="E249" s="196" t="s">
        <v>70</v>
      </c>
      <c r="F249" s="196" t="s">
        <v>117</v>
      </c>
      <c r="G249" s="196" t="s">
        <v>69</v>
      </c>
      <c r="H249" s="195">
        <v>0</v>
      </c>
      <c r="I249" s="195">
        <v>0</v>
      </c>
      <c r="J249" s="195">
        <v>0</v>
      </c>
      <c r="K249" s="195">
        <v>0</v>
      </c>
      <c r="L249" s="195">
        <v>0</v>
      </c>
      <c r="M249" s="195">
        <v>0</v>
      </c>
      <c r="N249" s="195">
        <v>0</v>
      </c>
      <c r="O249" s="196" t="s">
        <v>363</v>
      </c>
      <c r="P249" s="170"/>
      <c r="Q249" s="171" t="s">
        <v>77</v>
      </c>
      <c r="R249" s="171" t="s">
        <v>78</v>
      </c>
      <c r="S249" s="345" t="s">
        <v>1502</v>
      </c>
      <c r="T249" s="170" t="s">
        <v>80</v>
      </c>
      <c r="U249" s="196" t="s">
        <v>81</v>
      </c>
      <c r="V249" s="170" t="s">
        <v>144</v>
      </c>
      <c r="W249" s="218" t="s">
        <v>83</v>
      </c>
      <c r="X249" s="219">
        <f t="shared" si="180"/>
        <v>0.4</v>
      </c>
      <c r="Y249" s="220" t="s">
        <v>312</v>
      </c>
      <c r="Z249" s="219">
        <f t="shared" si="181"/>
        <v>0.6</v>
      </c>
      <c r="AA249" s="223" t="s">
        <v>312</v>
      </c>
      <c r="AB249" s="172" t="s">
        <v>86</v>
      </c>
      <c r="AC249" s="170" t="s">
        <v>87</v>
      </c>
      <c r="AD249" s="223" t="s">
        <v>88</v>
      </c>
      <c r="AE249" s="223" t="s">
        <v>89</v>
      </c>
      <c r="AF249" s="246" t="s">
        <v>90</v>
      </c>
      <c r="AG249" s="223" t="s">
        <v>91</v>
      </c>
      <c r="AH249" s="223" t="s">
        <v>92</v>
      </c>
      <c r="AI249" s="219">
        <f t="shared" si="182"/>
        <v>0.1</v>
      </c>
      <c r="AJ249" s="223" t="s">
        <v>93</v>
      </c>
      <c r="AK249" s="219">
        <f t="shared" si="183"/>
        <v>0.1</v>
      </c>
      <c r="AL249" s="223" t="s">
        <v>94</v>
      </c>
      <c r="AM249" s="195" t="s">
        <v>95</v>
      </c>
      <c r="AN249" s="173" t="s">
        <v>96</v>
      </c>
      <c r="AO249" s="195" t="s">
        <v>155</v>
      </c>
      <c r="AP249" s="184">
        <f t="shared" si="184"/>
        <v>0.2</v>
      </c>
      <c r="AQ249" s="243" t="str">
        <f t="shared" si="185"/>
        <v>BAJA</v>
      </c>
      <c r="AR249" s="243">
        <f t="shared" si="186"/>
        <v>0.4</v>
      </c>
      <c r="AS249" s="243" t="str">
        <f t="shared" si="187"/>
        <v>MODERADO</v>
      </c>
      <c r="AT249" s="243">
        <f t="shared" si="188"/>
        <v>0.48</v>
      </c>
      <c r="AU249" s="223" t="s">
        <v>312</v>
      </c>
      <c r="AV249" s="218" t="s">
        <v>98</v>
      </c>
      <c r="AW249" s="174" t="s">
        <v>86</v>
      </c>
      <c r="AX249" s="175" t="s">
        <v>156</v>
      </c>
      <c r="AY249" s="200"/>
      <c r="AZ249" s="175">
        <f t="shared" si="208"/>
        <v>45657</v>
      </c>
      <c r="BA249"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49" s="175" t="str">
        <f t="shared" si="208"/>
        <v>OSI - GIS - SPI</v>
      </c>
      <c r="BC249" s="227" t="s">
        <v>100</v>
      </c>
      <c r="BD249" s="176" t="str">
        <f t="shared" si="209"/>
        <v xml:space="preserve">  </v>
      </c>
      <c r="BE249" s="176" t="str">
        <f t="shared" si="210"/>
        <v>X</v>
      </c>
      <c r="BF249"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49" s="177" t="s">
        <v>1340</v>
      </c>
      <c r="BH249" s="177" t="str">
        <f t="shared" si="212"/>
        <v xml:space="preserve">En diciembre 2024 se encuentra en proceso la adquisicón del nuevo servicio de soporte técnico y mesa de ayuda para equipos institucionales de usuario final, implementación en enero 2025. </v>
      </c>
      <c r="BI249" s="200"/>
      <c r="BJ249" s="190">
        <v>45777</v>
      </c>
      <c r="BK249" s="192" t="str">
        <f t="shared" si="207"/>
        <v>Mantenimiento Preventivo y Correctivo a Equipos de Usuario Final: por demanda y Programa anual</v>
      </c>
      <c r="BL249" s="192" t="str">
        <f t="shared" si="196"/>
        <v>OSI - GIS - SPI</v>
      </c>
      <c r="BM249" s="197" t="s">
        <v>100</v>
      </c>
      <c r="BN249" s="191"/>
      <c r="BO249" s="193" t="s">
        <v>1338</v>
      </c>
      <c r="BP249" s="192" t="str">
        <f t="shared" si="190"/>
        <v xml:space="preserve">En ejecución del servicio mesa de ayuda para el sopore y mantenimiento de equipos y usuarios finales </v>
      </c>
      <c r="BQ249" s="194" t="s">
        <v>1340</v>
      </c>
      <c r="BR249" s="192" t="str">
        <f>BR199</f>
        <v>Servicios transversales de apoyo a la gestión tecnológica.</v>
      </c>
      <c r="BS249" s="200"/>
      <c r="BT249" s="344">
        <f t="shared" si="197"/>
        <v>45838</v>
      </c>
      <c r="BU249" s="344" t="str">
        <f t="shared" si="198"/>
        <v>Monitoreo permanente al soporte técnico de infraestructura a servidores, almacenamiento y servicios técnicos transversales.
Monitoreo permanente al mantenimiento preventivo y corectivo a equipos y dispositivos de usuario final.</v>
      </c>
      <c r="BV249" s="345" t="str">
        <f t="shared" si="199"/>
        <v>OSI - GIS - SPI</v>
      </c>
      <c r="BW249" s="546" t="s">
        <v>100</v>
      </c>
      <c r="BX249" s="346" t="str">
        <f t="shared" si="200"/>
        <v xml:space="preserve"> </v>
      </c>
      <c r="BY249" s="346" t="str">
        <f t="shared" si="201"/>
        <v>X</v>
      </c>
      <c r="BZ249" s="346" t="str">
        <f t="shared" si="202"/>
        <v>Con el mantenimeinto preventivo y/o correctivo a equipos institucionales se garantiza el acceso a los servicios tecnológicos y plataformas institucionales.</v>
      </c>
      <c r="CA249" s="348" t="s">
        <v>1340</v>
      </c>
      <c r="CB249" s="345" t="str">
        <f t="shared" si="203"/>
        <v>Ajuste redacción "Descripción del Riesgo" acorde con lo indicado en el Informe OCI-018-2025.</v>
      </c>
      <c r="CC249" s="200"/>
      <c r="CD249" s="301"/>
      <c r="CE249" s="175"/>
      <c r="CF249" s="175" t="str">
        <f t="shared" si="204"/>
        <v>OSI - GIS - SPI</v>
      </c>
      <c r="CG249" s="305" t="s">
        <v>100</v>
      </c>
      <c r="CH249" s="176"/>
      <c r="CI249" s="239"/>
      <c r="CJ249" s="175"/>
      <c r="CK249" s="177"/>
      <c r="CL249" s="175"/>
      <c r="CM249" s="200"/>
      <c r="CN249" s="175"/>
      <c r="CO249" s="175"/>
      <c r="CP249" s="176"/>
      <c r="CQ249" s="176"/>
      <c r="CR249" s="176"/>
      <c r="CS249" s="176"/>
      <c r="CT249" s="177"/>
      <c r="CU249" s="177"/>
      <c r="CV249" s="177"/>
      <c r="CW249" s="198"/>
      <c r="CX249" s="198"/>
      <c r="CY249" s="198"/>
      <c r="CZ249" s="198"/>
      <c r="DA249" s="198"/>
      <c r="DB249" s="198"/>
      <c r="DC249" s="198"/>
      <c r="DD249" s="198"/>
      <c r="DE249" s="198"/>
      <c r="DF249" s="198"/>
    </row>
    <row r="250" spans="2:110" s="187" customFormat="1" ht="136.5" x14ac:dyDescent="0.25">
      <c r="B250" s="173" t="s">
        <v>68</v>
      </c>
      <c r="C250" s="195" t="s">
        <v>69</v>
      </c>
      <c r="D250" s="195" t="s">
        <v>69</v>
      </c>
      <c r="E250" s="196" t="s">
        <v>70</v>
      </c>
      <c r="F250" s="196" t="s">
        <v>117</v>
      </c>
      <c r="G250" s="196" t="s">
        <v>69</v>
      </c>
      <c r="H250" s="195">
        <v>0</v>
      </c>
      <c r="I250" s="195">
        <v>0</v>
      </c>
      <c r="J250" s="195">
        <v>0</v>
      </c>
      <c r="K250" s="195">
        <v>0</v>
      </c>
      <c r="L250" s="195">
        <v>0</v>
      </c>
      <c r="M250" s="195">
        <v>0</v>
      </c>
      <c r="N250" s="195">
        <v>0</v>
      </c>
      <c r="O250" s="196" t="s">
        <v>176</v>
      </c>
      <c r="P250" s="170"/>
      <c r="Q250" s="171" t="s">
        <v>77</v>
      </c>
      <c r="R250" s="171" t="s">
        <v>78</v>
      </c>
      <c r="S250" s="345" t="s">
        <v>1502</v>
      </c>
      <c r="T250" s="170" t="s">
        <v>80</v>
      </c>
      <c r="U250" s="196" t="s">
        <v>81</v>
      </c>
      <c r="V250" s="170" t="s">
        <v>144</v>
      </c>
      <c r="W250" s="218" t="s">
        <v>83</v>
      </c>
      <c r="X250" s="219">
        <f t="shared" si="180"/>
        <v>0.4</v>
      </c>
      <c r="Y250" s="220" t="s">
        <v>312</v>
      </c>
      <c r="Z250" s="219">
        <f t="shared" si="181"/>
        <v>0.6</v>
      </c>
      <c r="AA250" s="223" t="s">
        <v>312</v>
      </c>
      <c r="AB250" s="172" t="s">
        <v>86</v>
      </c>
      <c r="AC250" s="170" t="s">
        <v>87</v>
      </c>
      <c r="AD250" s="223" t="s">
        <v>88</v>
      </c>
      <c r="AE250" s="223" t="s">
        <v>89</v>
      </c>
      <c r="AF250" s="246" t="s">
        <v>90</v>
      </c>
      <c r="AG250" s="223" t="s">
        <v>91</v>
      </c>
      <c r="AH250" s="223" t="s">
        <v>92</v>
      </c>
      <c r="AI250" s="219">
        <f t="shared" si="182"/>
        <v>0.1</v>
      </c>
      <c r="AJ250" s="223" t="s">
        <v>93</v>
      </c>
      <c r="AK250" s="219">
        <f t="shared" si="183"/>
        <v>0.1</v>
      </c>
      <c r="AL250" s="223" t="s">
        <v>94</v>
      </c>
      <c r="AM250" s="195" t="s">
        <v>95</v>
      </c>
      <c r="AN250" s="173" t="s">
        <v>96</v>
      </c>
      <c r="AO250" s="195" t="s">
        <v>155</v>
      </c>
      <c r="AP250" s="184">
        <f t="shared" si="184"/>
        <v>0.2</v>
      </c>
      <c r="AQ250" s="243" t="str">
        <f t="shared" si="185"/>
        <v>BAJA</v>
      </c>
      <c r="AR250" s="243">
        <f t="shared" si="186"/>
        <v>0.4</v>
      </c>
      <c r="AS250" s="243" t="str">
        <f t="shared" si="187"/>
        <v>MODERADO</v>
      </c>
      <c r="AT250" s="243">
        <f t="shared" si="188"/>
        <v>0.48</v>
      </c>
      <c r="AU250" s="223" t="s">
        <v>312</v>
      </c>
      <c r="AV250" s="218" t="s">
        <v>98</v>
      </c>
      <c r="AW250" s="174" t="s">
        <v>86</v>
      </c>
      <c r="AX250" s="175" t="s">
        <v>156</v>
      </c>
      <c r="AY250" s="200"/>
      <c r="AZ250" s="175">
        <f t="shared" si="208"/>
        <v>45657</v>
      </c>
      <c r="BA250"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0" s="175" t="str">
        <f t="shared" si="208"/>
        <v>OSI - GIS - SPI</v>
      </c>
      <c r="BC250" s="227" t="s">
        <v>100</v>
      </c>
      <c r="BD250" s="176" t="str">
        <f t="shared" si="209"/>
        <v xml:space="preserve">  </v>
      </c>
      <c r="BE250" s="176" t="str">
        <f t="shared" si="210"/>
        <v>X</v>
      </c>
      <c r="BF250"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0" s="177" t="s">
        <v>1340</v>
      </c>
      <c r="BH250" s="177" t="str">
        <f t="shared" si="212"/>
        <v xml:space="preserve">En diciembre 2024 se encuentra en proceso la adquisicón del nuevo servicio de soporte técnico y mesa de ayuda para equipos institucionales de usuario final, implementación en enero 2025. </v>
      </c>
      <c r="BI250" s="200"/>
      <c r="BJ250" s="190">
        <v>45777</v>
      </c>
      <c r="BK250" s="192" t="str">
        <f t="shared" si="207"/>
        <v>Mantenimiento Preventivo y Correctivo a Equipos de Usuario Final: por demanda y Programa anual</v>
      </c>
      <c r="BL250" s="192" t="str">
        <f t="shared" si="196"/>
        <v>OSI - GIS - SPI</v>
      </c>
      <c r="BM250" s="197" t="s">
        <v>100</v>
      </c>
      <c r="BN250" s="191"/>
      <c r="BO250" s="193" t="s">
        <v>1338</v>
      </c>
      <c r="BP250" s="192" t="str">
        <f t="shared" si="190"/>
        <v xml:space="preserve">En ejecución del servicio mesa de ayuda para el sopore y mantenimiento de equipos y usuarios finales </v>
      </c>
      <c r="BQ250" s="194" t="s">
        <v>1340</v>
      </c>
      <c r="BR250" s="192" t="str">
        <f>BR199</f>
        <v>Servicios transversales de apoyo a la gestión tecnológica.</v>
      </c>
      <c r="BS250" s="200"/>
      <c r="BT250" s="344">
        <f t="shared" si="197"/>
        <v>45838</v>
      </c>
      <c r="BU250" s="344" t="str">
        <f t="shared" si="198"/>
        <v>Monitoreo permanente al soporte técnico de infraestructura a servidores, almacenamiento y servicios técnicos transversales.
Monitoreo permanente al mantenimiento preventivo y corectivo a equipos y dispositivos de usuario final.</v>
      </c>
      <c r="BV250" s="345" t="str">
        <f t="shared" si="199"/>
        <v>OSI - GIS - SPI</v>
      </c>
      <c r="BW250" s="546" t="s">
        <v>100</v>
      </c>
      <c r="BX250" s="346" t="str">
        <f t="shared" si="200"/>
        <v xml:space="preserve"> </v>
      </c>
      <c r="BY250" s="346" t="str">
        <f t="shared" si="201"/>
        <v>X</v>
      </c>
      <c r="BZ250" s="346" t="str">
        <f t="shared" si="202"/>
        <v>Con el mantenimeinto preventivo y/o correctivo a equipos institucionales se garantiza el acceso a los servicios tecnológicos y plataformas institucionales.</v>
      </c>
      <c r="CA250" s="348" t="s">
        <v>1340</v>
      </c>
      <c r="CB250" s="345" t="str">
        <f t="shared" si="203"/>
        <v>Ajuste redacción "Descripción del Riesgo" acorde con lo indicado en el Informe OCI-018-2025.</v>
      </c>
      <c r="CC250" s="200"/>
      <c r="CD250" s="301"/>
      <c r="CE250" s="175"/>
      <c r="CF250" s="175" t="str">
        <f t="shared" si="204"/>
        <v>OSI - GIS - SPI</v>
      </c>
      <c r="CG250" s="305" t="s">
        <v>100</v>
      </c>
      <c r="CH250" s="176"/>
      <c r="CI250" s="239"/>
      <c r="CJ250" s="175"/>
      <c r="CK250" s="177"/>
      <c r="CL250" s="175"/>
      <c r="CM250" s="200"/>
      <c r="CN250" s="175"/>
      <c r="CO250" s="175"/>
      <c r="CP250" s="176"/>
      <c r="CQ250" s="176"/>
      <c r="CR250" s="176"/>
      <c r="CS250" s="176"/>
      <c r="CT250" s="177"/>
      <c r="CU250" s="177"/>
      <c r="CV250" s="177"/>
      <c r="CW250" s="198"/>
      <c r="CX250" s="198"/>
      <c r="CY250" s="198"/>
      <c r="CZ250" s="198"/>
      <c r="DA250" s="198"/>
      <c r="DB250" s="198"/>
      <c r="DC250" s="198"/>
      <c r="DD250" s="198"/>
      <c r="DE250" s="198"/>
      <c r="DF250" s="198"/>
    </row>
    <row r="251" spans="2:110" s="187" customFormat="1" ht="115.5" x14ac:dyDescent="0.25">
      <c r="B251" s="173" t="s">
        <v>68</v>
      </c>
      <c r="C251" s="195" t="s">
        <v>69</v>
      </c>
      <c r="D251" s="195" t="s">
        <v>69</v>
      </c>
      <c r="E251" s="196" t="s">
        <v>70</v>
      </c>
      <c r="F251" s="196" t="s">
        <v>71</v>
      </c>
      <c r="G251" s="196" t="s">
        <v>69</v>
      </c>
      <c r="H251" s="195" t="s">
        <v>699</v>
      </c>
      <c r="I251" s="195">
        <v>0</v>
      </c>
      <c r="J251" s="195" t="s">
        <v>700</v>
      </c>
      <c r="K251" s="195">
        <v>0</v>
      </c>
      <c r="L251" s="195">
        <v>0</v>
      </c>
      <c r="M251" s="195">
        <v>0</v>
      </c>
      <c r="N251" s="195">
        <v>0</v>
      </c>
      <c r="O251" s="196" t="s">
        <v>189</v>
      </c>
      <c r="P251" s="170"/>
      <c r="Q251" s="171" t="s">
        <v>77</v>
      </c>
      <c r="R251" s="171" t="s">
        <v>78</v>
      </c>
      <c r="S251" s="345" t="s">
        <v>1502</v>
      </c>
      <c r="T251" s="170" t="s">
        <v>80</v>
      </c>
      <c r="U251" s="196" t="s">
        <v>81</v>
      </c>
      <c r="V251" s="170" t="s">
        <v>144</v>
      </c>
      <c r="W251" s="218" t="s">
        <v>83</v>
      </c>
      <c r="X251" s="219">
        <f t="shared" si="180"/>
        <v>0.4</v>
      </c>
      <c r="Y251" s="220" t="s">
        <v>312</v>
      </c>
      <c r="Z251" s="219">
        <f t="shared" si="181"/>
        <v>0.6</v>
      </c>
      <c r="AA251" s="223" t="s">
        <v>312</v>
      </c>
      <c r="AB251" s="172" t="s">
        <v>86</v>
      </c>
      <c r="AC251" s="170" t="s">
        <v>87</v>
      </c>
      <c r="AD251" s="223" t="s">
        <v>88</v>
      </c>
      <c r="AE251" s="223" t="s">
        <v>89</v>
      </c>
      <c r="AF251" s="246" t="s">
        <v>90</v>
      </c>
      <c r="AG251" s="223" t="s">
        <v>91</v>
      </c>
      <c r="AH251" s="223" t="s">
        <v>92</v>
      </c>
      <c r="AI251" s="219">
        <f t="shared" si="182"/>
        <v>0.1</v>
      </c>
      <c r="AJ251" s="223" t="s">
        <v>93</v>
      </c>
      <c r="AK251" s="219">
        <f t="shared" si="183"/>
        <v>0.1</v>
      </c>
      <c r="AL251" s="223" t="s">
        <v>94</v>
      </c>
      <c r="AM251" s="195" t="s">
        <v>95</v>
      </c>
      <c r="AN251" s="173" t="s">
        <v>96</v>
      </c>
      <c r="AO251" s="195" t="s">
        <v>155</v>
      </c>
      <c r="AP251" s="184">
        <f t="shared" si="184"/>
        <v>0.2</v>
      </c>
      <c r="AQ251" s="243" t="str">
        <f t="shared" si="185"/>
        <v>BAJA</v>
      </c>
      <c r="AR251" s="243">
        <f t="shared" si="186"/>
        <v>0.4</v>
      </c>
      <c r="AS251" s="243" t="str">
        <f t="shared" si="187"/>
        <v>MODERADO</v>
      </c>
      <c r="AT251" s="243">
        <f t="shared" si="188"/>
        <v>0.48</v>
      </c>
      <c r="AU251" s="223" t="s">
        <v>312</v>
      </c>
      <c r="AV251" s="218" t="s">
        <v>98</v>
      </c>
      <c r="AW251" s="174" t="s">
        <v>86</v>
      </c>
      <c r="AX251" s="175" t="s">
        <v>156</v>
      </c>
      <c r="AY251" s="200"/>
      <c r="AZ251" s="175">
        <f t="shared" si="208"/>
        <v>45657</v>
      </c>
      <c r="BA251" s="175" t="str">
        <f t="shared" si="208"/>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251" s="175" t="str">
        <f t="shared" si="208"/>
        <v>OSI - GIS</v>
      </c>
      <c r="BC251" s="227" t="s">
        <v>100</v>
      </c>
      <c r="BD251" s="176" t="str">
        <f t="shared" si="209"/>
        <v xml:space="preserve">  </v>
      </c>
      <c r="BE251" s="176" t="str">
        <f t="shared" si="210"/>
        <v>X</v>
      </c>
      <c r="BF251"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1" s="177" t="s">
        <v>1340</v>
      </c>
      <c r="BH251" s="177" t="str">
        <f t="shared" si="212"/>
        <v xml:space="preserve">En diciembre 2024 se encuentra en proceso la adquisicón del nuevo servicio de soporte técnico y mesa de ayuda para equipos institucionales de usuario final, implementación en enero 2025. </v>
      </c>
      <c r="BI251" s="200"/>
      <c r="BJ251" s="190">
        <v>45777</v>
      </c>
      <c r="BK251" s="192" t="str">
        <f t="shared" si="207"/>
        <v>Mantenimiento Preventivo y Correctivo a Equipos de Usuario Final: por demanda y Programa anual</v>
      </c>
      <c r="BL251" s="192" t="str">
        <f t="shared" si="196"/>
        <v>OSI - GIS</v>
      </c>
      <c r="BM251" s="197" t="s">
        <v>100</v>
      </c>
      <c r="BN251" s="191"/>
      <c r="BO251" s="193" t="s">
        <v>1338</v>
      </c>
      <c r="BP251" s="192" t="str">
        <f t="shared" si="190"/>
        <v xml:space="preserve">En ejecución del servicio mesa de ayuda para el sopore y mantenimiento de equipos y usuarios finales </v>
      </c>
      <c r="BQ251" s="194" t="s">
        <v>1340</v>
      </c>
      <c r="BR251" s="192" t="str">
        <f>BR199</f>
        <v>Servicios transversales de apoyo a la gestión tecnológica.</v>
      </c>
      <c r="BS251" s="200"/>
      <c r="BT251" s="344">
        <f t="shared" si="197"/>
        <v>45838</v>
      </c>
      <c r="BU251" s="344" t="str">
        <f t="shared" si="198"/>
        <v>Monitoreo permanente al soporte técnico de infraestructura a servidores, almacenamiento y servicios técnicos transversales.
Monitoreo permanente al mantenimiento preventivo y corectivo a equipos y dispositivos de usuario final.</v>
      </c>
      <c r="BV251" s="345" t="str">
        <f t="shared" si="199"/>
        <v>OSI - GIS</v>
      </c>
      <c r="BW251" s="546" t="s">
        <v>100</v>
      </c>
      <c r="BX251" s="346" t="str">
        <f t="shared" si="200"/>
        <v xml:space="preserve"> </v>
      </c>
      <c r="BY251" s="346" t="str">
        <f t="shared" si="201"/>
        <v>X</v>
      </c>
      <c r="BZ251" s="346" t="str">
        <f t="shared" si="202"/>
        <v>Con el mantenimeinto preventivo y/o correctivo a equipos institucionales se garantiza el acceso a los servicios tecnológicos y plataformas institucionales.</v>
      </c>
      <c r="CA251" s="348" t="s">
        <v>1340</v>
      </c>
      <c r="CB251" s="345" t="str">
        <f t="shared" si="203"/>
        <v>Ajuste redacción "Descripción del Riesgo" acorde con lo indicado en el Informe OCI-018-2025.</v>
      </c>
      <c r="CC251" s="200"/>
      <c r="CD251" s="301"/>
      <c r="CE251" s="175"/>
      <c r="CF251" s="175" t="str">
        <f t="shared" si="204"/>
        <v>OSI - GIS</v>
      </c>
      <c r="CG251" s="305" t="s">
        <v>100</v>
      </c>
      <c r="CH251" s="176"/>
      <c r="CI251" s="239"/>
      <c r="CJ251" s="175"/>
      <c r="CK251" s="177"/>
      <c r="CL251" s="175"/>
      <c r="CM251" s="200"/>
      <c r="CN251" s="175"/>
      <c r="CO251" s="175"/>
      <c r="CP251" s="176"/>
      <c r="CQ251" s="176"/>
      <c r="CR251" s="176"/>
      <c r="CS251" s="176"/>
      <c r="CT251" s="177"/>
      <c r="CU251" s="177"/>
      <c r="CV251" s="177"/>
      <c r="CW251" s="198"/>
      <c r="CX251" s="198"/>
      <c r="CY251" s="198"/>
      <c r="CZ251" s="198"/>
      <c r="DA251" s="198"/>
      <c r="DB251" s="198"/>
      <c r="DC251" s="198"/>
      <c r="DD251" s="198"/>
      <c r="DE251" s="198"/>
      <c r="DF251" s="198"/>
    </row>
    <row r="252" spans="2:110" s="187" customFormat="1" ht="136.5" x14ac:dyDescent="0.25">
      <c r="B252" s="173" t="s">
        <v>68</v>
      </c>
      <c r="C252" s="195" t="s">
        <v>69</v>
      </c>
      <c r="D252" s="195" t="s">
        <v>69</v>
      </c>
      <c r="E252" s="196" t="s">
        <v>70</v>
      </c>
      <c r="F252" s="196" t="s">
        <v>71</v>
      </c>
      <c r="G252" s="196" t="s">
        <v>69</v>
      </c>
      <c r="H252" s="195">
        <v>0</v>
      </c>
      <c r="I252" s="195">
        <v>0</v>
      </c>
      <c r="J252" s="195">
        <v>0</v>
      </c>
      <c r="K252" s="195">
        <v>0</v>
      </c>
      <c r="L252" s="195">
        <v>0</v>
      </c>
      <c r="M252" s="195">
        <v>0</v>
      </c>
      <c r="N252" s="195">
        <v>0</v>
      </c>
      <c r="O252" s="196" t="s">
        <v>497</v>
      </c>
      <c r="P252" s="170"/>
      <c r="Q252" s="171" t="s">
        <v>77</v>
      </c>
      <c r="R252" s="171" t="s">
        <v>78</v>
      </c>
      <c r="S252" s="345" t="s">
        <v>1502</v>
      </c>
      <c r="T252" s="170" t="s">
        <v>80</v>
      </c>
      <c r="U252" s="196" t="s">
        <v>81</v>
      </c>
      <c r="V252" s="170" t="s">
        <v>144</v>
      </c>
      <c r="W252" s="218" t="s">
        <v>83</v>
      </c>
      <c r="X252" s="219">
        <f t="shared" si="180"/>
        <v>0.4</v>
      </c>
      <c r="Y252" s="220" t="s">
        <v>312</v>
      </c>
      <c r="Z252" s="219">
        <f t="shared" si="181"/>
        <v>0.6</v>
      </c>
      <c r="AA252" s="223" t="s">
        <v>312</v>
      </c>
      <c r="AB252" s="172" t="s">
        <v>86</v>
      </c>
      <c r="AC252" s="170" t="s">
        <v>87</v>
      </c>
      <c r="AD252" s="223" t="s">
        <v>88</v>
      </c>
      <c r="AE252" s="223" t="s">
        <v>89</v>
      </c>
      <c r="AF252" s="246" t="s">
        <v>90</v>
      </c>
      <c r="AG252" s="223" t="s">
        <v>91</v>
      </c>
      <c r="AH252" s="223" t="s">
        <v>92</v>
      </c>
      <c r="AI252" s="219">
        <f t="shared" si="182"/>
        <v>0.1</v>
      </c>
      <c r="AJ252" s="223" t="s">
        <v>93</v>
      </c>
      <c r="AK252" s="219">
        <f t="shared" si="183"/>
        <v>0.1</v>
      </c>
      <c r="AL252" s="223" t="s">
        <v>94</v>
      </c>
      <c r="AM252" s="195" t="s">
        <v>95</v>
      </c>
      <c r="AN252" s="173" t="s">
        <v>96</v>
      </c>
      <c r="AO252" s="195" t="s">
        <v>155</v>
      </c>
      <c r="AP252" s="184">
        <f t="shared" si="184"/>
        <v>0.2</v>
      </c>
      <c r="AQ252" s="243" t="str">
        <f t="shared" si="185"/>
        <v>BAJA</v>
      </c>
      <c r="AR252" s="243">
        <f t="shared" si="186"/>
        <v>0.4</v>
      </c>
      <c r="AS252" s="243" t="str">
        <f t="shared" si="187"/>
        <v>MODERADO</v>
      </c>
      <c r="AT252" s="243">
        <f t="shared" si="188"/>
        <v>0.48</v>
      </c>
      <c r="AU252" s="223" t="s">
        <v>312</v>
      </c>
      <c r="AV252" s="218" t="s">
        <v>98</v>
      </c>
      <c r="AW252" s="174" t="s">
        <v>86</v>
      </c>
      <c r="AX252" s="175" t="s">
        <v>156</v>
      </c>
      <c r="AY252" s="200"/>
      <c r="AZ252" s="175">
        <f t="shared" si="208"/>
        <v>45657</v>
      </c>
      <c r="BA252"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2" s="175" t="str">
        <f t="shared" si="208"/>
        <v>OSI - GIS - SPI</v>
      </c>
      <c r="BC252" s="227" t="s">
        <v>100</v>
      </c>
      <c r="BD252" s="176" t="str">
        <f t="shared" si="209"/>
        <v xml:space="preserve">  </v>
      </c>
      <c r="BE252" s="176" t="str">
        <f t="shared" si="210"/>
        <v>X</v>
      </c>
      <c r="BF252"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2" s="177" t="s">
        <v>1340</v>
      </c>
      <c r="BH252" s="177" t="str">
        <f t="shared" si="212"/>
        <v xml:space="preserve">En diciembre 2024 se encuentra en proceso la adquisicón del nuevo servicio de soporte técnico y mesa de ayuda para equipos institucionales de usuario final, implementación en enero 2025. </v>
      </c>
      <c r="BI252" s="200"/>
      <c r="BJ252" s="190">
        <v>45777</v>
      </c>
      <c r="BK252" s="192" t="str">
        <f t="shared" si="207"/>
        <v>Mantenimiento Preventivo y Correctivo a Equipos de Usuario Final: por demanda y Programa anual</v>
      </c>
      <c r="BL252" s="192" t="str">
        <f t="shared" si="196"/>
        <v>OSI - GIS - SPI</v>
      </c>
      <c r="BM252" s="197" t="s">
        <v>100</v>
      </c>
      <c r="BN252" s="191"/>
      <c r="BO252" s="193" t="s">
        <v>1338</v>
      </c>
      <c r="BP252" s="192" t="str">
        <f t="shared" si="190"/>
        <v xml:space="preserve">En ejecución del servicio mesa de ayuda para el sopore y mantenimiento de equipos y usuarios finales </v>
      </c>
      <c r="BQ252" s="194" t="s">
        <v>1340</v>
      </c>
      <c r="BR252" s="192" t="str">
        <f>BR199</f>
        <v>Servicios transversales de apoyo a la gestión tecnológica.</v>
      </c>
      <c r="BS252" s="200"/>
      <c r="BT252" s="344">
        <f t="shared" si="197"/>
        <v>45838</v>
      </c>
      <c r="BU252" s="344" t="str">
        <f t="shared" si="198"/>
        <v>Monitoreo permanente al soporte técnico de infraestructura a servidores, almacenamiento y servicios técnicos transversales.
Monitoreo permanente al mantenimiento preventivo y corectivo a equipos y dispositivos de usuario final.</v>
      </c>
      <c r="BV252" s="345" t="str">
        <f t="shared" si="199"/>
        <v>OSI - GIS - SPI</v>
      </c>
      <c r="BW252" s="546" t="s">
        <v>100</v>
      </c>
      <c r="BX252" s="346" t="str">
        <f t="shared" si="200"/>
        <v xml:space="preserve"> </v>
      </c>
      <c r="BY252" s="346" t="str">
        <f t="shared" si="201"/>
        <v>X</v>
      </c>
      <c r="BZ252" s="346" t="str">
        <f t="shared" si="202"/>
        <v>Con el mantenimeinto preventivo y/o correctivo a equipos institucionales se garantiza el acceso a los servicios tecnológicos y plataformas institucionales.</v>
      </c>
      <c r="CA252" s="348" t="s">
        <v>1340</v>
      </c>
      <c r="CB252" s="345" t="str">
        <f t="shared" si="203"/>
        <v>Ajuste redacción "Descripción del Riesgo" acorde con lo indicado en el Informe OCI-018-2025.</v>
      </c>
      <c r="CC252" s="200"/>
      <c r="CD252" s="301"/>
      <c r="CE252" s="175"/>
      <c r="CF252" s="175" t="str">
        <f t="shared" si="204"/>
        <v>OSI - GIS - SPI</v>
      </c>
      <c r="CG252" s="305" t="s">
        <v>100</v>
      </c>
      <c r="CH252" s="176"/>
      <c r="CI252" s="239"/>
      <c r="CJ252" s="175"/>
      <c r="CK252" s="177"/>
      <c r="CL252" s="175"/>
      <c r="CM252" s="200"/>
      <c r="CN252" s="175"/>
      <c r="CO252" s="175"/>
      <c r="CP252" s="176"/>
      <c r="CQ252" s="176"/>
      <c r="CR252" s="176"/>
      <c r="CS252" s="176"/>
      <c r="CT252" s="177"/>
      <c r="CU252" s="177"/>
      <c r="CV252" s="177"/>
      <c r="CW252" s="198"/>
      <c r="CX252" s="198"/>
      <c r="CY252" s="198"/>
      <c r="CZ252" s="198"/>
      <c r="DA252" s="198"/>
      <c r="DB252" s="198"/>
      <c r="DC252" s="198"/>
      <c r="DD252" s="198"/>
      <c r="DE252" s="198"/>
      <c r="DF252" s="198"/>
    </row>
    <row r="253" spans="2:110" s="187" customFormat="1" ht="136.5" x14ac:dyDescent="0.25">
      <c r="B253" s="173" t="s">
        <v>68</v>
      </c>
      <c r="C253" s="195" t="s">
        <v>69</v>
      </c>
      <c r="D253" s="195" t="s">
        <v>69</v>
      </c>
      <c r="E253" s="196" t="s">
        <v>70</v>
      </c>
      <c r="F253" s="196" t="s">
        <v>71</v>
      </c>
      <c r="G253" s="196" t="s">
        <v>69</v>
      </c>
      <c r="H253" s="195">
        <v>0</v>
      </c>
      <c r="I253" s="195">
        <v>0</v>
      </c>
      <c r="J253" s="195">
        <v>0</v>
      </c>
      <c r="K253" s="195">
        <v>0</v>
      </c>
      <c r="L253" s="195">
        <v>0</v>
      </c>
      <c r="M253" s="195">
        <v>0</v>
      </c>
      <c r="N253" s="195">
        <v>0</v>
      </c>
      <c r="O253" s="196" t="s">
        <v>497</v>
      </c>
      <c r="P253" s="170"/>
      <c r="Q253" s="171" t="s">
        <v>77</v>
      </c>
      <c r="R253" s="171" t="s">
        <v>78</v>
      </c>
      <c r="S253" s="345" t="s">
        <v>1502</v>
      </c>
      <c r="T253" s="170" t="s">
        <v>80</v>
      </c>
      <c r="U253" s="196" t="s">
        <v>81</v>
      </c>
      <c r="V253" s="170" t="s">
        <v>144</v>
      </c>
      <c r="W253" s="218" t="s">
        <v>83</v>
      </c>
      <c r="X253" s="219">
        <f t="shared" si="180"/>
        <v>0.4</v>
      </c>
      <c r="Y253" s="220" t="s">
        <v>312</v>
      </c>
      <c r="Z253" s="219">
        <f t="shared" si="181"/>
        <v>0.6</v>
      </c>
      <c r="AA253" s="223" t="s">
        <v>312</v>
      </c>
      <c r="AB253" s="172" t="s">
        <v>86</v>
      </c>
      <c r="AC253" s="170" t="s">
        <v>87</v>
      </c>
      <c r="AD253" s="223" t="s">
        <v>88</v>
      </c>
      <c r="AE253" s="223" t="s">
        <v>89</v>
      </c>
      <c r="AF253" s="246" t="s">
        <v>90</v>
      </c>
      <c r="AG253" s="223" t="s">
        <v>91</v>
      </c>
      <c r="AH253" s="223" t="s">
        <v>92</v>
      </c>
      <c r="AI253" s="219">
        <f t="shared" si="182"/>
        <v>0.1</v>
      </c>
      <c r="AJ253" s="223" t="s">
        <v>93</v>
      </c>
      <c r="AK253" s="219">
        <f t="shared" si="183"/>
        <v>0.1</v>
      </c>
      <c r="AL253" s="223" t="s">
        <v>94</v>
      </c>
      <c r="AM253" s="195" t="s">
        <v>95</v>
      </c>
      <c r="AN253" s="173" t="s">
        <v>96</v>
      </c>
      <c r="AO253" s="195" t="s">
        <v>155</v>
      </c>
      <c r="AP253" s="184">
        <f t="shared" si="184"/>
        <v>0.2</v>
      </c>
      <c r="AQ253" s="243" t="str">
        <f t="shared" si="185"/>
        <v>BAJA</v>
      </c>
      <c r="AR253" s="243">
        <f t="shared" si="186"/>
        <v>0.4</v>
      </c>
      <c r="AS253" s="243" t="str">
        <f t="shared" si="187"/>
        <v>MODERADO</v>
      </c>
      <c r="AT253" s="243">
        <f t="shared" si="188"/>
        <v>0.48</v>
      </c>
      <c r="AU253" s="223" t="s">
        <v>312</v>
      </c>
      <c r="AV253" s="235" t="s">
        <v>130</v>
      </c>
      <c r="AW253" s="174" t="s">
        <v>86</v>
      </c>
      <c r="AX253" s="175" t="s">
        <v>156</v>
      </c>
      <c r="AY253" s="200"/>
      <c r="AZ253" s="175">
        <f t="shared" si="208"/>
        <v>45657</v>
      </c>
      <c r="BA253" s="175" t="str">
        <f t="shared" si="208"/>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53" s="175" t="str">
        <f t="shared" si="208"/>
        <v>OSI - GIS - SPI</v>
      </c>
      <c r="BC253" s="227" t="s">
        <v>100</v>
      </c>
      <c r="BD253" s="176" t="str">
        <f t="shared" si="209"/>
        <v xml:space="preserve">  </v>
      </c>
      <c r="BE253" s="176" t="str">
        <f t="shared" si="210"/>
        <v>X</v>
      </c>
      <c r="BF253" s="177" t="str">
        <f t="shared" si="211"/>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253" s="177" t="s">
        <v>1340</v>
      </c>
      <c r="BH253" s="177" t="str">
        <f t="shared" si="212"/>
        <v xml:space="preserve">En diciembre 2024 se encuentra en proceso la adquisicón del nuevo servicio de soporte técnico y mesa de ayuda para equipos institucionales de usuario final, implementación en enero 2025. </v>
      </c>
      <c r="BI253" s="200"/>
      <c r="BJ253" s="190">
        <v>45777</v>
      </c>
      <c r="BK253" s="192" t="str">
        <f t="shared" si="207"/>
        <v>Mantenimiento Preventivo y Correctivo a Equipos de Usuario Final: por demanda y Programa anual</v>
      </c>
      <c r="BL253" s="192" t="str">
        <f t="shared" si="196"/>
        <v>OSI - GIS - SPI</v>
      </c>
      <c r="BM253" s="197" t="s">
        <v>100</v>
      </c>
      <c r="BN253" s="191"/>
      <c r="BO253" s="193" t="s">
        <v>1338</v>
      </c>
      <c r="BP253" s="192" t="str">
        <f t="shared" si="190"/>
        <v xml:space="preserve">En ejecución del servicio mesa de ayuda para el sopore y mantenimiento de equipos y usuarios finales </v>
      </c>
      <c r="BQ253" s="194" t="s">
        <v>1340</v>
      </c>
      <c r="BR253" s="192" t="str">
        <f>BR199</f>
        <v>Servicios transversales de apoyo a la gestión tecnológica.</v>
      </c>
      <c r="BS253" s="200"/>
      <c r="BT253" s="344">
        <f t="shared" si="197"/>
        <v>45838</v>
      </c>
      <c r="BU253" s="344" t="str">
        <f t="shared" si="198"/>
        <v>Monitoreo permanente al soporte técnico de infraestructura a servidores, almacenamiento y servicios técnicos transversales.
Monitoreo permanente al mantenimiento preventivo y corectivo a equipos y dispositivos de usuario final.</v>
      </c>
      <c r="BV253" s="345" t="str">
        <f t="shared" si="199"/>
        <v>OSI - GIS - SPI</v>
      </c>
      <c r="BW253" s="546" t="s">
        <v>100</v>
      </c>
      <c r="BX253" s="346" t="str">
        <f t="shared" si="200"/>
        <v xml:space="preserve"> </v>
      </c>
      <c r="BY253" s="346" t="str">
        <f t="shared" si="201"/>
        <v>X</v>
      </c>
      <c r="BZ253" s="346" t="str">
        <f t="shared" si="202"/>
        <v>Con el mantenimeinto preventivo y/o correctivo a equipos institucionales se garantiza el acceso a los servicios tecnológicos y plataformas institucionales.</v>
      </c>
      <c r="CA253" s="348" t="s">
        <v>1340</v>
      </c>
      <c r="CB253" s="345" t="str">
        <f t="shared" si="203"/>
        <v>Ajuste redacción "Descripción del Riesgo" acorde con lo indicado en el Informe OCI-018-2025.</v>
      </c>
      <c r="CC253" s="200"/>
      <c r="CD253" s="301"/>
      <c r="CE253" s="175"/>
      <c r="CF253" s="175" t="str">
        <f t="shared" si="204"/>
        <v>OSI - GIS - SPI</v>
      </c>
      <c r="CG253" s="305" t="s">
        <v>100</v>
      </c>
      <c r="CH253" s="176"/>
      <c r="CI253" s="239"/>
      <c r="CJ253" s="175"/>
      <c r="CK253" s="177"/>
      <c r="CL253" s="175"/>
      <c r="CM253" s="200"/>
      <c r="CN253" s="175"/>
      <c r="CO253" s="175"/>
      <c r="CP253" s="176"/>
      <c r="CQ253" s="176"/>
      <c r="CR253" s="176"/>
      <c r="CS253" s="176"/>
      <c r="CT253" s="177"/>
      <c r="CU253" s="177"/>
      <c r="CV253" s="177"/>
      <c r="CW253" s="198"/>
      <c r="CX253" s="198"/>
      <c r="CY253" s="198"/>
      <c r="CZ253" s="198"/>
      <c r="DA253" s="198"/>
      <c r="DB253" s="198"/>
      <c r="DC253" s="198"/>
      <c r="DD253" s="198"/>
      <c r="DE253" s="198"/>
      <c r="DF253" s="198"/>
    </row>
    <row r="254" spans="2:110" s="187" customFormat="1" ht="136.5" x14ac:dyDescent="0.25">
      <c r="B254" s="173" t="s">
        <v>68</v>
      </c>
      <c r="C254" s="195" t="s">
        <v>218</v>
      </c>
      <c r="D254" s="195" t="s">
        <v>218</v>
      </c>
      <c r="E254" s="196" t="s">
        <v>70</v>
      </c>
      <c r="F254" s="196" t="s">
        <v>71</v>
      </c>
      <c r="G254" s="196" t="s">
        <v>218</v>
      </c>
      <c r="H254" s="195" t="s">
        <v>72</v>
      </c>
      <c r="I254" s="195" t="s">
        <v>242</v>
      </c>
      <c r="J254" s="195" t="s">
        <v>72</v>
      </c>
      <c r="K254" s="195" t="s">
        <v>240</v>
      </c>
      <c r="L254" s="195" t="s">
        <v>219</v>
      </c>
      <c r="M254" s="195" t="s">
        <v>243</v>
      </c>
      <c r="N254" s="195" t="s">
        <v>244</v>
      </c>
      <c r="O254" s="196" t="s">
        <v>241</v>
      </c>
      <c r="P254" s="170"/>
      <c r="Q254" s="171" t="s">
        <v>77</v>
      </c>
      <c r="R254" s="171" t="s">
        <v>78</v>
      </c>
      <c r="S254" s="351" t="s">
        <v>1503</v>
      </c>
      <c r="T254" s="170" t="s">
        <v>80</v>
      </c>
      <c r="U254" s="196" t="s">
        <v>81</v>
      </c>
      <c r="V254" s="170" t="s">
        <v>82</v>
      </c>
      <c r="W254" s="218" t="s">
        <v>83</v>
      </c>
      <c r="X254" s="219">
        <f t="shared" si="180"/>
        <v>0.4</v>
      </c>
      <c r="Y254" s="220" t="s">
        <v>84</v>
      </c>
      <c r="Z254" s="219">
        <f t="shared" si="181"/>
        <v>0.8</v>
      </c>
      <c r="AA254" s="223" t="s">
        <v>85</v>
      </c>
      <c r="AB254" s="172" t="s">
        <v>213</v>
      </c>
      <c r="AC254" s="170" t="s">
        <v>214</v>
      </c>
      <c r="AD254" s="223" t="s">
        <v>88</v>
      </c>
      <c r="AE254" s="223" t="s">
        <v>89</v>
      </c>
      <c r="AF254" s="246" t="s">
        <v>165</v>
      </c>
      <c r="AG254" s="223" t="s">
        <v>91</v>
      </c>
      <c r="AH254" s="223" t="s">
        <v>135</v>
      </c>
      <c r="AI254" s="219">
        <f t="shared" si="182"/>
        <v>0.25</v>
      </c>
      <c r="AJ254" s="223" t="s">
        <v>179</v>
      </c>
      <c r="AK254" s="219">
        <f t="shared" si="183"/>
        <v>0.25</v>
      </c>
      <c r="AL254" s="223" t="s">
        <v>94</v>
      </c>
      <c r="AM254" s="195" t="s">
        <v>215</v>
      </c>
      <c r="AN254" s="173" t="s">
        <v>96</v>
      </c>
      <c r="AO254" s="195" t="s">
        <v>216</v>
      </c>
      <c r="AP254" s="184">
        <f t="shared" si="184"/>
        <v>0.5</v>
      </c>
      <c r="AQ254" s="243" t="str">
        <f t="shared" si="185"/>
        <v>MUY BAJA</v>
      </c>
      <c r="AR254" s="243">
        <f t="shared" si="186"/>
        <v>0.2</v>
      </c>
      <c r="AS254" s="243" t="str">
        <f t="shared" si="187"/>
        <v>MAYOR</v>
      </c>
      <c r="AT254" s="243">
        <f t="shared" si="188"/>
        <v>0.8</v>
      </c>
      <c r="AU254" s="223" t="s">
        <v>85</v>
      </c>
      <c r="AV254" s="235" t="s">
        <v>130</v>
      </c>
      <c r="AW254" s="174" t="s">
        <v>213</v>
      </c>
      <c r="AX254" s="175" t="s">
        <v>217</v>
      </c>
      <c r="AY254" s="200"/>
      <c r="AZ254" s="175">
        <f>AZ12</f>
        <v>45657</v>
      </c>
      <c r="BA254" s="175" t="str">
        <f t="shared" ref="BA254:BH254" si="213">BA12</f>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4" s="175" t="str">
        <f t="shared" si="213"/>
        <v>OSI - GIS - SPI</v>
      </c>
      <c r="BC254" s="227" t="s">
        <v>100</v>
      </c>
      <c r="BD254" s="175" t="str">
        <f t="shared" si="213"/>
        <v xml:space="preserve"> </v>
      </c>
      <c r="BE254" s="175" t="str">
        <f t="shared" si="213"/>
        <v>X</v>
      </c>
      <c r="BF254" s="175" t="str">
        <f t="shared" si="21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4" s="175" t="str">
        <f t="shared" si="213"/>
        <v>"En Avance"</v>
      </c>
      <c r="BH254" s="175" t="str">
        <f t="shared" si="213"/>
        <v xml:space="preserve">  </v>
      </c>
      <c r="BI254" s="200"/>
      <c r="BJ254" s="190">
        <v>45777</v>
      </c>
      <c r="BK254" s="192" t="s">
        <v>1427</v>
      </c>
      <c r="BL254" s="192" t="str">
        <f t="shared" si="196"/>
        <v>OSI - GIS - SPI</v>
      </c>
      <c r="BM254" s="197" t="s">
        <v>100</v>
      </c>
      <c r="BN254" s="191"/>
      <c r="BO254" s="193" t="s">
        <v>1338</v>
      </c>
      <c r="BP254" s="194" t="s">
        <v>1428</v>
      </c>
      <c r="BQ254" s="192" t="str">
        <f t="shared" ref="BQ254" si="214">BQ12</f>
        <v>"En Avance"</v>
      </c>
      <c r="BR254" s="192" t="s">
        <v>1429</v>
      </c>
      <c r="BS254" s="200"/>
      <c r="BT254" s="349">
        <v>45838</v>
      </c>
      <c r="BU254" s="350" t="s">
        <v>1480</v>
      </c>
      <c r="BV254" s="350" t="str">
        <f t="shared" si="199"/>
        <v>OSI - GIS - SPI</v>
      </c>
      <c r="BW254" s="547" t="s">
        <v>100</v>
      </c>
      <c r="BX254" s="351" t="s">
        <v>268</v>
      </c>
      <c r="BY254" s="352" t="s">
        <v>1338</v>
      </c>
      <c r="BZ254" s="353" t="s">
        <v>1481</v>
      </c>
      <c r="CA254" s="350" t="str">
        <f t="shared" ref="CA254:CA282" si="215">CA12</f>
        <v>"En Avance"</v>
      </c>
      <c r="CB254" s="350" t="str">
        <f>CB8</f>
        <v>Ajuste redacción "Descripción del Riesgo" acorde con lo indicado en el Informe OCI-018-2025.</v>
      </c>
      <c r="CC254" s="200"/>
      <c r="CD254" s="301"/>
      <c r="CE254" s="175"/>
      <c r="CF254" s="175" t="str">
        <f t="shared" si="204"/>
        <v>OSI - GIS - SPI</v>
      </c>
      <c r="CG254" s="305" t="s">
        <v>100</v>
      </c>
      <c r="CH254" s="176"/>
      <c r="CI254" s="239"/>
      <c r="CJ254" s="177"/>
      <c r="CK254" s="175"/>
      <c r="CL254" s="175"/>
      <c r="CM254" s="200"/>
      <c r="CN254" s="175"/>
      <c r="CO254" s="175"/>
      <c r="CP254" s="176"/>
      <c r="CQ254" s="176"/>
      <c r="CR254" s="176"/>
      <c r="CS254" s="176"/>
      <c r="CT254" s="177"/>
      <c r="CU254" s="177"/>
      <c r="CV254" s="177"/>
      <c r="CW254" s="198"/>
      <c r="CX254" s="198"/>
      <c r="CY254" s="198"/>
      <c r="CZ254" s="198"/>
      <c r="DA254" s="198"/>
      <c r="DB254" s="198"/>
      <c r="DC254" s="198"/>
      <c r="DD254" s="198"/>
      <c r="DE254" s="198"/>
      <c r="DF254" s="198"/>
    </row>
    <row r="255" spans="2:110" s="187" customFormat="1" ht="136.5" x14ac:dyDescent="0.25">
      <c r="B255" s="173" t="s">
        <v>68</v>
      </c>
      <c r="C255" s="195" t="s">
        <v>218</v>
      </c>
      <c r="D255" s="195" t="s">
        <v>218</v>
      </c>
      <c r="E255" s="196" t="s">
        <v>70</v>
      </c>
      <c r="F255" s="196" t="s">
        <v>71</v>
      </c>
      <c r="G255" s="196" t="s">
        <v>218</v>
      </c>
      <c r="H255" s="195" t="s">
        <v>72</v>
      </c>
      <c r="I255" s="195" t="s">
        <v>242</v>
      </c>
      <c r="J255" s="195" t="s">
        <v>72</v>
      </c>
      <c r="K255" s="195" t="s">
        <v>240</v>
      </c>
      <c r="L255" s="195" t="s">
        <v>219</v>
      </c>
      <c r="M255" s="195" t="s">
        <v>243</v>
      </c>
      <c r="N255" s="195" t="s">
        <v>244</v>
      </c>
      <c r="O255" s="196" t="s">
        <v>241</v>
      </c>
      <c r="P255" s="170"/>
      <c r="Q255" s="171" t="s">
        <v>77</v>
      </c>
      <c r="R255" s="171" t="s">
        <v>78</v>
      </c>
      <c r="S255" s="351" t="s">
        <v>1503</v>
      </c>
      <c r="T255" s="170" t="s">
        <v>80</v>
      </c>
      <c r="U255" s="196" t="s">
        <v>81</v>
      </c>
      <c r="V255" s="170" t="s">
        <v>82</v>
      </c>
      <c r="W255" s="218" t="s">
        <v>83</v>
      </c>
      <c r="X255" s="219">
        <f t="shared" si="180"/>
        <v>0.4</v>
      </c>
      <c r="Y255" s="220" t="s">
        <v>84</v>
      </c>
      <c r="Z255" s="219">
        <f t="shared" si="181"/>
        <v>0.8</v>
      </c>
      <c r="AA255" s="223" t="s">
        <v>85</v>
      </c>
      <c r="AB255" s="172" t="s">
        <v>213</v>
      </c>
      <c r="AC255" s="170" t="s">
        <v>214</v>
      </c>
      <c r="AD255" s="223" t="s">
        <v>88</v>
      </c>
      <c r="AE255" s="223" t="s">
        <v>89</v>
      </c>
      <c r="AF255" s="246" t="s">
        <v>165</v>
      </c>
      <c r="AG255" s="223" t="s">
        <v>91</v>
      </c>
      <c r="AH255" s="223" t="s">
        <v>135</v>
      </c>
      <c r="AI255" s="219">
        <f t="shared" si="182"/>
        <v>0.25</v>
      </c>
      <c r="AJ255" s="223" t="s">
        <v>179</v>
      </c>
      <c r="AK255" s="219">
        <f t="shared" si="183"/>
        <v>0.25</v>
      </c>
      <c r="AL255" s="223" t="s">
        <v>94</v>
      </c>
      <c r="AM255" s="195" t="s">
        <v>215</v>
      </c>
      <c r="AN255" s="173" t="s">
        <v>96</v>
      </c>
      <c r="AO255" s="195" t="s">
        <v>216</v>
      </c>
      <c r="AP255" s="184">
        <f t="shared" si="184"/>
        <v>0.5</v>
      </c>
      <c r="AQ255" s="243" t="str">
        <f t="shared" si="185"/>
        <v>MUY BAJA</v>
      </c>
      <c r="AR255" s="243">
        <f t="shared" si="186"/>
        <v>0.2</v>
      </c>
      <c r="AS255" s="243" t="str">
        <f t="shared" si="187"/>
        <v>MAYOR</v>
      </c>
      <c r="AT255" s="243">
        <f t="shared" si="188"/>
        <v>0.8</v>
      </c>
      <c r="AU255" s="223" t="s">
        <v>85</v>
      </c>
      <c r="AV255" s="235" t="s">
        <v>130</v>
      </c>
      <c r="AW255" s="174" t="s">
        <v>213</v>
      </c>
      <c r="AX255" s="175" t="s">
        <v>217</v>
      </c>
      <c r="AY255" s="200"/>
      <c r="AZ255" s="175">
        <f t="shared" ref="AZ255:BB255" si="216">AZ13</f>
        <v>45657</v>
      </c>
      <c r="BA255" s="175" t="str">
        <f t="shared" si="216"/>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5" s="175" t="str">
        <f t="shared" si="216"/>
        <v>OSI - GIS - SPI</v>
      </c>
      <c r="BC255" s="227" t="s">
        <v>100</v>
      </c>
      <c r="BD255" s="175" t="str">
        <f t="shared" ref="BD255:BF255" si="217">BD13</f>
        <v xml:space="preserve"> </v>
      </c>
      <c r="BE255" s="175" t="str">
        <f t="shared" si="217"/>
        <v>X</v>
      </c>
      <c r="BF255" s="175" t="str">
        <f t="shared" si="217"/>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5" s="177" t="s">
        <v>1340</v>
      </c>
      <c r="BH255" s="175" t="str">
        <f t="shared" ref="BH255" si="218">BH13</f>
        <v xml:space="preserve">  </v>
      </c>
      <c r="BI255" s="200"/>
      <c r="BJ255" s="190">
        <v>45777</v>
      </c>
      <c r="BK255" s="192" t="str">
        <f t="shared" ref="BK255:BK282" si="219">BK254</f>
        <v xml:space="preserve">La administración de la infraestructura tecnológica, asegura la ejecución de las copias sde seguridad a los servidores de apli9cación y bases de datos. </v>
      </c>
      <c r="BL255" s="192" t="str">
        <f t="shared" si="196"/>
        <v>OSI - GIS - SPI</v>
      </c>
      <c r="BM255" s="197" t="s">
        <v>100</v>
      </c>
      <c r="BN255" s="191"/>
      <c r="BO255" s="193" t="s">
        <v>1338</v>
      </c>
      <c r="BP255" s="192" t="str">
        <f t="shared" ref="BP255:BP282" si="220">BP254</f>
        <v>Monitoreo de las copias de seguridad y capacidades de almacenameinto.</v>
      </c>
      <c r="BQ255" s="194" t="s">
        <v>1340</v>
      </c>
      <c r="BR255" s="192" t="str">
        <f t="shared" si="206"/>
        <v>Servicio para la gestión tecnológica en ejecución 2025.</v>
      </c>
      <c r="BS255" s="200"/>
      <c r="BT255" s="349">
        <f>BT254</f>
        <v>45838</v>
      </c>
      <c r="BU255" s="349" t="str">
        <f>BU254</f>
        <v>En Infraestructura - Monitoreo permanente generación de backup /copias deseguridad de los servidores de aplicación y BD.
En Mesa de Ayuda - Generación de copias de seguridad correo electrónico usuarios finales.</v>
      </c>
      <c r="BV255" s="350" t="str">
        <f t="shared" si="199"/>
        <v>OSI - GIS - SPI</v>
      </c>
      <c r="BW255" s="548" t="s">
        <v>100</v>
      </c>
      <c r="BX255" s="351" t="str">
        <f>BX254</f>
        <v xml:space="preserve"> </v>
      </c>
      <c r="BY255" s="351" t="str">
        <f t="shared" ref="BY255:CB255" si="221">BY254</f>
        <v>X</v>
      </c>
      <c r="BZ255" s="351" t="str">
        <f t="shared" si="221"/>
        <v>Monitoreo y seguimiento periodico con infraestructura de las copias de seguridad y alamcenamiento; y con Mesa de Ayuda con casos de requerimientos de genración de PSTs.</v>
      </c>
      <c r="CA255" s="350" t="str">
        <f t="shared" si="215"/>
        <v>"En Avance"</v>
      </c>
      <c r="CB255" s="351" t="str">
        <f t="shared" si="221"/>
        <v>Ajuste redacción "Descripción del Riesgo" acorde con lo indicado en el Informe OCI-018-2025.</v>
      </c>
      <c r="CC255" s="200"/>
      <c r="CD255" s="301"/>
      <c r="CE255" s="175"/>
      <c r="CF255" s="175" t="str">
        <f t="shared" si="204"/>
        <v>OSI - GIS - SPI</v>
      </c>
      <c r="CG255" s="305" t="s">
        <v>100</v>
      </c>
      <c r="CH255" s="176"/>
      <c r="CI255" s="239"/>
      <c r="CJ255" s="175"/>
      <c r="CK255" s="177"/>
      <c r="CL255" s="175"/>
      <c r="CM255" s="200"/>
      <c r="CN255" s="175"/>
      <c r="CO255" s="175"/>
      <c r="CP255" s="176"/>
      <c r="CQ255" s="176"/>
      <c r="CR255" s="176"/>
      <c r="CS255" s="176"/>
      <c r="CT255" s="177"/>
      <c r="CU255" s="177"/>
      <c r="CV255" s="177"/>
      <c r="CW255" s="198"/>
      <c r="CX255" s="198"/>
      <c r="CY255" s="198"/>
      <c r="CZ255" s="198"/>
      <c r="DA255" s="198"/>
      <c r="DB255" s="198"/>
      <c r="DC255" s="198"/>
      <c r="DD255" s="198"/>
      <c r="DE255" s="198"/>
      <c r="DF255" s="198"/>
    </row>
    <row r="256" spans="2:110" s="187" customFormat="1" ht="136.5" x14ac:dyDescent="0.25">
      <c r="B256" s="173" t="s">
        <v>68</v>
      </c>
      <c r="C256" s="195" t="s">
        <v>218</v>
      </c>
      <c r="D256" s="195" t="s">
        <v>218</v>
      </c>
      <c r="E256" s="196" t="s">
        <v>70</v>
      </c>
      <c r="F256" s="196" t="s">
        <v>71</v>
      </c>
      <c r="G256" s="196" t="s">
        <v>218</v>
      </c>
      <c r="H256" s="195" t="s">
        <v>240</v>
      </c>
      <c r="I256" s="195" t="s">
        <v>240</v>
      </c>
      <c r="J256" s="195" t="s">
        <v>240</v>
      </c>
      <c r="K256" s="195" t="s">
        <v>240</v>
      </c>
      <c r="L256" s="195" t="s">
        <v>262</v>
      </c>
      <c r="M256" s="195" t="s">
        <v>263</v>
      </c>
      <c r="N256" s="195" t="s">
        <v>264</v>
      </c>
      <c r="O256" s="196" t="s">
        <v>265</v>
      </c>
      <c r="P256" s="170"/>
      <c r="Q256" s="171" t="s">
        <v>77</v>
      </c>
      <c r="R256" s="171" t="s">
        <v>78</v>
      </c>
      <c r="S256" s="351" t="s">
        <v>1503</v>
      </c>
      <c r="T256" s="170" t="s">
        <v>80</v>
      </c>
      <c r="U256" s="196" t="s">
        <v>81</v>
      </c>
      <c r="V256" s="170" t="s">
        <v>82</v>
      </c>
      <c r="W256" s="218" t="s">
        <v>83</v>
      </c>
      <c r="X256" s="219">
        <f t="shared" si="180"/>
        <v>0.4</v>
      </c>
      <c r="Y256" s="220" t="s">
        <v>84</v>
      </c>
      <c r="Z256" s="219">
        <f t="shared" si="181"/>
        <v>0.8</v>
      </c>
      <c r="AA256" s="223" t="s">
        <v>85</v>
      </c>
      <c r="AB256" s="172" t="s">
        <v>213</v>
      </c>
      <c r="AC256" s="170" t="s">
        <v>214</v>
      </c>
      <c r="AD256" s="223" t="s">
        <v>88</v>
      </c>
      <c r="AE256" s="223" t="s">
        <v>89</v>
      </c>
      <c r="AF256" s="246" t="s">
        <v>165</v>
      </c>
      <c r="AG256" s="223" t="s">
        <v>91</v>
      </c>
      <c r="AH256" s="223" t="s">
        <v>135</v>
      </c>
      <c r="AI256" s="219">
        <f t="shared" si="182"/>
        <v>0.25</v>
      </c>
      <c r="AJ256" s="223" t="s">
        <v>179</v>
      </c>
      <c r="AK256" s="219">
        <f t="shared" si="183"/>
        <v>0.25</v>
      </c>
      <c r="AL256" s="223" t="s">
        <v>94</v>
      </c>
      <c r="AM256" s="195" t="s">
        <v>215</v>
      </c>
      <c r="AN256" s="173" t="s">
        <v>96</v>
      </c>
      <c r="AO256" s="195" t="s">
        <v>216</v>
      </c>
      <c r="AP256" s="184">
        <f t="shared" si="184"/>
        <v>0.5</v>
      </c>
      <c r="AQ256" s="243" t="str">
        <f t="shared" si="185"/>
        <v>MUY BAJA</v>
      </c>
      <c r="AR256" s="243">
        <f t="shared" si="186"/>
        <v>0.2</v>
      </c>
      <c r="AS256" s="243" t="str">
        <f t="shared" si="187"/>
        <v>MAYOR</v>
      </c>
      <c r="AT256" s="243">
        <f t="shared" si="188"/>
        <v>0.8</v>
      </c>
      <c r="AU256" s="223" t="s">
        <v>85</v>
      </c>
      <c r="AV256" s="235" t="s">
        <v>130</v>
      </c>
      <c r="AW256" s="174" t="s">
        <v>213</v>
      </c>
      <c r="AX256" s="175" t="s">
        <v>217</v>
      </c>
      <c r="AY256" s="200"/>
      <c r="AZ256" s="175">
        <f t="shared" ref="AZ256:BB256" si="222">AZ14</f>
        <v>45657</v>
      </c>
      <c r="BA256" s="175" t="str">
        <f t="shared" si="222"/>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6" s="175" t="str">
        <f t="shared" si="222"/>
        <v>OSI - GIS - SPI</v>
      </c>
      <c r="BC256" s="227" t="s">
        <v>100</v>
      </c>
      <c r="BD256" s="175" t="str">
        <f t="shared" ref="BD256:BF256" si="223">BD14</f>
        <v xml:space="preserve"> </v>
      </c>
      <c r="BE256" s="175" t="str">
        <f t="shared" si="223"/>
        <v>X</v>
      </c>
      <c r="BF256" s="175" t="str">
        <f t="shared" si="223"/>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6" s="177" t="s">
        <v>1340</v>
      </c>
      <c r="BH256" s="175" t="str">
        <f t="shared" ref="BH256" si="224">BH14</f>
        <v xml:space="preserve">  </v>
      </c>
      <c r="BI256" s="200"/>
      <c r="BJ256" s="190">
        <v>45777</v>
      </c>
      <c r="BK256" s="192" t="str">
        <f t="shared" si="219"/>
        <v xml:space="preserve">La administración de la infraestructura tecnológica, asegura la ejecución de las copias sde seguridad a los servidores de apli9cación y bases de datos. </v>
      </c>
      <c r="BL256" s="192" t="str">
        <f t="shared" si="196"/>
        <v>OSI - GIS - SPI</v>
      </c>
      <c r="BM256" s="197" t="s">
        <v>100</v>
      </c>
      <c r="BN256" s="191"/>
      <c r="BO256" s="193" t="s">
        <v>1338</v>
      </c>
      <c r="BP256" s="192" t="str">
        <f t="shared" si="220"/>
        <v>Monitoreo de las copias de seguridad y capacidades de almacenameinto.</v>
      </c>
      <c r="BQ256" s="194" t="s">
        <v>1340</v>
      </c>
      <c r="BR256" s="192" t="str">
        <f t="shared" si="206"/>
        <v>Servicio para la gestión tecnológica en ejecución 2025.</v>
      </c>
      <c r="BS256" s="200"/>
      <c r="BT256" s="349">
        <f t="shared" ref="BT256:BT282" si="225">BT255</f>
        <v>45838</v>
      </c>
      <c r="BU256" s="349" t="str">
        <f t="shared" ref="BU256:BU282" si="226">BU255</f>
        <v>En Infraestructura - Monitoreo permanente generación de backup /copias deseguridad de los servidores de aplicación y BD.
En Mesa de Ayuda - Generación de copias de seguridad correo electrónico usuarios finales.</v>
      </c>
      <c r="BV256" s="350" t="str">
        <f t="shared" si="199"/>
        <v>OSI - GIS - SPI</v>
      </c>
      <c r="BW256" s="548" t="s">
        <v>100</v>
      </c>
      <c r="BX256" s="351" t="str">
        <f t="shared" ref="BX256:BX282" si="227">BX255</f>
        <v xml:space="preserve"> </v>
      </c>
      <c r="BY256" s="351" t="str">
        <f t="shared" ref="BY256:BY282" si="228">BY255</f>
        <v>X</v>
      </c>
      <c r="BZ256" s="351" t="str">
        <f t="shared" ref="BZ256:BZ282" si="229">BZ255</f>
        <v>Monitoreo y seguimiento periodico con infraestructura de las copias de seguridad y alamcenamiento; y con Mesa de Ayuda con casos de requerimientos de genración de PSTs.</v>
      </c>
      <c r="CA256" s="350" t="str">
        <f t="shared" si="215"/>
        <v>"En Avance"</v>
      </c>
      <c r="CB256" s="351" t="str">
        <f t="shared" ref="CB256:CB282" si="230">CB255</f>
        <v>Ajuste redacción "Descripción del Riesgo" acorde con lo indicado en el Informe OCI-018-2025.</v>
      </c>
      <c r="CC256" s="200"/>
      <c r="CD256" s="301"/>
      <c r="CE256" s="175"/>
      <c r="CF256" s="175" t="str">
        <f t="shared" si="204"/>
        <v>OSI - GIS - SPI</v>
      </c>
      <c r="CG256" s="305" t="s">
        <v>100</v>
      </c>
      <c r="CH256" s="176"/>
      <c r="CI256" s="239"/>
      <c r="CJ256" s="175"/>
      <c r="CK256" s="177"/>
      <c r="CL256" s="175"/>
      <c r="CM256" s="200"/>
      <c r="CN256" s="175"/>
      <c r="CO256" s="175"/>
      <c r="CP256" s="176"/>
      <c r="CQ256" s="176"/>
      <c r="CR256" s="176"/>
      <c r="CS256" s="176"/>
      <c r="CT256" s="177"/>
      <c r="CU256" s="177"/>
      <c r="CV256" s="177"/>
      <c r="CW256" s="198"/>
      <c r="CX256" s="198"/>
      <c r="CY256" s="198"/>
      <c r="CZ256" s="198"/>
      <c r="DA256" s="198"/>
      <c r="DB256" s="198"/>
      <c r="DC256" s="198"/>
      <c r="DD256" s="198"/>
      <c r="DE256" s="198"/>
      <c r="DF256" s="198"/>
    </row>
    <row r="257" spans="2:110" s="187" customFormat="1" ht="136.5" x14ac:dyDescent="0.25">
      <c r="B257" s="173" t="s">
        <v>68</v>
      </c>
      <c r="C257" s="195" t="s">
        <v>218</v>
      </c>
      <c r="D257" s="195" t="s">
        <v>218</v>
      </c>
      <c r="E257" s="196" t="s">
        <v>70</v>
      </c>
      <c r="F257" s="196" t="s">
        <v>71</v>
      </c>
      <c r="G257" s="196" t="s">
        <v>218</v>
      </c>
      <c r="H257" s="195" t="s">
        <v>72</v>
      </c>
      <c r="I257" s="195" t="s">
        <v>240</v>
      </c>
      <c r="J257" s="195" t="s">
        <v>240</v>
      </c>
      <c r="K257" s="195" t="s">
        <v>240</v>
      </c>
      <c r="L257" s="195" t="s">
        <v>325</v>
      </c>
      <c r="M257" s="195" t="s">
        <v>326</v>
      </c>
      <c r="N257" s="195" t="s">
        <v>327</v>
      </c>
      <c r="O257" s="196" t="s">
        <v>76</v>
      </c>
      <c r="P257" s="170"/>
      <c r="Q257" s="171" t="s">
        <v>77</v>
      </c>
      <c r="R257" s="171" t="s">
        <v>78</v>
      </c>
      <c r="S257" s="351" t="s">
        <v>1503</v>
      </c>
      <c r="T257" s="170" t="s">
        <v>80</v>
      </c>
      <c r="U257" s="196" t="s">
        <v>81</v>
      </c>
      <c r="V257" s="170" t="s">
        <v>82</v>
      </c>
      <c r="W257" s="218" t="s">
        <v>83</v>
      </c>
      <c r="X257" s="219">
        <f t="shared" si="180"/>
        <v>0.4</v>
      </c>
      <c r="Y257" s="220" t="s">
        <v>84</v>
      </c>
      <c r="Z257" s="219">
        <f t="shared" si="181"/>
        <v>0.8</v>
      </c>
      <c r="AA257" s="223" t="s">
        <v>85</v>
      </c>
      <c r="AB257" s="172" t="s">
        <v>213</v>
      </c>
      <c r="AC257" s="170" t="s">
        <v>214</v>
      </c>
      <c r="AD257" s="223" t="s">
        <v>88</v>
      </c>
      <c r="AE257" s="223" t="s">
        <v>89</v>
      </c>
      <c r="AF257" s="246" t="s">
        <v>165</v>
      </c>
      <c r="AG257" s="223" t="s">
        <v>91</v>
      </c>
      <c r="AH257" s="223" t="s">
        <v>135</v>
      </c>
      <c r="AI257" s="219">
        <f t="shared" si="182"/>
        <v>0.25</v>
      </c>
      <c r="AJ257" s="223" t="s">
        <v>179</v>
      </c>
      <c r="AK257" s="219">
        <f t="shared" si="183"/>
        <v>0.25</v>
      </c>
      <c r="AL257" s="223" t="s">
        <v>94</v>
      </c>
      <c r="AM257" s="195" t="s">
        <v>215</v>
      </c>
      <c r="AN257" s="173" t="s">
        <v>96</v>
      </c>
      <c r="AO257" s="195" t="s">
        <v>216</v>
      </c>
      <c r="AP257" s="184">
        <f t="shared" si="184"/>
        <v>0.5</v>
      </c>
      <c r="AQ257" s="243" t="str">
        <f t="shared" si="185"/>
        <v>MUY BAJA</v>
      </c>
      <c r="AR257" s="243">
        <f t="shared" si="186"/>
        <v>0.2</v>
      </c>
      <c r="AS257" s="243" t="str">
        <f t="shared" si="187"/>
        <v>MAYOR</v>
      </c>
      <c r="AT257" s="243">
        <f t="shared" si="188"/>
        <v>0.8</v>
      </c>
      <c r="AU257" s="223" t="s">
        <v>85</v>
      </c>
      <c r="AV257" s="235" t="s">
        <v>130</v>
      </c>
      <c r="AW257" s="174" t="s">
        <v>213</v>
      </c>
      <c r="AX257" s="175" t="s">
        <v>217</v>
      </c>
      <c r="AY257" s="200"/>
      <c r="AZ257" s="175">
        <f t="shared" ref="AZ257:BB257" si="231">AZ15</f>
        <v>45657</v>
      </c>
      <c r="BA257" s="175" t="str">
        <f t="shared" si="231"/>
        <v>En IIIC-2024, Mesa de Ayuda adelantó el soporte de los casos relacionados con transferencia de la información a otro usuario institucional o repositorios institucionales para la salvaguarda de la información y conocimiento Institucional y de backups de correo electrónico.</v>
      </c>
      <c r="BB257" s="175" t="str">
        <f t="shared" si="231"/>
        <v>OSI - GIS - SPI</v>
      </c>
      <c r="BC257" s="227" t="s">
        <v>100</v>
      </c>
      <c r="BD257" s="175" t="str">
        <f t="shared" ref="BD257:BF257" si="232">BD15</f>
        <v xml:space="preserve"> </v>
      </c>
      <c r="BE257" s="175" t="str">
        <f t="shared" si="232"/>
        <v>X</v>
      </c>
      <c r="BF257" s="175" t="str">
        <f t="shared" si="232"/>
        <v>A través de Mesa de Ayuda se prestó el soporte a los casos relacionados con generar backup de información en equipos institucionales, buzones de correo o transferencia de información a repositorios institucionales predefinidos por las áreas o en servidores de datos en On Premise.</v>
      </c>
      <c r="BG257" s="177" t="s">
        <v>1340</v>
      </c>
      <c r="BH257" s="175" t="str">
        <f t="shared" ref="BH257" si="233">BH15</f>
        <v xml:space="preserve">  </v>
      </c>
      <c r="BI257" s="200"/>
      <c r="BJ257" s="190">
        <v>45777</v>
      </c>
      <c r="BK257" s="192" t="str">
        <f t="shared" si="219"/>
        <v xml:space="preserve">La administración de la infraestructura tecnológica, asegura la ejecución de las copias sde seguridad a los servidores de apli9cación y bases de datos. </v>
      </c>
      <c r="BL257" s="192" t="str">
        <f t="shared" si="196"/>
        <v>OSI - GIS - SPI</v>
      </c>
      <c r="BM257" s="197" t="s">
        <v>100</v>
      </c>
      <c r="BN257" s="191"/>
      <c r="BO257" s="193" t="s">
        <v>1338</v>
      </c>
      <c r="BP257" s="192" t="str">
        <f t="shared" si="220"/>
        <v>Monitoreo de las copias de seguridad y capacidades de almacenameinto.</v>
      </c>
      <c r="BQ257" s="194" t="s">
        <v>1340</v>
      </c>
      <c r="BR257" s="192" t="str">
        <f t="shared" si="206"/>
        <v>Servicio para la gestión tecnológica en ejecución 2025.</v>
      </c>
      <c r="BS257" s="200"/>
      <c r="BT257" s="349">
        <f t="shared" si="225"/>
        <v>45838</v>
      </c>
      <c r="BU257" s="349" t="str">
        <f t="shared" si="226"/>
        <v>En Infraestructura - Monitoreo permanente generación de backup /copias deseguridad de los servidores de aplicación y BD.
En Mesa de Ayuda - Generación de copias de seguridad correo electrónico usuarios finales.</v>
      </c>
      <c r="BV257" s="350" t="str">
        <f t="shared" si="199"/>
        <v>OSI - GIS - SPI</v>
      </c>
      <c r="BW257" s="548" t="s">
        <v>100</v>
      </c>
      <c r="BX257" s="351" t="str">
        <f t="shared" si="227"/>
        <v xml:space="preserve"> </v>
      </c>
      <c r="BY257" s="351" t="str">
        <f t="shared" si="228"/>
        <v>X</v>
      </c>
      <c r="BZ257" s="351" t="str">
        <f t="shared" si="229"/>
        <v>Monitoreo y seguimiento periodico con infraestructura de las copias de seguridad y alamcenamiento; y con Mesa de Ayuda con casos de requerimientos de genración de PSTs.</v>
      </c>
      <c r="CA257" s="350" t="str">
        <f t="shared" si="215"/>
        <v>"En Avance"</v>
      </c>
      <c r="CB257" s="351" t="str">
        <f t="shared" si="230"/>
        <v>Ajuste redacción "Descripción del Riesgo" acorde con lo indicado en el Informe OCI-018-2025.</v>
      </c>
      <c r="CC257" s="200"/>
      <c r="CD257" s="301"/>
      <c r="CE257" s="175"/>
      <c r="CF257" s="175" t="str">
        <f t="shared" si="204"/>
        <v>OSI - GIS - SPI</v>
      </c>
      <c r="CG257" s="305" t="s">
        <v>100</v>
      </c>
      <c r="CH257" s="176"/>
      <c r="CI257" s="239"/>
      <c r="CJ257" s="175"/>
      <c r="CK257" s="177"/>
      <c r="CL257" s="175"/>
      <c r="CM257" s="200"/>
      <c r="CN257" s="175"/>
      <c r="CO257" s="175"/>
      <c r="CP257" s="176"/>
      <c r="CQ257" s="176"/>
      <c r="CR257" s="176"/>
      <c r="CS257" s="176"/>
      <c r="CT257" s="177"/>
      <c r="CU257" s="177"/>
      <c r="CV257" s="177"/>
      <c r="CW257" s="198"/>
      <c r="CX257" s="198"/>
      <c r="CY257" s="198"/>
      <c r="CZ257" s="198"/>
      <c r="DA257" s="198"/>
      <c r="DB257" s="198"/>
      <c r="DC257" s="198"/>
      <c r="DD257" s="198"/>
      <c r="DE257" s="198"/>
      <c r="DF257" s="198"/>
    </row>
    <row r="258" spans="2:110" s="187" customFormat="1" ht="136.5" x14ac:dyDescent="0.25">
      <c r="B258" s="173" t="s">
        <v>68</v>
      </c>
      <c r="C258" s="195" t="s">
        <v>218</v>
      </c>
      <c r="D258" s="195" t="s">
        <v>218</v>
      </c>
      <c r="E258" s="196" t="s">
        <v>70</v>
      </c>
      <c r="F258" s="196" t="s">
        <v>71</v>
      </c>
      <c r="G258" s="196" t="s">
        <v>218</v>
      </c>
      <c r="H258" s="195" t="s">
        <v>240</v>
      </c>
      <c r="I258" s="195" t="s">
        <v>240</v>
      </c>
      <c r="J258" s="195" t="s">
        <v>240</v>
      </c>
      <c r="K258" s="195" t="s">
        <v>240</v>
      </c>
      <c r="L258" s="195" t="s">
        <v>353</v>
      </c>
      <c r="M258" s="195" t="s">
        <v>353</v>
      </c>
      <c r="N258" s="195" t="s">
        <v>120</v>
      </c>
      <c r="O258" s="196" t="s">
        <v>167</v>
      </c>
      <c r="P258" s="170"/>
      <c r="Q258" s="171" t="s">
        <v>77</v>
      </c>
      <c r="R258" s="171" t="s">
        <v>78</v>
      </c>
      <c r="S258" s="351" t="s">
        <v>1503</v>
      </c>
      <c r="T258" s="170" t="s">
        <v>80</v>
      </c>
      <c r="U258" s="196" t="s">
        <v>81</v>
      </c>
      <c r="V258" s="170" t="s">
        <v>82</v>
      </c>
      <c r="W258" s="218" t="s">
        <v>83</v>
      </c>
      <c r="X258" s="219">
        <f t="shared" si="180"/>
        <v>0.4</v>
      </c>
      <c r="Y258" s="220" t="s">
        <v>84</v>
      </c>
      <c r="Z258" s="219">
        <f t="shared" si="181"/>
        <v>0.8</v>
      </c>
      <c r="AA258" s="223" t="s">
        <v>85</v>
      </c>
      <c r="AB258" s="172" t="s">
        <v>213</v>
      </c>
      <c r="AC258" s="170" t="s">
        <v>214</v>
      </c>
      <c r="AD258" s="223" t="s">
        <v>88</v>
      </c>
      <c r="AE258" s="223" t="s">
        <v>89</v>
      </c>
      <c r="AF258" s="246" t="s">
        <v>165</v>
      </c>
      <c r="AG258" s="223" t="s">
        <v>91</v>
      </c>
      <c r="AH258" s="223" t="s">
        <v>135</v>
      </c>
      <c r="AI258" s="219">
        <f t="shared" si="182"/>
        <v>0.25</v>
      </c>
      <c r="AJ258" s="223" t="s">
        <v>179</v>
      </c>
      <c r="AK258" s="219">
        <f t="shared" si="183"/>
        <v>0.25</v>
      </c>
      <c r="AL258" s="223" t="s">
        <v>94</v>
      </c>
      <c r="AM258" s="195" t="s">
        <v>215</v>
      </c>
      <c r="AN258" s="173" t="s">
        <v>96</v>
      </c>
      <c r="AO258" s="195" t="s">
        <v>216</v>
      </c>
      <c r="AP258" s="184">
        <f t="shared" si="184"/>
        <v>0.5</v>
      </c>
      <c r="AQ258" s="243" t="str">
        <f t="shared" si="185"/>
        <v>MUY BAJA</v>
      </c>
      <c r="AR258" s="243">
        <f t="shared" si="186"/>
        <v>0.2</v>
      </c>
      <c r="AS258" s="243" t="str">
        <f t="shared" si="187"/>
        <v>MAYOR</v>
      </c>
      <c r="AT258" s="243">
        <f t="shared" si="188"/>
        <v>0.8</v>
      </c>
      <c r="AU258" s="223" t="s">
        <v>85</v>
      </c>
      <c r="AV258" s="235" t="s">
        <v>130</v>
      </c>
      <c r="AW258" s="174" t="s">
        <v>213</v>
      </c>
      <c r="AX258" s="175" t="s">
        <v>217</v>
      </c>
      <c r="AY258" s="200"/>
      <c r="AZ258" s="175">
        <f t="shared" ref="AZ258:BB258" si="234">AZ16</f>
        <v>45657</v>
      </c>
      <c r="BA258" s="175" t="str">
        <f t="shared" si="234"/>
        <v xml:space="preserve">En IIIC-2024 - como parte de la Auditoria de Gestión realizada por la OCI se adelantó la revisión de seguridad perimetral de las instalaciones de TIC. </v>
      </c>
      <c r="BB258" s="175" t="str">
        <f t="shared" si="234"/>
        <v>OSI - GIS - SPI</v>
      </c>
      <c r="BC258" s="227" t="s">
        <v>100</v>
      </c>
      <c r="BD258" s="175">
        <f t="shared" ref="BD258:BF258" si="235">BD16</f>
        <v>0</v>
      </c>
      <c r="BE258" s="175" t="str">
        <f t="shared" si="235"/>
        <v>X</v>
      </c>
      <c r="BF258" s="175" t="str">
        <f t="shared" si="235"/>
        <v>El proceso de auditoría de gestión de la OCI en su informe final observó fortalecer la artículación y mecanismos para asegurar el mantenimiento de las áreas seguras de TI.</v>
      </c>
      <c r="BG258" s="177" t="s">
        <v>1340</v>
      </c>
      <c r="BH258" s="175" t="str">
        <f t="shared" ref="BH258" si="236">BH16</f>
        <v>Las acciones de articulación y mantenimiento se desarrollaran en 2025.</v>
      </c>
      <c r="BI258" s="200"/>
      <c r="BJ258" s="190">
        <v>45777</v>
      </c>
      <c r="BK258" s="192" t="str">
        <f t="shared" si="219"/>
        <v xml:space="preserve">La administración de la infraestructura tecnológica, asegura la ejecución de las copias sde seguridad a los servidores de apli9cación y bases de datos. </v>
      </c>
      <c r="BL258" s="192" t="str">
        <f t="shared" si="196"/>
        <v>OSI - GIS - SPI</v>
      </c>
      <c r="BM258" s="197" t="s">
        <v>100</v>
      </c>
      <c r="BN258" s="191"/>
      <c r="BO258" s="193" t="s">
        <v>1338</v>
      </c>
      <c r="BP258" s="192" t="str">
        <f t="shared" si="220"/>
        <v>Monitoreo de las copias de seguridad y capacidades de almacenameinto.</v>
      </c>
      <c r="BQ258" s="194" t="s">
        <v>1340</v>
      </c>
      <c r="BR258" s="192" t="str">
        <f t="shared" si="206"/>
        <v>Servicio para la gestión tecnológica en ejecución 2025.</v>
      </c>
      <c r="BS258" s="200"/>
      <c r="BT258" s="349">
        <f t="shared" si="225"/>
        <v>45838</v>
      </c>
      <c r="BU258" s="349" t="str">
        <f t="shared" si="226"/>
        <v>En Infraestructura - Monitoreo permanente generación de backup /copias deseguridad de los servidores de aplicación y BD.
En Mesa de Ayuda - Generación de copias de seguridad correo electrónico usuarios finales.</v>
      </c>
      <c r="BV258" s="350" t="str">
        <f t="shared" si="199"/>
        <v>OSI - GIS - SPI</v>
      </c>
      <c r="BW258" s="548" t="s">
        <v>100</v>
      </c>
      <c r="BX258" s="351" t="str">
        <f t="shared" si="227"/>
        <v xml:space="preserve"> </v>
      </c>
      <c r="BY258" s="351" t="str">
        <f t="shared" si="228"/>
        <v>X</v>
      </c>
      <c r="BZ258" s="351" t="str">
        <f t="shared" si="229"/>
        <v>Monitoreo y seguimiento periodico con infraestructura de las copias de seguridad y alamcenamiento; y con Mesa de Ayuda con casos de requerimientos de genración de PSTs.</v>
      </c>
      <c r="CA258" s="350" t="str">
        <f t="shared" si="215"/>
        <v>"En Avance"</v>
      </c>
      <c r="CB258" s="351" t="str">
        <f t="shared" si="230"/>
        <v>Ajuste redacción "Descripción del Riesgo" acorde con lo indicado en el Informe OCI-018-2025.</v>
      </c>
      <c r="CC258" s="200"/>
      <c r="CD258" s="301"/>
      <c r="CE258" s="175"/>
      <c r="CF258" s="175" t="str">
        <f t="shared" si="204"/>
        <v>OSI - GIS - SPI</v>
      </c>
      <c r="CG258" s="305" t="s">
        <v>100</v>
      </c>
      <c r="CH258" s="176"/>
      <c r="CI258" s="239"/>
      <c r="CJ258" s="175"/>
      <c r="CK258" s="177"/>
      <c r="CL258" s="175"/>
      <c r="CM258" s="200"/>
      <c r="CN258" s="175"/>
      <c r="CO258" s="175"/>
      <c r="CP258" s="176"/>
      <c r="CQ258" s="176"/>
      <c r="CR258" s="176"/>
      <c r="CS258" s="176"/>
      <c r="CT258" s="177"/>
      <c r="CU258" s="177"/>
      <c r="CV258" s="177"/>
      <c r="CW258" s="198"/>
      <c r="CX258" s="198"/>
      <c r="CY258" s="198"/>
      <c r="CZ258" s="198"/>
      <c r="DA258" s="198"/>
      <c r="DB258" s="198"/>
      <c r="DC258" s="198"/>
      <c r="DD258" s="198"/>
      <c r="DE258" s="198"/>
      <c r="DF258" s="198"/>
    </row>
    <row r="259" spans="2:110" s="187" customFormat="1" ht="136.5" x14ac:dyDescent="0.25">
      <c r="B259" s="173" t="s">
        <v>68</v>
      </c>
      <c r="C259" s="195" t="s">
        <v>218</v>
      </c>
      <c r="D259" s="195" t="s">
        <v>218</v>
      </c>
      <c r="E259" s="196" t="s">
        <v>70</v>
      </c>
      <c r="F259" s="196" t="s">
        <v>117</v>
      </c>
      <c r="G259" s="196" t="s">
        <v>218</v>
      </c>
      <c r="H259" s="195" t="s">
        <v>240</v>
      </c>
      <c r="I259" s="195" t="s">
        <v>240</v>
      </c>
      <c r="J259" s="195" t="s">
        <v>240</v>
      </c>
      <c r="K259" s="195" t="s">
        <v>240</v>
      </c>
      <c r="L259" s="195" t="s">
        <v>367</v>
      </c>
      <c r="M259" s="195" t="s">
        <v>368</v>
      </c>
      <c r="N259" s="195" t="s">
        <v>369</v>
      </c>
      <c r="O259" s="196" t="s">
        <v>363</v>
      </c>
      <c r="P259" s="170"/>
      <c r="Q259" s="171" t="s">
        <v>77</v>
      </c>
      <c r="R259" s="171" t="s">
        <v>78</v>
      </c>
      <c r="S259" s="351" t="s">
        <v>1503</v>
      </c>
      <c r="T259" s="170" t="s">
        <v>80</v>
      </c>
      <c r="U259" s="196" t="s">
        <v>81</v>
      </c>
      <c r="V259" s="170" t="s">
        <v>82</v>
      </c>
      <c r="W259" s="218" t="s">
        <v>83</v>
      </c>
      <c r="X259" s="219">
        <f t="shared" si="180"/>
        <v>0.4</v>
      </c>
      <c r="Y259" s="220" t="s">
        <v>84</v>
      </c>
      <c r="Z259" s="219">
        <f t="shared" si="181"/>
        <v>0.8</v>
      </c>
      <c r="AA259" s="223" t="s">
        <v>85</v>
      </c>
      <c r="AB259" s="172" t="s">
        <v>213</v>
      </c>
      <c r="AC259" s="170" t="s">
        <v>214</v>
      </c>
      <c r="AD259" s="223" t="s">
        <v>88</v>
      </c>
      <c r="AE259" s="223" t="s">
        <v>89</v>
      </c>
      <c r="AF259" s="246" t="s">
        <v>165</v>
      </c>
      <c r="AG259" s="223" t="s">
        <v>91</v>
      </c>
      <c r="AH259" s="223" t="s">
        <v>135</v>
      </c>
      <c r="AI259" s="219">
        <f t="shared" si="182"/>
        <v>0.25</v>
      </c>
      <c r="AJ259" s="223" t="s">
        <v>179</v>
      </c>
      <c r="AK259" s="219">
        <f t="shared" si="183"/>
        <v>0.25</v>
      </c>
      <c r="AL259" s="223" t="s">
        <v>94</v>
      </c>
      <c r="AM259" s="195" t="s">
        <v>215</v>
      </c>
      <c r="AN259" s="173" t="s">
        <v>96</v>
      </c>
      <c r="AO259" s="195" t="s">
        <v>216</v>
      </c>
      <c r="AP259" s="184">
        <f t="shared" si="184"/>
        <v>0.5</v>
      </c>
      <c r="AQ259" s="243" t="str">
        <f t="shared" si="185"/>
        <v>MUY BAJA</v>
      </c>
      <c r="AR259" s="243">
        <f t="shared" si="186"/>
        <v>0.2</v>
      </c>
      <c r="AS259" s="243" t="str">
        <f t="shared" si="187"/>
        <v>MAYOR</v>
      </c>
      <c r="AT259" s="243">
        <f t="shared" si="188"/>
        <v>0.8</v>
      </c>
      <c r="AU259" s="223" t="s">
        <v>85</v>
      </c>
      <c r="AV259" s="235" t="s">
        <v>130</v>
      </c>
      <c r="AW259" s="174" t="s">
        <v>213</v>
      </c>
      <c r="AX259" s="175" t="s">
        <v>217</v>
      </c>
      <c r="AY259" s="200"/>
      <c r="AZ259" s="175">
        <f t="shared" ref="AZ259:BB259" si="237">AZ17</f>
        <v>45657</v>
      </c>
      <c r="BA259" s="175" t="str">
        <f t="shared" si="237"/>
        <v>La verificación del control se adelantará en el IT-2025 con el Proceso Gestión Documental.</v>
      </c>
      <c r="BB259" s="175" t="str">
        <f t="shared" si="237"/>
        <v>OSI - SPI - GGD</v>
      </c>
      <c r="BC259" s="227" t="s">
        <v>100</v>
      </c>
      <c r="BD259" s="175" t="str">
        <f t="shared" ref="BD259:BF259" si="238">BD17</f>
        <v xml:space="preserve"> </v>
      </c>
      <c r="BE259" s="175" t="str">
        <f t="shared" si="238"/>
        <v>X</v>
      </c>
      <c r="BF259" s="175" t="str">
        <f t="shared" si="238"/>
        <v>No se ha determinado que el Proceso Gestión Documental presente limitantes en el control para conservar o preservar información institucional.</v>
      </c>
      <c r="BG259" s="177" t="s">
        <v>1340</v>
      </c>
      <c r="BH259" s="175" t="str">
        <f t="shared" ref="BH259" si="239">BH17</f>
        <v>Coordinación con el Proceso Gestión Documental para revisar los controles de conservación y preservación de la información institucional.</v>
      </c>
      <c r="BI259" s="200"/>
      <c r="BJ259" s="190">
        <v>45777</v>
      </c>
      <c r="BK259" s="192" t="str">
        <f t="shared" si="219"/>
        <v xml:space="preserve">La administración de la infraestructura tecnológica, asegura la ejecución de las copias sde seguridad a los servidores de apli9cación y bases de datos. </v>
      </c>
      <c r="BL259" s="192" t="str">
        <f t="shared" si="196"/>
        <v>OSI - SPI - GGD</v>
      </c>
      <c r="BM259" s="197" t="s">
        <v>100</v>
      </c>
      <c r="BN259" s="191"/>
      <c r="BO259" s="193" t="s">
        <v>1338</v>
      </c>
      <c r="BP259" s="192" t="str">
        <f t="shared" si="220"/>
        <v>Monitoreo de las copias de seguridad y capacidades de almacenameinto.</v>
      </c>
      <c r="BQ259" s="194" t="s">
        <v>1340</v>
      </c>
      <c r="BR259" s="192" t="str">
        <f t="shared" si="206"/>
        <v>Servicio para la gestión tecnológica en ejecución 2025.</v>
      </c>
      <c r="BS259" s="200"/>
      <c r="BT259" s="349">
        <f t="shared" si="225"/>
        <v>45838</v>
      </c>
      <c r="BU259" s="349" t="str">
        <f t="shared" si="226"/>
        <v>En Infraestructura - Monitoreo permanente generación de backup /copias deseguridad de los servidores de aplicación y BD.
En Mesa de Ayuda - Generación de copias de seguridad correo electrónico usuarios finales.</v>
      </c>
      <c r="BV259" s="350" t="str">
        <f t="shared" si="199"/>
        <v>OSI - SPI - GGD</v>
      </c>
      <c r="BW259" s="548" t="s">
        <v>100</v>
      </c>
      <c r="BX259" s="351" t="str">
        <f t="shared" si="227"/>
        <v xml:space="preserve"> </v>
      </c>
      <c r="BY259" s="351" t="str">
        <f t="shared" si="228"/>
        <v>X</v>
      </c>
      <c r="BZ259" s="351" t="str">
        <f t="shared" si="229"/>
        <v>Monitoreo y seguimiento periodico con infraestructura de las copias de seguridad y alamcenamiento; y con Mesa de Ayuda con casos de requerimientos de genración de PSTs.</v>
      </c>
      <c r="CA259" s="350" t="str">
        <f t="shared" si="215"/>
        <v>"En Avance"</v>
      </c>
      <c r="CB259" s="351" t="str">
        <f t="shared" si="230"/>
        <v>Ajuste redacción "Descripción del Riesgo" acorde con lo indicado en el Informe OCI-018-2025.</v>
      </c>
      <c r="CC259" s="200"/>
      <c r="CD259" s="301"/>
      <c r="CE259" s="175"/>
      <c r="CF259" s="175" t="str">
        <f t="shared" si="204"/>
        <v>OSI - SPI - GGD</v>
      </c>
      <c r="CG259" s="305" t="s">
        <v>100</v>
      </c>
      <c r="CH259" s="176"/>
      <c r="CI259" s="239"/>
      <c r="CJ259" s="175"/>
      <c r="CK259" s="177"/>
      <c r="CL259" s="175"/>
      <c r="CM259" s="200"/>
      <c r="CN259" s="175"/>
      <c r="CO259" s="175"/>
      <c r="CP259" s="176"/>
      <c r="CQ259" s="176"/>
      <c r="CR259" s="176"/>
      <c r="CS259" s="176"/>
      <c r="CT259" s="177"/>
      <c r="CU259" s="177"/>
      <c r="CV259" s="177"/>
      <c r="CW259" s="198"/>
      <c r="CX259" s="198"/>
      <c r="CY259" s="198"/>
      <c r="CZ259" s="198"/>
      <c r="DA259" s="198"/>
      <c r="DB259" s="198"/>
      <c r="DC259" s="198"/>
      <c r="DD259" s="198"/>
      <c r="DE259" s="198"/>
      <c r="DF259" s="198"/>
    </row>
    <row r="260" spans="2:110" s="187" customFormat="1" ht="136.5" x14ac:dyDescent="0.25">
      <c r="B260" s="173" t="s">
        <v>68</v>
      </c>
      <c r="C260" s="195" t="s">
        <v>218</v>
      </c>
      <c r="D260" s="195" t="s">
        <v>218</v>
      </c>
      <c r="E260" s="196" t="s">
        <v>70</v>
      </c>
      <c r="F260" s="196" t="s">
        <v>71</v>
      </c>
      <c r="G260" s="196" t="s">
        <v>218</v>
      </c>
      <c r="H260" s="195" t="s">
        <v>240</v>
      </c>
      <c r="I260" s="195" t="s">
        <v>240</v>
      </c>
      <c r="J260" s="195" t="s">
        <v>240</v>
      </c>
      <c r="K260" s="195" t="s">
        <v>240</v>
      </c>
      <c r="L260" s="195" t="s">
        <v>370</v>
      </c>
      <c r="M260" s="195" t="s">
        <v>371</v>
      </c>
      <c r="N260" s="195" t="s">
        <v>372</v>
      </c>
      <c r="O260" s="196" t="s">
        <v>363</v>
      </c>
      <c r="P260" s="170"/>
      <c r="Q260" s="171" t="s">
        <v>77</v>
      </c>
      <c r="R260" s="171" t="s">
        <v>78</v>
      </c>
      <c r="S260" s="351" t="s">
        <v>1503</v>
      </c>
      <c r="T260" s="170" t="s">
        <v>80</v>
      </c>
      <c r="U260" s="196" t="s">
        <v>81</v>
      </c>
      <c r="V260" s="170" t="s">
        <v>82</v>
      </c>
      <c r="W260" s="218" t="s">
        <v>83</v>
      </c>
      <c r="X260" s="219">
        <f t="shared" si="180"/>
        <v>0.4</v>
      </c>
      <c r="Y260" s="220" t="s">
        <v>84</v>
      </c>
      <c r="Z260" s="219">
        <f t="shared" si="181"/>
        <v>0.8</v>
      </c>
      <c r="AA260" s="223" t="s">
        <v>85</v>
      </c>
      <c r="AB260" s="172" t="s">
        <v>213</v>
      </c>
      <c r="AC260" s="170" t="s">
        <v>214</v>
      </c>
      <c r="AD260" s="223" t="s">
        <v>88</v>
      </c>
      <c r="AE260" s="223" t="s">
        <v>89</v>
      </c>
      <c r="AF260" s="246" t="s">
        <v>165</v>
      </c>
      <c r="AG260" s="223" t="s">
        <v>91</v>
      </c>
      <c r="AH260" s="223" t="s">
        <v>135</v>
      </c>
      <c r="AI260" s="219">
        <f t="shared" si="182"/>
        <v>0.25</v>
      </c>
      <c r="AJ260" s="223" t="s">
        <v>179</v>
      </c>
      <c r="AK260" s="219">
        <f t="shared" si="183"/>
        <v>0.25</v>
      </c>
      <c r="AL260" s="223" t="s">
        <v>94</v>
      </c>
      <c r="AM260" s="195" t="s">
        <v>215</v>
      </c>
      <c r="AN260" s="173" t="s">
        <v>96</v>
      </c>
      <c r="AO260" s="195" t="s">
        <v>216</v>
      </c>
      <c r="AP260" s="184">
        <f t="shared" si="184"/>
        <v>0.5</v>
      </c>
      <c r="AQ260" s="243" t="str">
        <f t="shared" si="185"/>
        <v>MUY BAJA</v>
      </c>
      <c r="AR260" s="243">
        <f t="shared" si="186"/>
        <v>0.2</v>
      </c>
      <c r="AS260" s="243" t="str">
        <f t="shared" si="187"/>
        <v>MAYOR</v>
      </c>
      <c r="AT260" s="243">
        <f t="shared" si="188"/>
        <v>0.8</v>
      </c>
      <c r="AU260" s="223" t="s">
        <v>85</v>
      </c>
      <c r="AV260" s="235" t="s">
        <v>130</v>
      </c>
      <c r="AW260" s="174" t="s">
        <v>213</v>
      </c>
      <c r="AX260" s="175" t="s">
        <v>217</v>
      </c>
      <c r="AY260" s="200"/>
      <c r="AZ260" s="175">
        <f t="shared" ref="AZ260:BB260" si="240">AZ18</f>
        <v>45657</v>
      </c>
      <c r="BA260" s="175" t="str">
        <f t="shared" si="240"/>
        <v>La verificación del control se adelantará en el IT-2025 con el Proceso Gestión Documental.</v>
      </c>
      <c r="BB260" s="175" t="str">
        <f t="shared" si="240"/>
        <v>OSI - SPI - GGD</v>
      </c>
      <c r="BC260" s="227" t="s">
        <v>100</v>
      </c>
      <c r="BD260" s="175" t="str">
        <f t="shared" ref="BD260:BF260" si="241">BD18</f>
        <v xml:space="preserve"> </v>
      </c>
      <c r="BE260" s="175" t="str">
        <f t="shared" si="241"/>
        <v>X</v>
      </c>
      <c r="BF260" s="175" t="str">
        <f t="shared" si="241"/>
        <v>No se ha determinado que el Proceso Gestión Documental presente limitantes en el control para conservar o preservar información institucional.</v>
      </c>
      <c r="BG260" s="177" t="s">
        <v>1340</v>
      </c>
      <c r="BH260" s="175" t="str">
        <f t="shared" ref="BH260" si="242">BH18</f>
        <v>Coordinación con el Proceso Gestión Documental para revisar los controles de conservación y preservación de la información institucional.</v>
      </c>
      <c r="BI260" s="200"/>
      <c r="BJ260" s="190">
        <v>45777</v>
      </c>
      <c r="BK260" s="192" t="str">
        <f t="shared" si="219"/>
        <v xml:space="preserve">La administración de la infraestructura tecnológica, asegura la ejecución de las copias sde seguridad a los servidores de apli9cación y bases de datos. </v>
      </c>
      <c r="BL260" s="192" t="str">
        <f t="shared" si="196"/>
        <v>OSI - SPI - GGD</v>
      </c>
      <c r="BM260" s="197" t="s">
        <v>100</v>
      </c>
      <c r="BN260" s="191"/>
      <c r="BO260" s="193" t="s">
        <v>1338</v>
      </c>
      <c r="BP260" s="192" t="str">
        <f t="shared" si="220"/>
        <v>Monitoreo de las copias de seguridad y capacidades de almacenameinto.</v>
      </c>
      <c r="BQ260" s="194" t="s">
        <v>1340</v>
      </c>
      <c r="BR260" s="192" t="str">
        <f t="shared" si="206"/>
        <v>Servicio para la gestión tecnológica en ejecución 2025.</v>
      </c>
      <c r="BS260" s="200"/>
      <c r="BT260" s="349">
        <f t="shared" si="225"/>
        <v>45838</v>
      </c>
      <c r="BU260" s="349" t="str">
        <f t="shared" si="226"/>
        <v>En Infraestructura - Monitoreo permanente generación de backup /copias deseguridad de los servidores de aplicación y BD.
En Mesa de Ayuda - Generación de copias de seguridad correo electrónico usuarios finales.</v>
      </c>
      <c r="BV260" s="350" t="str">
        <f t="shared" si="199"/>
        <v>OSI - SPI - GGD</v>
      </c>
      <c r="BW260" s="548" t="s">
        <v>100</v>
      </c>
      <c r="BX260" s="351" t="str">
        <f t="shared" si="227"/>
        <v xml:space="preserve"> </v>
      </c>
      <c r="BY260" s="351" t="str">
        <f t="shared" si="228"/>
        <v>X</v>
      </c>
      <c r="BZ260" s="351" t="str">
        <f t="shared" si="229"/>
        <v>Monitoreo y seguimiento periodico con infraestructura de las copias de seguridad y alamcenamiento; y con Mesa de Ayuda con casos de requerimientos de genración de PSTs.</v>
      </c>
      <c r="CA260" s="350" t="str">
        <f t="shared" si="215"/>
        <v>"En Avance"</v>
      </c>
      <c r="CB260" s="351" t="str">
        <f t="shared" si="230"/>
        <v>Ajuste redacción "Descripción del Riesgo" acorde con lo indicado en el Informe OCI-018-2025.</v>
      </c>
      <c r="CC260" s="200"/>
      <c r="CD260" s="301"/>
      <c r="CE260" s="175"/>
      <c r="CF260" s="175" t="str">
        <f t="shared" si="204"/>
        <v>OSI - SPI - GGD</v>
      </c>
      <c r="CG260" s="305" t="s">
        <v>100</v>
      </c>
      <c r="CH260" s="176"/>
      <c r="CI260" s="239"/>
      <c r="CJ260" s="175"/>
      <c r="CK260" s="177"/>
      <c r="CL260" s="175"/>
      <c r="CM260" s="200"/>
      <c r="CN260" s="175"/>
      <c r="CO260" s="175"/>
      <c r="CP260" s="176"/>
      <c r="CQ260" s="176"/>
      <c r="CR260" s="176"/>
      <c r="CS260" s="176"/>
      <c r="CT260" s="177"/>
      <c r="CU260" s="177"/>
      <c r="CV260" s="177"/>
      <c r="CW260" s="198"/>
      <c r="CX260" s="198"/>
      <c r="CY260" s="198"/>
      <c r="CZ260" s="198"/>
      <c r="DA260" s="198"/>
      <c r="DB260" s="198"/>
      <c r="DC260" s="198"/>
      <c r="DD260" s="198"/>
      <c r="DE260" s="198"/>
      <c r="DF260" s="198"/>
    </row>
    <row r="261" spans="2:110" s="187" customFormat="1" ht="136.5" x14ac:dyDescent="0.25">
      <c r="B261" s="173" t="s">
        <v>68</v>
      </c>
      <c r="C261" s="195" t="s">
        <v>218</v>
      </c>
      <c r="D261" s="195" t="s">
        <v>218</v>
      </c>
      <c r="E261" s="196" t="s">
        <v>70</v>
      </c>
      <c r="F261" s="196" t="s">
        <v>71</v>
      </c>
      <c r="G261" s="196" t="s">
        <v>218</v>
      </c>
      <c r="H261" s="195" t="s">
        <v>240</v>
      </c>
      <c r="I261" s="195" t="s">
        <v>240</v>
      </c>
      <c r="J261" s="195" t="s">
        <v>240</v>
      </c>
      <c r="K261" s="195" t="s">
        <v>240</v>
      </c>
      <c r="L261" s="195" t="s">
        <v>421</v>
      </c>
      <c r="M261" s="195" t="s">
        <v>422</v>
      </c>
      <c r="N261" s="195" t="s">
        <v>423</v>
      </c>
      <c r="O261" s="196" t="s">
        <v>415</v>
      </c>
      <c r="P261" s="170"/>
      <c r="Q261" s="171" t="s">
        <v>77</v>
      </c>
      <c r="R261" s="171" t="s">
        <v>78</v>
      </c>
      <c r="S261" s="351" t="s">
        <v>1503</v>
      </c>
      <c r="T261" s="170" t="s">
        <v>80</v>
      </c>
      <c r="U261" s="196" t="s">
        <v>81</v>
      </c>
      <c r="V261" s="170" t="s">
        <v>82</v>
      </c>
      <c r="W261" s="218" t="s">
        <v>83</v>
      </c>
      <c r="X261" s="219">
        <f t="shared" si="180"/>
        <v>0.4</v>
      </c>
      <c r="Y261" s="220" t="s">
        <v>84</v>
      </c>
      <c r="Z261" s="219">
        <f t="shared" si="181"/>
        <v>0.8</v>
      </c>
      <c r="AA261" s="223" t="s">
        <v>85</v>
      </c>
      <c r="AB261" s="172" t="s">
        <v>213</v>
      </c>
      <c r="AC261" s="170" t="s">
        <v>214</v>
      </c>
      <c r="AD261" s="223" t="s">
        <v>88</v>
      </c>
      <c r="AE261" s="223" t="s">
        <v>89</v>
      </c>
      <c r="AF261" s="246" t="s">
        <v>165</v>
      </c>
      <c r="AG261" s="223" t="s">
        <v>91</v>
      </c>
      <c r="AH261" s="223" t="s">
        <v>135</v>
      </c>
      <c r="AI261" s="219">
        <f t="shared" si="182"/>
        <v>0.25</v>
      </c>
      <c r="AJ261" s="223" t="s">
        <v>179</v>
      </c>
      <c r="AK261" s="219">
        <f t="shared" si="183"/>
        <v>0.25</v>
      </c>
      <c r="AL261" s="223" t="s">
        <v>94</v>
      </c>
      <c r="AM261" s="195" t="s">
        <v>215</v>
      </c>
      <c r="AN261" s="173" t="s">
        <v>96</v>
      </c>
      <c r="AO261" s="195" t="s">
        <v>216</v>
      </c>
      <c r="AP261" s="184">
        <f t="shared" si="184"/>
        <v>0.5</v>
      </c>
      <c r="AQ261" s="243" t="str">
        <f t="shared" si="185"/>
        <v>MUY BAJA</v>
      </c>
      <c r="AR261" s="243">
        <f t="shared" si="186"/>
        <v>0.2</v>
      </c>
      <c r="AS261" s="243" t="str">
        <f t="shared" si="187"/>
        <v>MAYOR</v>
      </c>
      <c r="AT261" s="243">
        <f t="shared" si="188"/>
        <v>0.8</v>
      </c>
      <c r="AU261" s="223" t="s">
        <v>85</v>
      </c>
      <c r="AV261" s="235" t="s">
        <v>130</v>
      </c>
      <c r="AW261" s="174" t="s">
        <v>213</v>
      </c>
      <c r="AX261" s="175" t="s">
        <v>217</v>
      </c>
      <c r="AY261" s="200"/>
      <c r="AZ261" s="175">
        <f t="shared" ref="AZ261:BB261" si="243">AZ19</f>
        <v>45657</v>
      </c>
      <c r="BA261" s="175" t="str">
        <f t="shared" si="243"/>
        <v>La verificación del control se adelantará en el IT-2025 con el Proceso Gestión Documental.</v>
      </c>
      <c r="BB261" s="175" t="str">
        <f t="shared" si="243"/>
        <v>OSI - SPI - GGD</v>
      </c>
      <c r="BC261" s="227" t="s">
        <v>100</v>
      </c>
      <c r="BD261" s="175" t="str">
        <f t="shared" ref="BD261:BF261" si="244">BD19</f>
        <v xml:space="preserve"> </v>
      </c>
      <c r="BE261" s="175" t="str">
        <f t="shared" si="244"/>
        <v>X</v>
      </c>
      <c r="BF261" s="175" t="str">
        <f t="shared" si="244"/>
        <v>No se ha determinado que el Proceso Gestión Documental presente limitantes en el control para conservar o preservar información institucional.</v>
      </c>
      <c r="BG261" s="177" t="s">
        <v>1340</v>
      </c>
      <c r="BH261" s="175" t="str">
        <f t="shared" ref="BH261" si="245">BH19</f>
        <v>Coordinación con el Proceso Gestión Documental para revisar los controles de conservación y preservación de la información institucional.</v>
      </c>
      <c r="BI261" s="200"/>
      <c r="BJ261" s="190">
        <v>45777</v>
      </c>
      <c r="BK261" s="192" t="str">
        <f t="shared" si="219"/>
        <v xml:space="preserve">La administración de la infraestructura tecnológica, asegura la ejecución de las copias sde seguridad a los servidores de apli9cación y bases de datos. </v>
      </c>
      <c r="BL261" s="192" t="str">
        <f t="shared" si="196"/>
        <v>OSI - SPI - GGD</v>
      </c>
      <c r="BM261" s="197" t="s">
        <v>100</v>
      </c>
      <c r="BN261" s="191"/>
      <c r="BO261" s="193" t="s">
        <v>1338</v>
      </c>
      <c r="BP261" s="192" t="str">
        <f t="shared" si="220"/>
        <v>Monitoreo de las copias de seguridad y capacidades de almacenameinto.</v>
      </c>
      <c r="BQ261" s="194" t="s">
        <v>1340</v>
      </c>
      <c r="BR261" s="192" t="str">
        <f t="shared" si="206"/>
        <v>Servicio para la gestión tecnológica en ejecución 2025.</v>
      </c>
      <c r="BS261" s="200"/>
      <c r="BT261" s="349">
        <f t="shared" si="225"/>
        <v>45838</v>
      </c>
      <c r="BU261" s="349" t="str">
        <f t="shared" si="226"/>
        <v>En Infraestructura - Monitoreo permanente generación de backup /copias deseguridad de los servidores de aplicación y BD.
En Mesa de Ayuda - Generación de copias de seguridad correo electrónico usuarios finales.</v>
      </c>
      <c r="BV261" s="350" t="str">
        <f t="shared" si="199"/>
        <v>OSI - SPI - GGD</v>
      </c>
      <c r="BW261" s="548" t="s">
        <v>100</v>
      </c>
      <c r="BX261" s="351" t="str">
        <f t="shared" si="227"/>
        <v xml:space="preserve"> </v>
      </c>
      <c r="BY261" s="351" t="str">
        <f t="shared" si="228"/>
        <v>X</v>
      </c>
      <c r="BZ261" s="351" t="str">
        <f t="shared" si="229"/>
        <v>Monitoreo y seguimiento periodico con infraestructura de las copias de seguridad y alamcenamiento; y con Mesa de Ayuda con casos de requerimientos de genración de PSTs.</v>
      </c>
      <c r="CA261" s="350" t="str">
        <f t="shared" si="215"/>
        <v>"En Avance"</v>
      </c>
      <c r="CB261" s="351" t="str">
        <f t="shared" si="230"/>
        <v>Ajuste redacción "Descripción del Riesgo" acorde con lo indicado en el Informe OCI-018-2025.</v>
      </c>
      <c r="CC261" s="200"/>
      <c r="CD261" s="301"/>
      <c r="CE261" s="175"/>
      <c r="CF261" s="175" t="str">
        <f t="shared" si="204"/>
        <v>OSI - SPI - GGD</v>
      </c>
      <c r="CG261" s="305" t="s">
        <v>100</v>
      </c>
      <c r="CH261" s="176"/>
      <c r="CI261" s="239"/>
      <c r="CJ261" s="175"/>
      <c r="CK261" s="177"/>
      <c r="CL261" s="175"/>
      <c r="CM261" s="200"/>
      <c r="CN261" s="175"/>
      <c r="CO261" s="175"/>
      <c r="CP261" s="176"/>
      <c r="CQ261" s="176"/>
      <c r="CR261" s="176"/>
      <c r="CS261" s="176"/>
      <c r="CT261" s="177"/>
      <c r="CU261" s="177"/>
      <c r="CV261" s="177"/>
      <c r="CW261" s="198"/>
      <c r="CX261" s="198"/>
      <c r="CY261" s="198"/>
      <c r="CZ261" s="198"/>
      <c r="DA261" s="198"/>
      <c r="DB261" s="198"/>
      <c r="DC261" s="198"/>
      <c r="DD261" s="198"/>
      <c r="DE261" s="198"/>
      <c r="DF261" s="198"/>
    </row>
    <row r="262" spans="2:110" s="187" customFormat="1" ht="136.5" x14ac:dyDescent="0.25">
      <c r="B262" s="173" t="s">
        <v>68</v>
      </c>
      <c r="C262" s="195" t="s">
        <v>209</v>
      </c>
      <c r="D262" s="195" t="s">
        <v>209</v>
      </c>
      <c r="E262" s="196" t="s">
        <v>70</v>
      </c>
      <c r="F262" s="196" t="s">
        <v>71</v>
      </c>
      <c r="G262" s="196" t="s">
        <v>209</v>
      </c>
      <c r="H262" s="195" t="s">
        <v>240</v>
      </c>
      <c r="I262" s="195" t="s">
        <v>240</v>
      </c>
      <c r="J262" s="195" t="s">
        <v>240</v>
      </c>
      <c r="K262" s="195" t="s">
        <v>240</v>
      </c>
      <c r="L262" s="195">
        <v>0</v>
      </c>
      <c r="M262" s="195">
        <v>0</v>
      </c>
      <c r="N262" s="195">
        <v>0</v>
      </c>
      <c r="O262" s="196" t="s">
        <v>189</v>
      </c>
      <c r="P262" s="170"/>
      <c r="Q262" s="171" t="s">
        <v>77</v>
      </c>
      <c r="R262" s="171" t="s">
        <v>78</v>
      </c>
      <c r="S262" s="351" t="s">
        <v>1501</v>
      </c>
      <c r="T262" s="170" t="s">
        <v>80</v>
      </c>
      <c r="U262" s="196" t="s">
        <v>81</v>
      </c>
      <c r="V262" s="170" t="s">
        <v>122</v>
      </c>
      <c r="W262" s="218" t="s">
        <v>123</v>
      </c>
      <c r="X262" s="219">
        <f t="shared" si="180"/>
        <v>0.2</v>
      </c>
      <c r="Y262" s="220" t="s">
        <v>84</v>
      </c>
      <c r="Z262" s="219">
        <f t="shared" si="181"/>
        <v>0.8</v>
      </c>
      <c r="AA262" s="223" t="s">
        <v>85</v>
      </c>
      <c r="AB262" s="172" t="s">
        <v>213</v>
      </c>
      <c r="AC262" s="170" t="s">
        <v>214</v>
      </c>
      <c r="AD262" s="223" t="s">
        <v>88</v>
      </c>
      <c r="AE262" s="223" t="s">
        <v>89</v>
      </c>
      <c r="AF262" s="246" t="s">
        <v>165</v>
      </c>
      <c r="AG262" s="223" t="s">
        <v>91</v>
      </c>
      <c r="AH262" s="223" t="s">
        <v>135</v>
      </c>
      <c r="AI262" s="219">
        <f t="shared" si="182"/>
        <v>0.25</v>
      </c>
      <c r="AJ262" s="223" t="s">
        <v>179</v>
      </c>
      <c r="AK262" s="219">
        <f t="shared" si="183"/>
        <v>0.25</v>
      </c>
      <c r="AL262" s="223" t="s">
        <v>94</v>
      </c>
      <c r="AM262" s="195" t="s">
        <v>215</v>
      </c>
      <c r="AN262" s="173" t="s">
        <v>96</v>
      </c>
      <c r="AO262" s="195" t="s">
        <v>216</v>
      </c>
      <c r="AP262" s="184">
        <f t="shared" si="184"/>
        <v>0.5</v>
      </c>
      <c r="AQ262" s="243" t="str">
        <f t="shared" si="185"/>
        <v>MUY BAJA</v>
      </c>
      <c r="AR262" s="243">
        <f t="shared" si="186"/>
        <v>0.1</v>
      </c>
      <c r="AS262" s="243" t="str">
        <f t="shared" si="187"/>
        <v>MAYOR</v>
      </c>
      <c r="AT262" s="243">
        <f t="shared" si="188"/>
        <v>0.8</v>
      </c>
      <c r="AU262" s="223" t="s">
        <v>85</v>
      </c>
      <c r="AV262" s="235" t="s">
        <v>130</v>
      </c>
      <c r="AW262" s="174" t="s">
        <v>213</v>
      </c>
      <c r="AX262" s="175" t="s">
        <v>217</v>
      </c>
      <c r="AY262" s="200"/>
      <c r="AZ262" s="175">
        <f t="shared" ref="AZ262:BB262" si="246">AZ20</f>
        <v>45657</v>
      </c>
      <c r="BA262" s="175" t="str">
        <f t="shared" si="246"/>
        <v>La verificación del control se adelantará en el IT-2025 con el Proceso Gestión Documental.</v>
      </c>
      <c r="BB262" s="175" t="str">
        <f t="shared" si="246"/>
        <v>OSI - SPI - GGD</v>
      </c>
      <c r="BC262" s="227" t="s">
        <v>100</v>
      </c>
      <c r="BD262" s="175" t="str">
        <f t="shared" ref="BD262:BF262" si="247">BD20</f>
        <v xml:space="preserve"> </v>
      </c>
      <c r="BE262" s="175" t="str">
        <f t="shared" si="247"/>
        <v>X</v>
      </c>
      <c r="BF262" s="175" t="str">
        <f t="shared" si="247"/>
        <v>No se ha determinado que el Proceso Gestión Documental presente limitantes en el control para conservar o preservar información institucional.</v>
      </c>
      <c r="BG262" s="177" t="s">
        <v>1340</v>
      </c>
      <c r="BH262" s="175" t="str">
        <f t="shared" ref="BH262" si="248">BH20</f>
        <v>Coordinación con el Proceso Gestión Documental para revisar los controles de conservación y preservación de la información institucional.</v>
      </c>
      <c r="BI262" s="200"/>
      <c r="BJ262" s="190">
        <v>45777</v>
      </c>
      <c r="BK262" s="192" t="str">
        <f t="shared" si="219"/>
        <v xml:space="preserve">La administración de la infraestructura tecnológica, asegura la ejecución de las copias sde seguridad a los servidores de apli9cación y bases de datos. </v>
      </c>
      <c r="BL262" s="192" t="str">
        <f t="shared" si="196"/>
        <v>OSI - SPI - GGD</v>
      </c>
      <c r="BM262" s="197" t="s">
        <v>100</v>
      </c>
      <c r="BN262" s="191"/>
      <c r="BO262" s="193" t="s">
        <v>1338</v>
      </c>
      <c r="BP262" s="192" t="str">
        <f t="shared" si="220"/>
        <v>Monitoreo de las copias de seguridad y capacidades de almacenameinto.</v>
      </c>
      <c r="BQ262" s="194" t="s">
        <v>1340</v>
      </c>
      <c r="BR262" s="192" t="str">
        <f t="shared" si="206"/>
        <v>Servicio para la gestión tecnológica en ejecución 2025.</v>
      </c>
      <c r="BS262" s="200"/>
      <c r="BT262" s="349">
        <f t="shared" si="225"/>
        <v>45838</v>
      </c>
      <c r="BU262" s="349" t="str">
        <f t="shared" si="226"/>
        <v>En Infraestructura - Monitoreo permanente generación de backup /copias deseguridad de los servidores de aplicación y BD.
En Mesa de Ayuda - Generación de copias de seguridad correo electrónico usuarios finales.</v>
      </c>
      <c r="BV262" s="350" t="str">
        <f t="shared" si="199"/>
        <v>OSI - SPI - GGD</v>
      </c>
      <c r="BW262" s="548" t="s">
        <v>100</v>
      </c>
      <c r="BX262" s="351" t="str">
        <f t="shared" si="227"/>
        <v xml:space="preserve"> </v>
      </c>
      <c r="BY262" s="351" t="str">
        <f t="shared" si="228"/>
        <v>X</v>
      </c>
      <c r="BZ262" s="351" t="str">
        <f t="shared" si="229"/>
        <v>Monitoreo y seguimiento periodico con infraestructura de las copias de seguridad y alamcenamiento; y con Mesa de Ayuda con casos de requerimientos de genración de PSTs.</v>
      </c>
      <c r="CA262" s="350" t="str">
        <f t="shared" si="215"/>
        <v>"En Avance"</v>
      </c>
      <c r="CB262" s="351" t="str">
        <f t="shared" si="230"/>
        <v>Ajuste redacción "Descripción del Riesgo" acorde con lo indicado en el Informe OCI-018-2025.</v>
      </c>
      <c r="CC262" s="200"/>
      <c r="CD262" s="301"/>
      <c r="CE262" s="175"/>
      <c r="CF262" s="175" t="str">
        <f t="shared" si="204"/>
        <v>OSI - SPI - GGD</v>
      </c>
      <c r="CG262" s="305" t="s">
        <v>100</v>
      </c>
      <c r="CH262" s="176"/>
      <c r="CI262" s="239"/>
      <c r="CJ262" s="175"/>
      <c r="CK262" s="177"/>
      <c r="CL262" s="175"/>
      <c r="CM262" s="200"/>
      <c r="CN262" s="175"/>
      <c r="CO262" s="175"/>
      <c r="CP262" s="176"/>
      <c r="CQ262" s="176"/>
      <c r="CR262" s="176"/>
      <c r="CS262" s="176"/>
      <c r="CT262" s="177"/>
      <c r="CU262" s="177"/>
      <c r="CV262" s="177"/>
      <c r="CW262" s="198"/>
      <c r="CX262" s="198"/>
      <c r="CY262" s="198"/>
      <c r="CZ262" s="198"/>
      <c r="DA262" s="198"/>
      <c r="DB262" s="198"/>
      <c r="DC262" s="198"/>
      <c r="DD262" s="198"/>
      <c r="DE262" s="198"/>
      <c r="DF262" s="198"/>
    </row>
    <row r="263" spans="2:110" s="187" customFormat="1" ht="136.5" x14ac:dyDescent="0.25">
      <c r="B263" s="173" t="s">
        <v>68</v>
      </c>
      <c r="C263" s="195" t="s">
        <v>218</v>
      </c>
      <c r="D263" s="195" t="s">
        <v>218</v>
      </c>
      <c r="E263" s="196" t="s">
        <v>70</v>
      </c>
      <c r="F263" s="196" t="s">
        <v>71</v>
      </c>
      <c r="G263" s="196" t="s">
        <v>218</v>
      </c>
      <c r="H263" s="195" t="s">
        <v>240</v>
      </c>
      <c r="I263" s="195" t="s">
        <v>240</v>
      </c>
      <c r="J263" s="195" t="s">
        <v>240</v>
      </c>
      <c r="K263" s="195" t="s">
        <v>240</v>
      </c>
      <c r="L263" s="195" t="s">
        <v>317</v>
      </c>
      <c r="M263" s="195" t="s">
        <v>317</v>
      </c>
      <c r="N263" s="195" t="s">
        <v>317</v>
      </c>
      <c r="O263" s="196" t="s">
        <v>189</v>
      </c>
      <c r="P263" s="170"/>
      <c r="Q263" s="171" t="s">
        <v>77</v>
      </c>
      <c r="R263" s="171" t="s">
        <v>78</v>
      </c>
      <c r="S263" s="351" t="s">
        <v>1503</v>
      </c>
      <c r="T263" s="170" t="s">
        <v>80</v>
      </c>
      <c r="U263" s="196" t="s">
        <v>81</v>
      </c>
      <c r="V263" s="170" t="s">
        <v>82</v>
      </c>
      <c r="W263" s="218" t="s">
        <v>83</v>
      </c>
      <c r="X263" s="219">
        <f t="shared" si="180"/>
        <v>0.4</v>
      </c>
      <c r="Y263" s="220" t="s">
        <v>84</v>
      </c>
      <c r="Z263" s="219">
        <f t="shared" si="181"/>
        <v>0.8</v>
      </c>
      <c r="AA263" s="223" t="s">
        <v>85</v>
      </c>
      <c r="AB263" s="172" t="s">
        <v>213</v>
      </c>
      <c r="AC263" s="170" t="s">
        <v>214</v>
      </c>
      <c r="AD263" s="223" t="s">
        <v>88</v>
      </c>
      <c r="AE263" s="223" t="s">
        <v>89</v>
      </c>
      <c r="AF263" s="246" t="s">
        <v>165</v>
      </c>
      <c r="AG263" s="223" t="s">
        <v>91</v>
      </c>
      <c r="AH263" s="223" t="s">
        <v>135</v>
      </c>
      <c r="AI263" s="219">
        <f t="shared" si="182"/>
        <v>0.25</v>
      </c>
      <c r="AJ263" s="223" t="s">
        <v>179</v>
      </c>
      <c r="AK263" s="219">
        <f t="shared" si="183"/>
        <v>0.25</v>
      </c>
      <c r="AL263" s="223" t="s">
        <v>94</v>
      </c>
      <c r="AM263" s="195" t="s">
        <v>215</v>
      </c>
      <c r="AN263" s="173" t="s">
        <v>96</v>
      </c>
      <c r="AO263" s="195" t="s">
        <v>216</v>
      </c>
      <c r="AP263" s="184">
        <f t="shared" si="184"/>
        <v>0.5</v>
      </c>
      <c r="AQ263" s="243" t="str">
        <f t="shared" si="185"/>
        <v>MUY BAJA</v>
      </c>
      <c r="AR263" s="243">
        <f t="shared" si="186"/>
        <v>0.2</v>
      </c>
      <c r="AS263" s="243" t="str">
        <f t="shared" si="187"/>
        <v>MAYOR</v>
      </c>
      <c r="AT263" s="243">
        <f t="shared" si="188"/>
        <v>0.8</v>
      </c>
      <c r="AU263" s="223" t="s">
        <v>85</v>
      </c>
      <c r="AV263" s="235" t="s">
        <v>130</v>
      </c>
      <c r="AW263" s="174" t="s">
        <v>213</v>
      </c>
      <c r="AX263" s="175" t="s">
        <v>217</v>
      </c>
      <c r="AY263" s="200"/>
      <c r="AZ263" s="175">
        <f t="shared" ref="AZ263:BB263" si="249">AZ21</f>
        <v>45657</v>
      </c>
      <c r="BA263" s="175" t="str">
        <f t="shared" si="249"/>
        <v>La verificación del control se adelantará en el IT-2025 con el Proceso Gestión Documental.</v>
      </c>
      <c r="BB263" s="175" t="str">
        <f t="shared" si="249"/>
        <v>OSI - SPI - GGD</v>
      </c>
      <c r="BC263" s="227" t="s">
        <v>100</v>
      </c>
      <c r="BD263" s="175" t="str">
        <f t="shared" ref="BD263:BF263" si="250">BD21</f>
        <v xml:space="preserve"> </v>
      </c>
      <c r="BE263" s="175" t="str">
        <f t="shared" si="250"/>
        <v>X</v>
      </c>
      <c r="BF263" s="175" t="str">
        <f t="shared" si="250"/>
        <v>No se ha determinado que el Proceso Gestión Documental presente limitantes en el control para conservar o preservar información institucional.</v>
      </c>
      <c r="BG263" s="177" t="s">
        <v>1340</v>
      </c>
      <c r="BH263" s="175" t="str">
        <f t="shared" ref="BH263" si="251">BH21</f>
        <v>Coordinación con el Proceso Gestión Documental para revisar los controles de conservación y preservación de la información institucional.</v>
      </c>
      <c r="BI263" s="200"/>
      <c r="BJ263" s="190">
        <v>45777</v>
      </c>
      <c r="BK263" s="192" t="str">
        <f t="shared" si="219"/>
        <v xml:space="preserve">La administración de la infraestructura tecnológica, asegura la ejecución de las copias sde seguridad a los servidores de apli9cación y bases de datos. </v>
      </c>
      <c r="BL263" s="192" t="str">
        <f t="shared" si="196"/>
        <v>OSI - SPI - GGD</v>
      </c>
      <c r="BM263" s="197" t="s">
        <v>100</v>
      </c>
      <c r="BN263" s="191"/>
      <c r="BO263" s="193" t="s">
        <v>1338</v>
      </c>
      <c r="BP263" s="192" t="str">
        <f t="shared" si="220"/>
        <v>Monitoreo de las copias de seguridad y capacidades de almacenameinto.</v>
      </c>
      <c r="BQ263" s="194" t="s">
        <v>1340</v>
      </c>
      <c r="BR263" s="192" t="str">
        <f t="shared" si="206"/>
        <v>Servicio para la gestión tecnológica en ejecución 2025.</v>
      </c>
      <c r="BS263" s="200"/>
      <c r="BT263" s="349">
        <f t="shared" si="225"/>
        <v>45838</v>
      </c>
      <c r="BU263" s="349" t="str">
        <f t="shared" si="226"/>
        <v>En Infraestructura - Monitoreo permanente generación de backup /copias deseguridad de los servidores de aplicación y BD.
En Mesa de Ayuda - Generación de copias de seguridad correo electrónico usuarios finales.</v>
      </c>
      <c r="BV263" s="350" t="str">
        <f t="shared" si="199"/>
        <v>OSI - SPI - GGD</v>
      </c>
      <c r="BW263" s="548" t="s">
        <v>100</v>
      </c>
      <c r="BX263" s="351" t="str">
        <f t="shared" si="227"/>
        <v xml:space="preserve"> </v>
      </c>
      <c r="BY263" s="351" t="str">
        <f t="shared" si="228"/>
        <v>X</v>
      </c>
      <c r="BZ263" s="351" t="str">
        <f t="shared" si="229"/>
        <v>Monitoreo y seguimiento periodico con infraestructura de las copias de seguridad y alamcenamiento; y con Mesa de Ayuda con casos de requerimientos de genración de PSTs.</v>
      </c>
      <c r="CA263" s="350" t="str">
        <f t="shared" si="215"/>
        <v>"En Avance"</v>
      </c>
      <c r="CB263" s="351" t="str">
        <f t="shared" si="230"/>
        <v>Ajuste redacción "Descripción del Riesgo" acorde con lo indicado en el Informe OCI-018-2025.</v>
      </c>
      <c r="CC263" s="200"/>
      <c r="CD263" s="301"/>
      <c r="CE263" s="175"/>
      <c r="CF263" s="175" t="str">
        <f t="shared" si="204"/>
        <v>OSI - SPI - GGD</v>
      </c>
      <c r="CG263" s="305" t="s">
        <v>100</v>
      </c>
      <c r="CH263" s="176"/>
      <c r="CI263" s="239"/>
      <c r="CJ263" s="175"/>
      <c r="CK263" s="177"/>
      <c r="CL263" s="175"/>
      <c r="CM263" s="200"/>
      <c r="CN263" s="175"/>
      <c r="CO263" s="175"/>
      <c r="CP263" s="176"/>
      <c r="CQ263" s="176"/>
      <c r="CR263" s="176"/>
      <c r="CS263" s="176"/>
      <c r="CT263" s="177"/>
      <c r="CU263" s="177"/>
      <c r="CV263" s="177"/>
      <c r="CW263" s="198"/>
      <c r="CX263" s="198"/>
      <c r="CY263" s="198"/>
      <c r="CZ263" s="198"/>
      <c r="DA263" s="198"/>
      <c r="DB263" s="198"/>
      <c r="DC263" s="198"/>
      <c r="DD263" s="198"/>
      <c r="DE263" s="198"/>
      <c r="DF263" s="198"/>
    </row>
    <row r="264" spans="2:110" s="187" customFormat="1" ht="136.5" x14ac:dyDescent="0.25">
      <c r="B264" s="173" t="s">
        <v>68</v>
      </c>
      <c r="C264" s="195" t="s">
        <v>218</v>
      </c>
      <c r="D264" s="195" t="s">
        <v>218</v>
      </c>
      <c r="E264" s="196" t="s">
        <v>70</v>
      </c>
      <c r="F264" s="196" t="s">
        <v>71</v>
      </c>
      <c r="G264" s="196" t="s">
        <v>218</v>
      </c>
      <c r="H264" s="195" t="s">
        <v>240</v>
      </c>
      <c r="I264" s="195" t="s">
        <v>240</v>
      </c>
      <c r="J264" s="195" t="s">
        <v>240</v>
      </c>
      <c r="K264" s="195" t="s">
        <v>240</v>
      </c>
      <c r="L264" s="195" t="s">
        <v>501</v>
      </c>
      <c r="M264" s="195" t="s">
        <v>502</v>
      </c>
      <c r="N264" s="195" t="s">
        <v>503</v>
      </c>
      <c r="O264" s="196" t="s">
        <v>497</v>
      </c>
      <c r="P264" s="170"/>
      <c r="Q264" s="171" t="s">
        <v>77</v>
      </c>
      <c r="R264" s="171" t="s">
        <v>78</v>
      </c>
      <c r="S264" s="351" t="s">
        <v>1503</v>
      </c>
      <c r="T264" s="170" t="s">
        <v>80</v>
      </c>
      <c r="U264" s="196" t="s">
        <v>81</v>
      </c>
      <c r="V264" s="170" t="s">
        <v>82</v>
      </c>
      <c r="W264" s="218" t="s">
        <v>83</v>
      </c>
      <c r="X264" s="219">
        <f t="shared" ref="X264:X327" si="252">IF(W264="MUY BAJA",20%,IF(W264="BAJA",40%,IF(W264="MEDIA",60%,IF(W264="ALTA",80%,IF(W264="MUY ALTA",100%,)))))</f>
        <v>0.4</v>
      </c>
      <c r="Y264" s="220" t="s">
        <v>84</v>
      </c>
      <c r="Z264" s="219">
        <f t="shared" ref="Z264:Z327" si="253">IF(Y264="LEVE",20%,IF(Y264="MENOR",40%,IF(Y264="MODERADO",60%,IF(Y264="MAYOR",80%,IF(Y264="CATASTRÓFICO",100%,)))))</f>
        <v>0.8</v>
      </c>
      <c r="AA264" s="223" t="s">
        <v>85</v>
      </c>
      <c r="AB264" s="172" t="s">
        <v>213</v>
      </c>
      <c r="AC264" s="170" t="s">
        <v>214</v>
      </c>
      <c r="AD264" s="223" t="s">
        <v>88</v>
      </c>
      <c r="AE264" s="223" t="s">
        <v>89</v>
      </c>
      <c r="AF264" s="246" t="s">
        <v>165</v>
      </c>
      <c r="AG264" s="223" t="s">
        <v>91</v>
      </c>
      <c r="AH264" s="223" t="s">
        <v>135</v>
      </c>
      <c r="AI264" s="219">
        <f t="shared" ref="AI264:AI327" si="254">IF(AH264="Prevenir",25%, IF(AH264="Detectar",15%,IF(AH264="Corregir",10%,)))</f>
        <v>0.25</v>
      </c>
      <c r="AJ264" s="223" t="s">
        <v>179</v>
      </c>
      <c r="AK264" s="219">
        <f t="shared" ref="AK264:AK327" si="255">IF(AJ264="Automático",25%,IF(AJ264="Manual",10%,))</f>
        <v>0.25</v>
      </c>
      <c r="AL264" s="223" t="s">
        <v>94</v>
      </c>
      <c r="AM264" s="195" t="s">
        <v>215</v>
      </c>
      <c r="AN264" s="173" t="s">
        <v>96</v>
      </c>
      <c r="AO264" s="195" t="s">
        <v>216</v>
      </c>
      <c r="AP264" s="184">
        <f t="shared" ref="AP264:AP327" si="256">+AI264+AK264</f>
        <v>0.5</v>
      </c>
      <c r="AQ264" s="243" t="str">
        <f t="shared" ref="AQ264:AQ327" si="257">IF(AR264&lt;=20%,"MUY BAJA",IF(AR264&lt;=40%,"BAJA",IF(AR264&lt;=60%,"MEDIA",IF(AR264&lt;=80%,"ALTA","MUY ALTA"))))</f>
        <v>MUY BAJA</v>
      </c>
      <c r="AR264" s="243">
        <f t="shared" ref="AR264:AR327" si="258">IF(OR(AH264="Prevenir",AH264="Detectar"),(X264-(X264*AP264)), X264)</f>
        <v>0.2</v>
      </c>
      <c r="AS264" s="243" t="str">
        <f t="shared" ref="AS264:AS327" si="259">IF(AT264&lt;=20%,"LEVE",IF(AT264&lt;=40%,"MENOR",IF(AT264&lt;=60%,"MODERADO",IF(AT264&lt;=80%,"MAYOR","CATASTROFICO"))))</f>
        <v>MAYOR</v>
      </c>
      <c r="AT264" s="243">
        <f t="shared" ref="AT264:AT327" si="260">IF(AH264="Corregir",(Z264-(Z264*AP264)), Z264)</f>
        <v>0.8</v>
      </c>
      <c r="AU264" s="223" t="s">
        <v>85</v>
      </c>
      <c r="AV264" s="235" t="s">
        <v>130</v>
      </c>
      <c r="AW264" s="174" t="s">
        <v>213</v>
      </c>
      <c r="AX264" s="175" t="s">
        <v>217</v>
      </c>
      <c r="AY264" s="200"/>
      <c r="AZ264" s="175">
        <f t="shared" ref="AZ264:BB264" si="261">AZ22</f>
        <v>45657</v>
      </c>
      <c r="BA264" s="175" t="str">
        <f t="shared" si="261"/>
        <v>La verificación del control se adelantará en el IT-2025 con el Proceso Gestión Documental.</v>
      </c>
      <c r="BB264" s="175" t="str">
        <f t="shared" si="261"/>
        <v>OSI - SPI - GGD</v>
      </c>
      <c r="BC264" s="227" t="s">
        <v>100</v>
      </c>
      <c r="BD264" s="175" t="str">
        <f t="shared" ref="BD264:BF264" si="262">BD22</f>
        <v xml:space="preserve"> </v>
      </c>
      <c r="BE264" s="175" t="str">
        <f t="shared" si="262"/>
        <v>X</v>
      </c>
      <c r="BF264" s="175" t="str">
        <f t="shared" si="262"/>
        <v>No se ha determinado que el Proceso Gestión Documental presente limitantes en el control para conservar o preservar información institucional.</v>
      </c>
      <c r="BG264" s="177" t="s">
        <v>1340</v>
      </c>
      <c r="BH264" s="175" t="str">
        <f t="shared" ref="BH264" si="263">BH22</f>
        <v>Coordinación con el Proceso Gestión Documental para revisar los controles de conservación y preservación de la información institucional.</v>
      </c>
      <c r="BI264" s="200"/>
      <c r="BJ264" s="190">
        <v>45777</v>
      </c>
      <c r="BK264" s="192" t="str">
        <f t="shared" si="219"/>
        <v xml:space="preserve">La administración de la infraestructura tecnológica, asegura la ejecución de las copias sde seguridad a los servidores de apli9cación y bases de datos. </v>
      </c>
      <c r="BL264" s="192" t="str">
        <f t="shared" si="196"/>
        <v>OSI - SPI - GGD</v>
      </c>
      <c r="BM264" s="197" t="s">
        <v>100</v>
      </c>
      <c r="BN264" s="191"/>
      <c r="BO264" s="193" t="s">
        <v>1338</v>
      </c>
      <c r="BP264" s="192" t="str">
        <f t="shared" si="220"/>
        <v>Monitoreo de las copias de seguridad y capacidades de almacenameinto.</v>
      </c>
      <c r="BQ264" s="194" t="s">
        <v>1340</v>
      </c>
      <c r="BR264" s="192" t="str">
        <f t="shared" ref="BR264:BR282" si="264">BR263</f>
        <v>Servicio para la gestión tecnológica en ejecución 2025.</v>
      </c>
      <c r="BS264" s="200"/>
      <c r="BT264" s="349">
        <f t="shared" si="225"/>
        <v>45838</v>
      </c>
      <c r="BU264" s="349" t="str">
        <f t="shared" si="226"/>
        <v>En Infraestructura - Monitoreo permanente generación de backup /copias deseguridad de los servidores de aplicación y BD.
En Mesa de Ayuda - Generación de copias de seguridad correo electrónico usuarios finales.</v>
      </c>
      <c r="BV264" s="350" t="str">
        <f t="shared" si="199"/>
        <v>OSI - SPI - GGD</v>
      </c>
      <c r="BW264" s="548" t="s">
        <v>100</v>
      </c>
      <c r="BX264" s="351" t="str">
        <f t="shared" si="227"/>
        <v xml:space="preserve"> </v>
      </c>
      <c r="BY264" s="351" t="str">
        <f t="shared" si="228"/>
        <v>X</v>
      </c>
      <c r="BZ264" s="351" t="str">
        <f t="shared" si="229"/>
        <v>Monitoreo y seguimiento periodico con infraestructura de las copias de seguridad y alamcenamiento; y con Mesa de Ayuda con casos de requerimientos de genración de PSTs.</v>
      </c>
      <c r="CA264" s="350" t="str">
        <f t="shared" si="215"/>
        <v>"En Avance"</v>
      </c>
      <c r="CB264" s="351" t="str">
        <f t="shared" si="230"/>
        <v>Ajuste redacción "Descripción del Riesgo" acorde con lo indicado en el Informe OCI-018-2025.</v>
      </c>
      <c r="CC264" s="200"/>
      <c r="CD264" s="301"/>
      <c r="CE264" s="175"/>
      <c r="CF264" s="175" t="str">
        <f t="shared" si="204"/>
        <v>OSI - SPI - GGD</v>
      </c>
      <c r="CG264" s="305" t="s">
        <v>100</v>
      </c>
      <c r="CH264" s="176"/>
      <c r="CI264" s="239"/>
      <c r="CJ264" s="175"/>
      <c r="CK264" s="177"/>
      <c r="CL264" s="175"/>
      <c r="CM264" s="200"/>
      <c r="CN264" s="175"/>
      <c r="CO264" s="175"/>
      <c r="CP264" s="176"/>
      <c r="CQ264" s="176"/>
      <c r="CR264" s="176"/>
      <c r="CS264" s="176"/>
      <c r="CT264" s="177"/>
      <c r="CU264" s="177"/>
      <c r="CV264" s="177"/>
      <c r="CW264" s="198"/>
      <c r="CX264" s="198"/>
      <c r="CY264" s="198"/>
      <c r="CZ264" s="198"/>
      <c r="DA264" s="198"/>
      <c r="DB264" s="198"/>
      <c r="DC264" s="198"/>
      <c r="DD264" s="198"/>
      <c r="DE264" s="198"/>
      <c r="DF264" s="198"/>
    </row>
    <row r="265" spans="2:110" s="187" customFormat="1" ht="136.5" x14ac:dyDescent="0.25">
      <c r="B265" s="173" t="s">
        <v>68</v>
      </c>
      <c r="C265" s="195" t="s">
        <v>218</v>
      </c>
      <c r="D265" s="195" t="s">
        <v>218</v>
      </c>
      <c r="E265" s="196" t="s">
        <v>70</v>
      </c>
      <c r="F265" s="196" t="s">
        <v>71</v>
      </c>
      <c r="G265" s="196" t="s">
        <v>218</v>
      </c>
      <c r="H265" s="195" t="s">
        <v>240</v>
      </c>
      <c r="I265" s="195" t="s">
        <v>513</v>
      </c>
      <c r="J265" s="195" t="s">
        <v>240</v>
      </c>
      <c r="K265" s="195" t="s">
        <v>242</v>
      </c>
      <c r="L265" s="195" t="s">
        <v>262</v>
      </c>
      <c r="M265" s="195" t="s">
        <v>263</v>
      </c>
      <c r="N265" s="195" t="s">
        <v>264</v>
      </c>
      <c r="O265" s="196" t="s">
        <v>265</v>
      </c>
      <c r="P265" s="170"/>
      <c r="Q265" s="171" t="s">
        <v>77</v>
      </c>
      <c r="R265" s="171" t="s">
        <v>78</v>
      </c>
      <c r="S265" s="351" t="s">
        <v>1503</v>
      </c>
      <c r="T265" s="170" t="s">
        <v>80</v>
      </c>
      <c r="U265" s="196" t="s">
        <v>81</v>
      </c>
      <c r="V265" s="170" t="s">
        <v>520</v>
      </c>
      <c r="W265" s="218" t="s">
        <v>83</v>
      </c>
      <c r="X265" s="219">
        <f t="shared" si="252"/>
        <v>0.4</v>
      </c>
      <c r="Y265" s="220" t="s">
        <v>84</v>
      </c>
      <c r="Z265" s="219">
        <f t="shared" si="253"/>
        <v>0.8</v>
      </c>
      <c r="AA265" s="223" t="s">
        <v>85</v>
      </c>
      <c r="AB265" s="172" t="s">
        <v>213</v>
      </c>
      <c r="AC265" s="170" t="s">
        <v>214</v>
      </c>
      <c r="AD265" s="223" t="s">
        <v>88</v>
      </c>
      <c r="AE265" s="223" t="s">
        <v>89</v>
      </c>
      <c r="AF265" s="246" t="s">
        <v>165</v>
      </c>
      <c r="AG265" s="223" t="s">
        <v>91</v>
      </c>
      <c r="AH265" s="223" t="s">
        <v>135</v>
      </c>
      <c r="AI265" s="219">
        <f t="shared" si="254"/>
        <v>0.25</v>
      </c>
      <c r="AJ265" s="223" t="s">
        <v>179</v>
      </c>
      <c r="AK265" s="219">
        <f t="shared" si="255"/>
        <v>0.25</v>
      </c>
      <c r="AL265" s="223" t="s">
        <v>94</v>
      </c>
      <c r="AM265" s="195" t="s">
        <v>215</v>
      </c>
      <c r="AN265" s="173" t="s">
        <v>96</v>
      </c>
      <c r="AO265" s="195" t="s">
        <v>216</v>
      </c>
      <c r="AP265" s="184">
        <f t="shared" si="256"/>
        <v>0.5</v>
      </c>
      <c r="AQ265" s="243" t="str">
        <f t="shared" si="257"/>
        <v>MUY BAJA</v>
      </c>
      <c r="AR265" s="243">
        <f t="shared" si="258"/>
        <v>0.2</v>
      </c>
      <c r="AS265" s="243" t="str">
        <f t="shared" si="259"/>
        <v>MAYOR</v>
      </c>
      <c r="AT265" s="243">
        <f t="shared" si="260"/>
        <v>0.8</v>
      </c>
      <c r="AU265" s="223" t="s">
        <v>85</v>
      </c>
      <c r="AV265" s="235" t="s">
        <v>130</v>
      </c>
      <c r="AW265" s="174" t="s">
        <v>213</v>
      </c>
      <c r="AX265" s="175" t="s">
        <v>217</v>
      </c>
      <c r="AY265" s="200"/>
      <c r="AZ265" s="175">
        <f t="shared" ref="AZ265:BB265" si="265">AZ23</f>
        <v>45657</v>
      </c>
      <c r="BA265" s="175" t="str">
        <f t="shared" si="265"/>
        <v>La verificación del control se adelantará en el IT-2025 con el Proceso Gestión Documental.</v>
      </c>
      <c r="BB265" s="175" t="str">
        <f t="shared" si="265"/>
        <v>OSI - SPI - GGD</v>
      </c>
      <c r="BC265" s="227" t="s">
        <v>100</v>
      </c>
      <c r="BD265" s="175" t="str">
        <f t="shared" ref="BD265:BF265" si="266">BD23</f>
        <v xml:space="preserve"> </v>
      </c>
      <c r="BE265" s="175" t="str">
        <f t="shared" si="266"/>
        <v>X</v>
      </c>
      <c r="BF265" s="175" t="str">
        <f t="shared" si="266"/>
        <v>No se ha determinado que el Proceso Gestión Documental presente limitantes en el control para conservar o preservar información institucional.</v>
      </c>
      <c r="BG265" s="177" t="s">
        <v>1340</v>
      </c>
      <c r="BH265" s="175" t="str">
        <f t="shared" ref="BH265" si="267">BH23</f>
        <v>Coordinación con el Proceso Gestión Documental para revisar los controles de conservación y preservación de la información institucional.</v>
      </c>
      <c r="BI265" s="200"/>
      <c r="BJ265" s="190">
        <v>45777</v>
      </c>
      <c r="BK265" s="192" t="str">
        <f t="shared" si="219"/>
        <v xml:space="preserve">La administración de la infraestructura tecnológica, asegura la ejecución de las copias sde seguridad a los servidores de apli9cación y bases de datos. </v>
      </c>
      <c r="BL265" s="192" t="str">
        <f t="shared" ref="BL265:BL328" si="268">BB265</f>
        <v>OSI - SPI - GGD</v>
      </c>
      <c r="BM265" s="197" t="s">
        <v>100</v>
      </c>
      <c r="BN265" s="191"/>
      <c r="BO265" s="193" t="s">
        <v>1338</v>
      </c>
      <c r="BP265" s="192" t="str">
        <f t="shared" si="220"/>
        <v>Monitoreo de las copias de seguridad y capacidades de almacenameinto.</v>
      </c>
      <c r="BQ265" s="194" t="s">
        <v>1340</v>
      </c>
      <c r="BR265" s="192" t="str">
        <f t="shared" si="264"/>
        <v>Servicio para la gestión tecnológica en ejecución 2025.</v>
      </c>
      <c r="BS265" s="200"/>
      <c r="BT265" s="349">
        <f t="shared" si="225"/>
        <v>45838</v>
      </c>
      <c r="BU265" s="349" t="str">
        <f t="shared" si="226"/>
        <v>En Infraestructura - Monitoreo permanente generación de backup /copias deseguridad de los servidores de aplicación y BD.
En Mesa de Ayuda - Generación de copias de seguridad correo electrónico usuarios finales.</v>
      </c>
      <c r="BV265" s="350" t="str">
        <f t="shared" ref="BV265:BV328" si="269">BL265</f>
        <v>OSI - SPI - GGD</v>
      </c>
      <c r="BW265" s="548" t="s">
        <v>100</v>
      </c>
      <c r="BX265" s="351" t="str">
        <f t="shared" si="227"/>
        <v xml:space="preserve"> </v>
      </c>
      <c r="BY265" s="351" t="str">
        <f t="shared" si="228"/>
        <v>X</v>
      </c>
      <c r="BZ265" s="351" t="str">
        <f t="shared" si="229"/>
        <v>Monitoreo y seguimiento periodico con infraestructura de las copias de seguridad y alamcenamiento; y con Mesa de Ayuda con casos de requerimientos de genración de PSTs.</v>
      </c>
      <c r="CA265" s="350" t="str">
        <f t="shared" si="215"/>
        <v>"En Avance"</v>
      </c>
      <c r="CB265" s="351" t="str">
        <f t="shared" si="230"/>
        <v>Ajuste redacción "Descripción del Riesgo" acorde con lo indicado en el Informe OCI-018-2025.</v>
      </c>
      <c r="CC265" s="200"/>
      <c r="CD265" s="301"/>
      <c r="CE265" s="175"/>
      <c r="CF265" s="175" t="str">
        <f t="shared" ref="CF265:CF328" si="270">BV265</f>
        <v>OSI - SPI - GGD</v>
      </c>
      <c r="CG265" s="305" t="s">
        <v>100</v>
      </c>
      <c r="CH265" s="176"/>
      <c r="CI265" s="239"/>
      <c r="CJ265" s="175"/>
      <c r="CK265" s="177"/>
      <c r="CL265" s="175"/>
      <c r="CM265" s="200"/>
      <c r="CN265" s="175"/>
      <c r="CO265" s="175"/>
      <c r="CP265" s="176"/>
      <c r="CQ265" s="176"/>
      <c r="CR265" s="176"/>
      <c r="CS265" s="176"/>
      <c r="CT265" s="177"/>
      <c r="CU265" s="177"/>
      <c r="CV265" s="177"/>
      <c r="CW265" s="198"/>
      <c r="CX265" s="198"/>
      <c r="CY265" s="198"/>
      <c r="CZ265" s="198"/>
      <c r="DA265" s="198"/>
      <c r="DB265" s="198"/>
      <c r="DC265" s="198"/>
      <c r="DD265" s="198"/>
      <c r="DE265" s="198"/>
      <c r="DF265" s="198"/>
    </row>
    <row r="266" spans="2:110" s="187" customFormat="1" ht="136.5" x14ac:dyDescent="0.25">
      <c r="B266" s="173" t="s">
        <v>68</v>
      </c>
      <c r="C266" s="195" t="s">
        <v>218</v>
      </c>
      <c r="D266" s="195" t="s">
        <v>218</v>
      </c>
      <c r="E266" s="196" t="s">
        <v>70</v>
      </c>
      <c r="F266" s="196" t="s">
        <v>71</v>
      </c>
      <c r="G266" s="196" t="s">
        <v>218</v>
      </c>
      <c r="H266" s="195" t="s">
        <v>240</v>
      </c>
      <c r="I266" s="195" t="s">
        <v>518</v>
      </c>
      <c r="J266" s="195" t="s">
        <v>240</v>
      </c>
      <c r="K266" s="195" t="s">
        <v>242</v>
      </c>
      <c r="L266" s="195" t="s">
        <v>292</v>
      </c>
      <c r="M266" s="195" t="s">
        <v>534</v>
      </c>
      <c r="N266" s="195" t="s">
        <v>535</v>
      </c>
      <c r="O266" s="196" t="s">
        <v>295</v>
      </c>
      <c r="P266" s="170"/>
      <c r="Q266" s="171" t="s">
        <v>77</v>
      </c>
      <c r="R266" s="171" t="s">
        <v>78</v>
      </c>
      <c r="S266" s="351" t="s">
        <v>1503</v>
      </c>
      <c r="T266" s="170" t="s">
        <v>80</v>
      </c>
      <c r="U266" s="196" t="s">
        <v>81</v>
      </c>
      <c r="V266" s="170" t="s">
        <v>520</v>
      </c>
      <c r="W266" s="218" t="s">
        <v>83</v>
      </c>
      <c r="X266" s="219">
        <f t="shared" si="252"/>
        <v>0.4</v>
      </c>
      <c r="Y266" s="220" t="s">
        <v>84</v>
      </c>
      <c r="Z266" s="219">
        <f t="shared" si="253"/>
        <v>0.8</v>
      </c>
      <c r="AA266" s="223" t="s">
        <v>85</v>
      </c>
      <c r="AB266" s="172" t="s">
        <v>213</v>
      </c>
      <c r="AC266" s="170" t="s">
        <v>214</v>
      </c>
      <c r="AD266" s="223" t="s">
        <v>88</v>
      </c>
      <c r="AE266" s="223" t="s">
        <v>89</v>
      </c>
      <c r="AF266" s="246" t="s">
        <v>165</v>
      </c>
      <c r="AG266" s="223" t="s">
        <v>91</v>
      </c>
      <c r="AH266" s="223" t="s">
        <v>135</v>
      </c>
      <c r="AI266" s="219">
        <f t="shared" si="254"/>
        <v>0.25</v>
      </c>
      <c r="AJ266" s="223" t="s">
        <v>179</v>
      </c>
      <c r="AK266" s="219">
        <f t="shared" si="255"/>
        <v>0.25</v>
      </c>
      <c r="AL266" s="223" t="s">
        <v>94</v>
      </c>
      <c r="AM266" s="195" t="s">
        <v>215</v>
      </c>
      <c r="AN266" s="173" t="s">
        <v>96</v>
      </c>
      <c r="AO266" s="195" t="s">
        <v>216</v>
      </c>
      <c r="AP266" s="184">
        <f t="shared" si="256"/>
        <v>0.5</v>
      </c>
      <c r="AQ266" s="243" t="str">
        <f t="shared" si="257"/>
        <v>MUY BAJA</v>
      </c>
      <c r="AR266" s="243">
        <f t="shared" si="258"/>
        <v>0.2</v>
      </c>
      <c r="AS266" s="243" t="str">
        <f t="shared" si="259"/>
        <v>MAYOR</v>
      </c>
      <c r="AT266" s="243">
        <f t="shared" si="260"/>
        <v>0.8</v>
      </c>
      <c r="AU266" s="223" t="s">
        <v>85</v>
      </c>
      <c r="AV266" s="235" t="s">
        <v>130</v>
      </c>
      <c r="AW266" s="174" t="s">
        <v>213</v>
      </c>
      <c r="AX266" s="175" t="s">
        <v>217</v>
      </c>
      <c r="AY266" s="200"/>
      <c r="AZ266" s="175">
        <f t="shared" ref="AZ266:BB266" si="271">AZ24</f>
        <v>45657</v>
      </c>
      <c r="BA266" s="175" t="str">
        <f t="shared" si="271"/>
        <v>La verificación del control se adelantará en el IT-2025 con el Proceso Gestión Documental.</v>
      </c>
      <c r="BB266" s="175" t="str">
        <f t="shared" si="271"/>
        <v>OSI - SPI - GGD</v>
      </c>
      <c r="BC266" s="227" t="s">
        <v>100</v>
      </c>
      <c r="BD266" s="175" t="str">
        <f t="shared" ref="BD266:BF266" si="272">BD24</f>
        <v xml:space="preserve"> </v>
      </c>
      <c r="BE266" s="175" t="str">
        <f t="shared" si="272"/>
        <v>X</v>
      </c>
      <c r="BF266" s="175" t="str">
        <f t="shared" si="272"/>
        <v>No se ha determinado que el Proceso Gestión Documental presente limitantes en el control para conservar o preservar información institucional.</v>
      </c>
      <c r="BG266" s="177" t="s">
        <v>1340</v>
      </c>
      <c r="BH266" s="175" t="str">
        <f t="shared" ref="BH266" si="273">BH24</f>
        <v>Coordinación con el Proceso Gestión Documental para revisar los controles de conservación y preservación de la información institucional.</v>
      </c>
      <c r="BI266" s="200"/>
      <c r="BJ266" s="190">
        <v>45777</v>
      </c>
      <c r="BK266" s="192" t="str">
        <f t="shared" si="219"/>
        <v xml:space="preserve">La administración de la infraestructura tecnológica, asegura la ejecución de las copias sde seguridad a los servidores de apli9cación y bases de datos. </v>
      </c>
      <c r="BL266" s="192" t="str">
        <f t="shared" si="268"/>
        <v>OSI - SPI - GGD</v>
      </c>
      <c r="BM266" s="197" t="s">
        <v>100</v>
      </c>
      <c r="BN266" s="191"/>
      <c r="BO266" s="193" t="s">
        <v>1338</v>
      </c>
      <c r="BP266" s="192" t="str">
        <f t="shared" si="220"/>
        <v>Monitoreo de las copias de seguridad y capacidades de almacenameinto.</v>
      </c>
      <c r="BQ266" s="194" t="s">
        <v>1340</v>
      </c>
      <c r="BR266" s="192" t="str">
        <f t="shared" si="264"/>
        <v>Servicio para la gestión tecnológica en ejecución 2025.</v>
      </c>
      <c r="BS266" s="200"/>
      <c r="BT266" s="349">
        <f t="shared" si="225"/>
        <v>45838</v>
      </c>
      <c r="BU266" s="349" t="str">
        <f t="shared" si="226"/>
        <v>En Infraestructura - Monitoreo permanente generación de backup /copias deseguridad de los servidores de aplicación y BD.
En Mesa de Ayuda - Generación de copias de seguridad correo electrónico usuarios finales.</v>
      </c>
      <c r="BV266" s="350" t="str">
        <f t="shared" si="269"/>
        <v>OSI - SPI - GGD</v>
      </c>
      <c r="BW266" s="548" t="s">
        <v>100</v>
      </c>
      <c r="BX266" s="351" t="str">
        <f t="shared" si="227"/>
        <v xml:space="preserve"> </v>
      </c>
      <c r="BY266" s="351" t="str">
        <f t="shared" si="228"/>
        <v>X</v>
      </c>
      <c r="BZ266" s="351" t="str">
        <f t="shared" si="229"/>
        <v>Monitoreo y seguimiento periodico con infraestructura de las copias de seguridad y alamcenamiento; y con Mesa de Ayuda con casos de requerimientos de genración de PSTs.</v>
      </c>
      <c r="CA266" s="350" t="str">
        <f t="shared" si="215"/>
        <v>"En Avance"</v>
      </c>
      <c r="CB266" s="351" t="str">
        <f t="shared" si="230"/>
        <v>Ajuste redacción "Descripción del Riesgo" acorde con lo indicado en el Informe OCI-018-2025.</v>
      </c>
      <c r="CC266" s="200"/>
      <c r="CD266" s="301"/>
      <c r="CE266" s="175"/>
      <c r="CF266" s="175" t="str">
        <f t="shared" si="270"/>
        <v>OSI - SPI - GGD</v>
      </c>
      <c r="CG266" s="305" t="s">
        <v>100</v>
      </c>
      <c r="CH266" s="176"/>
      <c r="CI266" s="239"/>
      <c r="CJ266" s="175"/>
      <c r="CK266" s="177"/>
      <c r="CL266" s="175"/>
      <c r="CM266" s="200"/>
      <c r="CN266" s="175"/>
      <c r="CO266" s="175"/>
      <c r="CP266" s="176"/>
      <c r="CQ266" s="176"/>
      <c r="CR266" s="176"/>
      <c r="CS266" s="176"/>
      <c r="CT266" s="177"/>
      <c r="CU266" s="177"/>
      <c r="CV266" s="177"/>
      <c r="CW266" s="198"/>
      <c r="CX266" s="198"/>
      <c r="CY266" s="198"/>
      <c r="CZ266" s="198"/>
      <c r="DA266" s="198"/>
      <c r="DB266" s="198"/>
      <c r="DC266" s="198"/>
      <c r="DD266" s="198"/>
      <c r="DE266" s="198"/>
      <c r="DF266" s="198"/>
    </row>
    <row r="267" spans="2:110" s="187" customFormat="1" ht="136.5" x14ac:dyDescent="0.25">
      <c r="B267" s="173" t="s">
        <v>68</v>
      </c>
      <c r="C267" s="195" t="s">
        <v>209</v>
      </c>
      <c r="D267" s="195" t="s">
        <v>209</v>
      </c>
      <c r="E267" s="196" t="s">
        <v>70</v>
      </c>
      <c r="F267" s="196" t="s">
        <v>71</v>
      </c>
      <c r="G267" s="196" t="s">
        <v>209</v>
      </c>
      <c r="H267" s="195" t="s">
        <v>242</v>
      </c>
      <c r="I267" s="195" t="s">
        <v>518</v>
      </c>
      <c r="J267" s="195" t="s">
        <v>240</v>
      </c>
      <c r="K267" s="195" t="s">
        <v>242</v>
      </c>
      <c r="L267" s="195" t="s">
        <v>550</v>
      </c>
      <c r="M267" s="195" t="s">
        <v>550</v>
      </c>
      <c r="N267" s="195" t="s">
        <v>550</v>
      </c>
      <c r="O267" s="196" t="s">
        <v>167</v>
      </c>
      <c r="P267" s="170"/>
      <c r="Q267" s="171" t="s">
        <v>77</v>
      </c>
      <c r="R267" s="171" t="s">
        <v>78</v>
      </c>
      <c r="S267" s="351" t="s">
        <v>1501</v>
      </c>
      <c r="T267" s="170" t="s">
        <v>80</v>
      </c>
      <c r="U267" s="196" t="s">
        <v>81</v>
      </c>
      <c r="V267" s="170" t="s">
        <v>122</v>
      </c>
      <c r="W267" s="218" t="s">
        <v>123</v>
      </c>
      <c r="X267" s="219">
        <f t="shared" si="252"/>
        <v>0.2</v>
      </c>
      <c r="Y267" s="220" t="s">
        <v>84</v>
      </c>
      <c r="Z267" s="219">
        <f t="shared" si="253"/>
        <v>0.8</v>
      </c>
      <c r="AA267" s="223" t="s">
        <v>85</v>
      </c>
      <c r="AB267" s="172" t="s">
        <v>213</v>
      </c>
      <c r="AC267" s="170" t="s">
        <v>214</v>
      </c>
      <c r="AD267" s="223" t="s">
        <v>88</v>
      </c>
      <c r="AE267" s="223" t="s">
        <v>89</v>
      </c>
      <c r="AF267" s="246" t="s">
        <v>165</v>
      </c>
      <c r="AG267" s="223" t="s">
        <v>91</v>
      </c>
      <c r="AH267" s="223" t="s">
        <v>135</v>
      </c>
      <c r="AI267" s="219">
        <f t="shared" si="254"/>
        <v>0.25</v>
      </c>
      <c r="AJ267" s="223" t="s">
        <v>179</v>
      </c>
      <c r="AK267" s="219">
        <f t="shared" si="255"/>
        <v>0.25</v>
      </c>
      <c r="AL267" s="223" t="s">
        <v>94</v>
      </c>
      <c r="AM267" s="195" t="s">
        <v>215</v>
      </c>
      <c r="AN267" s="173" t="s">
        <v>96</v>
      </c>
      <c r="AO267" s="195" t="s">
        <v>216</v>
      </c>
      <c r="AP267" s="184">
        <f t="shared" si="256"/>
        <v>0.5</v>
      </c>
      <c r="AQ267" s="243" t="str">
        <f t="shared" si="257"/>
        <v>MUY BAJA</v>
      </c>
      <c r="AR267" s="243">
        <f t="shared" si="258"/>
        <v>0.1</v>
      </c>
      <c r="AS267" s="243" t="str">
        <f t="shared" si="259"/>
        <v>MAYOR</v>
      </c>
      <c r="AT267" s="243">
        <f t="shared" si="260"/>
        <v>0.8</v>
      </c>
      <c r="AU267" s="223" t="s">
        <v>85</v>
      </c>
      <c r="AV267" s="235" t="s">
        <v>130</v>
      </c>
      <c r="AW267" s="174" t="s">
        <v>213</v>
      </c>
      <c r="AX267" s="175" t="s">
        <v>217</v>
      </c>
      <c r="AY267" s="200"/>
      <c r="AZ267" s="175">
        <f t="shared" ref="AZ267:BB267" si="274">AZ25</f>
        <v>45657</v>
      </c>
      <c r="BA267" s="175" t="str">
        <f t="shared" si="274"/>
        <v>La verificación del control se adelantará en el IT-2025 con el Proceso Gestión Documental.</v>
      </c>
      <c r="BB267" s="175" t="str">
        <f t="shared" si="274"/>
        <v>OSI - SPI - GGD</v>
      </c>
      <c r="BC267" s="227" t="s">
        <v>100</v>
      </c>
      <c r="BD267" s="175" t="str">
        <f t="shared" ref="BD267:BF267" si="275">BD25</f>
        <v xml:space="preserve"> </v>
      </c>
      <c r="BE267" s="175" t="str">
        <f t="shared" si="275"/>
        <v>X</v>
      </c>
      <c r="BF267" s="175" t="str">
        <f t="shared" si="275"/>
        <v>No se ha determinado que el Proceso Gestión Documental presente limitantes en el control para conservar o preservar información institucional.</v>
      </c>
      <c r="BG267" s="177" t="s">
        <v>1340</v>
      </c>
      <c r="BH267" s="175" t="str">
        <f t="shared" ref="BH267" si="276">BH25</f>
        <v>Coordinación con el Proceso Gestión Documental para revisar los controles de conservación y preservación de la información institucional.</v>
      </c>
      <c r="BI267" s="200"/>
      <c r="BJ267" s="190">
        <v>45777</v>
      </c>
      <c r="BK267" s="192" t="str">
        <f t="shared" si="219"/>
        <v xml:space="preserve">La administración de la infraestructura tecnológica, asegura la ejecución de las copias sde seguridad a los servidores de apli9cación y bases de datos. </v>
      </c>
      <c r="BL267" s="192" t="str">
        <f t="shared" si="268"/>
        <v>OSI - SPI - GGD</v>
      </c>
      <c r="BM267" s="197" t="s">
        <v>100</v>
      </c>
      <c r="BN267" s="191"/>
      <c r="BO267" s="193" t="s">
        <v>1338</v>
      </c>
      <c r="BP267" s="192" t="str">
        <f t="shared" si="220"/>
        <v>Monitoreo de las copias de seguridad y capacidades de almacenameinto.</v>
      </c>
      <c r="BQ267" s="194" t="s">
        <v>1340</v>
      </c>
      <c r="BR267" s="192" t="str">
        <f t="shared" si="264"/>
        <v>Servicio para la gestión tecnológica en ejecución 2025.</v>
      </c>
      <c r="BS267" s="200"/>
      <c r="BT267" s="349">
        <f t="shared" si="225"/>
        <v>45838</v>
      </c>
      <c r="BU267" s="349" t="str">
        <f t="shared" si="226"/>
        <v>En Infraestructura - Monitoreo permanente generación de backup /copias deseguridad de los servidores de aplicación y BD.
En Mesa de Ayuda - Generación de copias de seguridad correo electrónico usuarios finales.</v>
      </c>
      <c r="BV267" s="350" t="str">
        <f t="shared" si="269"/>
        <v>OSI - SPI - GGD</v>
      </c>
      <c r="BW267" s="548" t="s">
        <v>100</v>
      </c>
      <c r="BX267" s="351" t="str">
        <f t="shared" si="227"/>
        <v xml:space="preserve"> </v>
      </c>
      <c r="BY267" s="351" t="str">
        <f t="shared" si="228"/>
        <v>X</v>
      </c>
      <c r="BZ267" s="351" t="str">
        <f t="shared" si="229"/>
        <v>Monitoreo y seguimiento periodico con infraestructura de las copias de seguridad y alamcenamiento; y con Mesa de Ayuda con casos de requerimientos de genración de PSTs.</v>
      </c>
      <c r="CA267" s="350" t="str">
        <f t="shared" si="215"/>
        <v>"En Avance"</v>
      </c>
      <c r="CB267" s="351" t="str">
        <f t="shared" si="230"/>
        <v>Ajuste redacción "Descripción del Riesgo" acorde con lo indicado en el Informe OCI-018-2025.</v>
      </c>
      <c r="CC267" s="200"/>
      <c r="CD267" s="301"/>
      <c r="CE267" s="175"/>
      <c r="CF267" s="175" t="str">
        <f t="shared" si="270"/>
        <v>OSI - SPI - GGD</v>
      </c>
      <c r="CG267" s="305" t="s">
        <v>100</v>
      </c>
      <c r="CH267" s="176"/>
      <c r="CI267" s="239"/>
      <c r="CJ267" s="175"/>
      <c r="CK267" s="177"/>
      <c r="CL267" s="175"/>
      <c r="CM267" s="200"/>
      <c r="CN267" s="175"/>
      <c r="CO267" s="175"/>
      <c r="CP267" s="176"/>
      <c r="CQ267" s="176"/>
      <c r="CR267" s="176"/>
      <c r="CS267" s="176"/>
      <c r="CT267" s="177"/>
      <c r="CU267" s="177"/>
      <c r="CV267" s="177"/>
      <c r="CW267" s="198"/>
      <c r="CX267" s="198"/>
      <c r="CY267" s="198"/>
      <c r="CZ267" s="198"/>
      <c r="DA267" s="198"/>
      <c r="DB267" s="198"/>
      <c r="DC267" s="198"/>
      <c r="DD267" s="198"/>
      <c r="DE267" s="198"/>
      <c r="DF267" s="198"/>
    </row>
    <row r="268" spans="2:110" s="187" customFormat="1" ht="136.5" x14ac:dyDescent="0.25">
      <c r="B268" s="173" t="s">
        <v>68</v>
      </c>
      <c r="C268" s="195" t="s">
        <v>218</v>
      </c>
      <c r="D268" s="195" t="s">
        <v>218</v>
      </c>
      <c r="E268" s="196" t="s">
        <v>70</v>
      </c>
      <c r="F268" s="196" t="s">
        <v>168</v>
      </c>
      <c r="G268" s="196" t="s">
        <v>218</v>
      </c>
      <c r="H268" s="195" t="s">
        <v>240</v>
      </c>
      <c r="I268" s="195" t="s">
        <v>518</v>
      </c>
      <c r="J268" s="195" t="s">
        <v>240</v>
      </c>
      <c r="K268" s="195" t="s">
        <v>242</v>
      </c>
      <c r="L268" s="195" t="s">
        <v>353</v>
      </c>
      <c r="M268" s="195" t="s">
        <v>353</v>
      </c>
      <c r="N268" s="195" t="s">
        <v>120</v>
      </c>
      <c r="O268" s="196" t="s">
        <v>167</v>
      </c>
      <c r="P268" s="170"/>
      <c r="Q268" s="171" t="s">
        <v>77</v>
      </c>
      <c r="R268" s="171" t="s">
        <v>78</v>
      </c>
      <c r="S268" s="351" t="s">
        <v>1503</v>
      </c>
      <c r="T268" s="170" t="s">
        <v>80</v>
      </c>
      <c r="U268" s="196" t="s">
        <v>81</v>
      </c>
      <c r="V268" s="170" t="s">
        <v>520</v>
      </c>
      <c r="W268" s="218" t="s">
        <v>83</v>
      </c>
      <c r="X268" s="219">
        <f t="shared" si="252"/>
        <v>0.4</v>
      </c>
      <c r="Y268" s="220" t="s">
        <v>84</v>
      </c>
      <c r="Z268" s="219">
        <f t="shared" si="253"/>
        <v>0.8</v>
      </c>
      <c r="AA268" s="223" t="s">
        <v>85</v>
      </c>
      <c r="AB268" s="172" t="s">
        <v>213</v>
      </c>
      <c r="AC268" s="170" t="s">
        <v>214</v>
      </c>
      <c r="AD268" s="223" t="s">
        <v>88</v>
      </c>
      <c r="AE268" s="223" t="s">
        <v>89</v>
      </c>
      <c r="AF268" s="246" t="s">
        <v>165</v>
      </c>
      <c r="AG268" s="223" t="s">
        <v>91</v>
      </c>
      <c r="AH268" s="223" t="s">
        <v>135</v>
      </c>
      <c r="AI268" s="219">
        <f t="shared" si="254"/>
        <v>0.25</v>
      </c>
      <c r="AJ268" s="223" t="s">
        <v>179</v>
      </c>
      <c r="AK268" s="219">
        <f t="shared" si="255"/>
        <v>0.25</v>
      </c>
      <c r="AL268" s="223" t="s">
        <v>94</v>
      </c>
      <c r="AM268" s="195" t="s">
        <v>215</v>
      </c>
      <c r="AN268" s="173" t="s">
        <v>96</v>
      </c>
      <c r="AO268" s="195" t="s">
        <v>216</v>
      </c>
      <c r="AP268" s="184">
        <f t="shared" si="256"/>
        <v>0.5</v>
      </c>
      <c r="AQ268" s="243" t="str">
        <f t="shared" si="257"/>
        <v>MUY BAJA</v>
      </c>
      <c r="AR268" s="243">
        <f t="shared" si="258"/>
        <v>0.2</v>
      </c>
      <c r="AS268" s="243" t="str">
        <f t="shared" si="259"/>
        <v>MAYOR</v>
      </c>
      <c r="AT268" s="243">
        <f t="shared" si="260"/>
        <v>0.8</v>
      </c>
      <c r="AU268" s="223" t="s">
        <v>85</v>
      </c>
      <c r="AV268" s="235" t="s">
        <v>130</v>
      </c>
      <c r="AW268" s="174" t="s">
        <v>213</v>
      </c>
      <c r="AX268" s="175" t="s">
        <v>217</v>
      </c>
      <c r="AY268" s="200"/>
      <c r="AZ268" s="175">
        <f t="shared" ref="AZ268:BB268" si="277">AZ26</f>
        <v>45657</v>
      </c>
      <c r="BA268" s="175" t="str">
        <f t="shared" si="277"/>
        <v>La verificación del control se adelantará en el IT-2025 con el Proceso Gestión Documental.</v>
      </c>
      <c r="BB268" s="175" t="str">
        <f t="shared" si="277"/>
        <v>OSI - SPI - GGD</v>
      </c>
      <c r="BC268" s="227" t="s">
        <v>100</v>
      </c>
      <c r="BD268" s="175" t="str">
        <f t="shared" ref="BD268:BF268" si="278">BD26</f>
        <v xml:space="preserve"> </v>
      </c>
      <c r="BE268" s="175" t="str">
        <f t="shared" si="278"/>
        <v>X</v>
      </c>
      <c r="BF268" s="175" t="str">
        <f t="shared" si="278"/>
        <v>No se ha determinado que el Proceso Gestión Documental presente limitantes en el control para conservar o preservar información institucional.</v>
      </c>
      <c r="BG268" s="177" t="s">
        <v>1340</v>
      </c>
      <c r="BH268" s="175" t="str">
        <f t="shared" ref="BH268" si="279">BH26</f>
        <v>Coordinación con el Proceso Gestión Documental para revisar los controles de conservación y preservación de la información institucional.</v>
      </c>
      <c r="BI268" s="200"/>
      <c r="BJ268" s="190">
        <v>45777</v>
      </c>
      <c r="BK268" s="192" t="str">
        <f t="shared" si="219"/>
        <v xml:space="preserve">La administración de la infraestructura tecnológica, asegura la ejecución de las copias sde seguridad a los servidores de apli9cación y bases de datos. </v>
      </c>
      <c r="BL268" s="192" t="str">
        <f t="shared" si="268"/>
        <v>OSI - SPI - GGD</v>
      </c>
      <c r="BM268" s="197" t="s">
        <v>100</v>
      </c>
      <c r="BN268" s="191"/>
      <c r="BO268" s="193" t="s">
        <v>1338</v>
      </c>
      <c r="BP268" s="192" t="str">
        <f t="shared" si="220"/>
        <v>Monitoreo de las copias de seguridad y capacidades de almacenameinto.</v>
      </c>
      <c r="BQ268" s="194" t="s">
        <v>1340</v>
      </c>
      <c r="BR268" s="192" t="str">
        <f t="shared" si="264"/>
        <v>Servicio para la gestión tecnológica en ejecución 2025.</v>
      </c>
      <c r="BS268" s="200"/>
      <c r="BT268" s="349">
        <f t="shared" si="225"/>
        <v>45838</v>
      </c>
      <c r="BU268" s="349" t="str">
        <f t="shared" si="226"/>
        <v>En Infraestructura - Monitoreo permanente generación de backup /copias deseguridad de los servidores de aplicación y BD.
En Mesa de Ayuda - Generación de copias de seguridad correo electrónico usuarios finales.</v>
      </c>
      <c r="BV268" s="350" t="str">
        <f t="shared" si="269"/>
        <v>OSI - SPI - GGD</v>
      </c>
      <c r="BW268" s="548" t="s">
        <v>100</v>
      </c>
      <c r="BX268" s="351" t="str">
        <f t="shared" si="227"/>
        <v xml:space="preserve"> </v>
      </c>
      <c r="BY268" s="351" t="str">
        <f t="shared" si="228"/>
        <v>X</v>
      </c>
      <c r="BZ268" s="351" t="str">
        <f t="shared" si="229"/>
        <v>Monitoreo y seguimiento periodico con infraestructura de las copias de seguridad y alamcenamiento; y con Mesa de Ayuda con casos de requerimientos de genración de PSTs.</v>
      </c>
      <c r="CA268" s="350" t="str">
        <f t="shared" si="215"/>
        <v>"En Avance"</v>
      </c>
      <c r="CB268" s="351" t="str">
        <f t="shared" si="230"/>
        <v>Ajuste redacción "Descripción del Riesgo" acorde con lo indicado en el Informe OCI-018-2025.</v>
      </c>
      <c r="CC268" s="200"/>
      <c r="CD268" s="301"/>
      <c r="CE268" s="175"/>
      <c r="CF268" s="175" t="str">
        <f t="shared" si="270"/>
        <v>OSI - SPI - GGD</v>
      </c>
      <c r="CG268" s="305" t="s">
        <v>100</v>
      </c>
      <c r="CH268" s="176"/>
      <c r="CI268" s="239"/>
      <c r="CJ268" s="175"/>
      <c r="CK268" s="177"/>
      <c r="CL268" s="175"/>
      <c r="CM268" s="200"/>
      <c r="CN268" s="175"/>
      <c r="CO268" s="175"/>
      <c r="CP268" s="176"/>
      <c r="CQ268" s="176"/>
      <c r="CR268" s="176"/>
      <c r="CS268" s="176"/>
      <c r="CT268" s="177"/>
      <c r="CU268" s="177"/>
      <c r="CV268" s="177"/>
      <c r="CW268" s="198"/>
      <c r="CX268" s="198"/>
      <c r="CY268" s="198"/>
      <c r="CZ268" s="198"/>
      <c r="DA268" s="198"/>
      <c r="DB268" s="198"/>
      <c r="DC268" s="198"/>
      <c r="DD268" s="198"/>
      <c r="DE268" s="198"/>
      <c r="DF268" s="198"/>
    </row>
    <row r="269" spans="2:110" s="187" customFormat="1" ht="136.5" x14ac:dyDescent="0.25">
      <c r="B269" s="173" t="s">
        <v>68</v>
      </c>
      <c r="C269" s="195" t="s">
        <v>218</v>
      </c>
      <c r="D269" s="195" t="s">
        <v>218</v>
      </c>
      <c r="E269" s="196" t="s">
        <v>70</v>
      </c>
      <c r="F269" s="196" t="s">
        <v>168</v>
      </c>
      <c r="G269" s="196" t="s">
        <v>218</v>
      </c>
      <c r="H269" s="195" t="s">
        <v>240</v>
      </c>
      <c r="I269" s="195" t="s">
        <v>242</v>
      </c>
      <c r="J269" s="195" t="s">
        <v>240</v>
      </c>
      <c r="K269" s="195" t="s">
        <v>242</v>
      </c>
      <c r="L269" s="195" t="s">
        <v>570</v>
      </c>
      <c r="M269" s="195" t="s">
        <v>571</v>
      </c>
      <c r="N269" s="195" t="s">
        <v>572</v>
      </c>
      <c r="O269" s="196" t="s">
        <v>363</v>
      </c>
      <c r="P269" s="170"/>
      <c r="Q269" s="171" t="s">
        <v>77</v>
      </c>
      <c r="R269" s="171" t="s">
        <v>78</v>
      </c>
      <c r="S269" s="351" t="s">
        <v>1503</v>
      </c>
      <c r="T269" s="170" t="s">
        <v>80</v>
      </c>
      <c r="U269" s="196" t="s">
        <v>81</v>
      </c>
      <c r="V269" s="170" t="s">
        <v>520</v>
      </c>
      <c r="W269" s="218" t="s">
        <v>83</v>
      </c>
      <c r="X269" s="219">
        <f t="shared" si="252"/>
        <v>0.4</v>
      </c>
      <c r="Y269" s="220" t="s">
        <v>84</v>
      </c>
      <c r="Z269" s="219">
        <f t="shared" si="253"/>
        <v>0.8</v>
      </c>
      <c r="AA269" s="223" t="s">
        <v>85</v>
      </c>
      <c r="AB269" s="172" t="s">
        <v>213</v>
      </c>
      <c r="AC269" s="170" t="s">
        <v>214</v>
      </c>
      <c r="AD269" s="223" t="s">
        <v>88</v>
      </c>
      <c r="AE269" s="223" t="s">
        <v>89</v>
      </c>
      <c r="AF269" s="246" t="s">
        <v>165</v>
      </c>
      <c r="AG269" s="223" t="s">
        <v>91</v>
      </c>
      <c r="AH269" s="223" t="s">
        <v>135</v>
      </c>
      <c r="AI269" s="219">
        <f t="shared" si="254"/>
        <v>0.25</v>
      </c>
      <c r="AJ269" s="223" t="s">
        <v>179</v>
      </c>
      <c r="AK269" s="219">
        <f t="shared" si="255"/>
        <v>0.25</v>
      </c>
      <c r="AL269" s="223" t="s">
        <v>94</v>
      </c>
      <c r="AM269" s="195" t="s">
        <v>215</v>
      </c>
      <c r="AN269" s="173" t="s">
        <v>96</v>
      </c>
      <c r="AO269" s="195" t="s">
        <v>216</v>
      </c>
      <c r="AP269" s="184">
        <f t="shared" si="256"/>
        <v>0.5</v>
      </c>
      <c r="AQ269" s="243" t="str">
        <f t="shared" si="257"/>
        <v>MUY BAJA</v>
      </c>
      <c r="AR269" s="243">
        <f t="shared" si="258"/>
        <v>0.2</v>
      </c>
      <c r="AS269" s="243" t="str">
        <f t="shared" si="259"/>
        <v>MAYOR</v>
      </c>
      <c r="AT269" s="243">
        <f t="shared" si="260"/>
        <v>0.8</v>
      </c>
      <c r="AU269" s="223" t="s">
        <v>85</v>
      </c>
      <c r="AV269" s="235" t="s">
        <v>130</v>
      </c>
      <c r="AW269" s="174" t="s">
        <v>213</v>
      </c>
      <c r="AX269" s="175" t="s">
        <v>217</v>
      </c>
      <c r="AY269" s="200"/>
      <c r="AZ269" s="175">
        <f t="shared" ref="AZ269:BB269" si="280">AZ27</f>
        <v>45657</v>
      </c>
      <c r="BA269" s="175" t="str">
        <f t="shared" si="280"/>
        <v xml:space="preserve">En IIIC-2024 se realizó monitoreo de usuarios institucionales a servicios de corporativos en nube O365, plataforma interinstitucional SIIF Nación, Plataforma VUCE - con CD - Token, administración servicios tecnológicos, entre otros. </v>
      </c>
      <c r="BB269" s="175" t="str">
        <f t="shared" si="280"/>
        <v>OSI - GIS - GDMA - SPI</v>
      </c>
      <c r="BC269" s="227" t="s">
        <v>100</v>
      </c>
      <c r="BD269" s="175" t="str">
        <f t="shared" ref="BD269:BF269" si="281">BD27</f>
        <v xml:space="preserve"> </v>
      </c>
      <c r="BE269" s="175" t="str">
        <f t="shared" si="281"/>
        <v>X</v>
      </c>
      <c r="BF269" s="175" t="str">
        <f t="shared" si="281"/>
        <v>Se mantiene un control sobre los usuarios y accesos a nivel de servicios corporativos transversales, a plataformas institucionales o interinstitucionales, aplicaciones institucionales.</v>
      </c>
      <c r="BG269" s="177" t="s">
        <v>1340</v>
      </c>
      <c r="BH269" s="175">
        <f t="shared" ref="BH269" si="282">BH27</f>
        <v>0</v>
      </c>
      <c r="BI269" s="200"/>
      <c r="BJ269" s="190">
        <v>45777</v>
      </c>
      <c r="BK269" s="192" t="str">
        <f t="shared" si="219"/>
        <v xml:space="preserve">La administración de la infraestructura tecnológica, asegura la ejecución de las copias sde seguridad a los servidores de apli9cación y bases de datos. </v>
      </c>
      <c r="BL269" s="192" t="str">
        <f t="shared" si="268"/>
        <v>OSI - GIS - GDMA - SPI</v>
      </c>
      <c r="BM269" s="197" t="s">
        <v>100</v>
      </c>
      <c r="BN269" s="191"/>
      <c r="BO269" s="193" t="s">
        <v>1338</v>
      </c>
      <c r="BP269" s="192" t="str">
        <f t="shared" si="220"/>
        <v>Monitoreo de las copias de seguridad y capacidades de almacenameinto.</v>
      </c>
      <c r="BQ269" s="194" t="s">
        <v>1340</v>
      </c>
      <c r="BR269" s="192" t="str">
        <f t="shared" si="264"/>
        <v>Servicio para la gestión tecnológica en ejecución 2025.</v>
      </c>
      <c r="BS269" s="200"/>
      <c r="BT269" s="349">
        <f t="shared" si="225"/>
        <v>45838</v>
      </c>
      <c r="BU269" s="349" t="str">
        <f t="shared" si="226"/>
        <v>En Infraestructura - Monitoreo permanente generación de backup /copias deseguridad de los servidores de aplicación y BD.
En Mesa de Ayuda - Generación de copias de seguridad correo electrónico usuarios finales.</v>
      </c>
      <c r="BV269" s="350" t="str">
        <f t="shared" si="269"/>
        <v>OSI - GIS - GDMA - SPI</v>
      </c>
      <c r="BW269" s="548" t="s">
        <v>100</v>
      </c>
      <c r="BX269" s="351" t="str">
        <f t="shared" si="227"/>
        <v xml:space="preserve"> </v>
      </c>
      <c r="BY269" s="351" t="str">
        <f t="shared" si="228"/>
        <v>X</v>
      </c>
      <c r="BZ269" s="351" t="str">
        <f t="shared" si="229"/>
        <v>Monitoreo y seguimiento periodico con infraestructura de las copias de seguridad y alamcenamiento; y con Mesa de Ayuda con casos de requerimientos de genración de PSTs.</v>
      </c>
      <c r="CA269" s="350" t="str">
        <f t="shared" si="215"/>
        <v>"En Avance"</v>
      </c>
      <c r="CB269" s="351" t="str">
        <f t="shared" si="230"/>
        <v>Ajuste redacción "Descripción del Riesgo" acorde con lo indicado en el Informe OCI-018-2025.</v>
      </c>
      <c r="CC269" s="200"/>
      <c r="CD269" s="301"/>
      <c r="CE269" s="175"/>
      <c r="CF269" s="175" t="str">
        <f t="shared" si="270"/>
        <v>OSI - GIS - GDMA - SPI</v>
      </c>
      <c r="CG269" s="305" t="s">
        <v>100</v>
      </c>
      <c r="CH269" s="176"/>
      <c r="CI269" s="239"/>
      <c r="CJ269" s="175"/>
      <c r="CK269" s="177"/>
      <c r="CL269" s="175"/>
      <c r="CM269" s="200"/>
      <c r="CN269" s="175"/>
      <c r="CO269" s="175"/>
      <c r="CP269" s="176"/>
      <c r="CQ269" s="176"/>
      <c r="CR269" s="176"/>
      <c r="CS269" s="176"/>
      <c r="CT269" s="177"/>
      <c r="CU269" s="177"/>
      <c r="CV269" s="177"/>
      <c r="CW269" s="198"/>
      <c r="CX269" s="198"/>
      <c r="CY269" s="198"/>
      <c r="CZ269" s="198"/>
      <c r="DA269" s="198"/>
      <c r="DB269" s="198"/>
      <c r="DC269" s="198"/>
      <c r="DD269" s="198"/>
      <c r="DE269" s="198"/>
      <c r="DF269" s="198"/>
    </row>
    <row r="270" spans="2:110" s="187" customFormat="1" ht="136.5" x14ac:dyDescent="0.25">
      <c r="B270" s="173" t="s">
        <v>68</v>
      </c>
      <c r="C270" s="195" t="s">
        <v>218</v>
      </c>
      <c r="D270" s="195" t="s">
        <v>218</v>
      </c>
      <c r="E270" s="196" t="s">
        <v>70</v>
      </c>
      <c r="F270" s="196" t="s">
        <v>71</v>
      </c>
      <c r="G270" s="196" t="s">
        <v>218</v>
      </c>
      <c r="H270" s="195" t="s">
        <v>242</v>
      </c>
      <c r="I270" s="195" t="s">
        <v>240</v>
      </c>
      <c r="J270" s="195" t="s">
        <v>240</v>
      </c>
      <c r="K270" s="195" t="s">
        <v>242</v>
      </c>
      <c r="L270" s="195" t="s">
        <v>573</v>
      </c>
      <c r="M270" s="195" t="s">
        <v>574</v>
      </c>
      <c r="N270" s="195" t="s">
        <v>575</v>
      </c>
      <c r="O270" s="196" t="s">
        <v>363</v>
      </c>
      <c r="P270" s="170"/>
      <c r="Q270" s="171" t="s">
        <v>77</v>
      </c>
      <c r="R270" s="171" t="s">
        <v>78</v>
      </c>
      <c r="S270" s="351" t="s">
        <v>1503</v>
      </c>
      <c r="T270" s="170" t="s">
        <v>80</v>
      </c>
      <c r="U270" s="196" t="s">
        <v>81</v>
      </c>
      <c r="V270" s="170" t="s">
        <v>520</v>
      </c>
      <c r="W270" s="218" t="s">
        <v>83</v>
      </c>
      <c r="X270" s="219">
        <f t="shared" si="252"/>
        <v>0.4</v>
      </c>
      <c r="Y270" s="220" t="s">
        <v>84</v>
      </c>
      <c r="Z270" s="219">
        <f t="shared" si="253"/>
        <v>0.8</v>
      </c>
      <c r="AA270" s="223" t="s">
        <v>85</v>
      </c>
      <c r="AB270" s="172" t="s">
        <v>213</v>
      </c>
      <c r="AC270" s="170" t="s">
        <v>214</v>
      </c>
      <c r="AD270" s="223" t="s">
        <v>88</v>
      </c>
      <c r="AE270" s="223" t="s">
        <v>89</v>
      </c>
      <c r="AF270" s="246" t="s">
        <v>165</v>
      </c>
      <c r="AG270" s="223" t="s">
        <v>91</v>
      </c>
      <c r="AH270" s="223" t="s">
        <v>135</v>
      </c>
      <c r="AI270" s="219">
        <f t="shared" si="254"/>
        <v>0.25</v>
      </c>
      <c r="AJ270" s="223" t="s">
        <v>179</v>
      </c>
      <c r="AK270" s="219">
        <f t="shared" si="255"/>
        <v>0.25</v>
      </c>
      <c r="AL270" s="223" t="s">
        <v>94</v>
      </c>
      <c r="AM270" s="195" t="s">
        <v>215</v>
      </c>
      <c r="AN270" s="173" t="s">
        <v>96</v>
      </c>
      <c r="AO270" s="195" t="s">
        <v>216</v>
      </c>
      <c r="AP270" s="184">
        <f t="shared" si="256"/>
        <v>0.5</v>
      </c>
      <c r="AQ270" s="243" t="str">
        <f t="shared" si="257"/>
        <v>MUY BAJA</v>
      </c>
      <c r="AR270" s="243">
        <f t="shared" si="258"/>
        <v>0.2</v>
      </c>
      <c r="AS270" s="243" t="str">
        <f t="shared" si="259"/>
        <v>MAYOR</v>
      </c>
      <c r="AT270" s="243">
        <f t="shared" si="260"/>
        <v>0.8</v>
      </c>
      <c r="AU270" s="223" t="s">
        <v>85</v>
      </c>
      <c r="AV270" s="235" t="s">
        <v>130</v>
      </c>
      <c r="AW270" s="174" t="s">
        <v>213</v>
      </c>
      <c r="AX270" s="175" t="s">
        <v>217</v>
      </c>
      <c r="AY270" s="200"/>
      <c r="AZ270" s="175">
        <f t="shared" ref="AZ270:BB270" si="283">AZ28</f>
        <v>45657</v>
      </c>
      <c r="BA270" s="175" t="str">
        <f t="shared" si="283"/>
        <v xml:space="preserve">En IIIC-2024 se realizó monitoreo de usuarios institucionales a servicios de corporativos en nube O365, plataforma interinstitucional SIIF Nación, Plataforma VUCE - con CD - Token, administración servicios tecnológicos, entre otros. </v>
      </c>
      <c r="BB270" s="175" t="str">
        <f t="shared" si="283"/>
        <v>OSI - GIS - GDMA - SPI</v>
      </c>
      <c r="BC270" s="227" t="s">
        <v>100</v>
      </c>
      <c r="BD270" s="175" t="str">
        <f t="shared" ref="BD270:BF270" si="284">BD28</f>
        <v xml:space="preserve"> </v>
      </c>
      <c r="BE270" s="175" t="str">
        <f t="shared" si="284"/>
        <v>X</v>
      </c>
      <c r="BF270" s="175" t="str">
        <f t="shared" si="284"/>
        <v>Se mantiene un control sobre los usuarios y accesos a nivel de servicios corporativos transversales, a plataformas institucionales o interinstitucionales, aplicaciones institucionales.</v>
      </c>
      <c r="BG270" s="177" t="s">
        <v>1340</v>
      </c>
      <c r="BH270" s="175" t="str">
        <f t="shared" ref="BH270" si="285">BH28</f>
        <v xml:space="preserve"> </v>
      </c>
      <c r="BI270" s="200"/>
      <c r="BJ270" s="190">
        <v>45777</v>
      </c>
      <c r="BK270" s="192" t="str">
        <f t="shared" si="219"/>
        <v xml:space="preserve">La administración de la infraestructura tecnológica, asegura la ejecución de las copias sde seguridad a los servidores de apli9cación y bases de datos. </v>
      </c>
      <c r="BL270" s="192" t="str">
        <f t="shared" si="268"/>
        <v>OSI - GIS - GDMA - SPI</v>
      </c>
      <c r="BM270" s="197" t="s">
        <v>100</v>
      </c>
      <c r="BN270" s="191"/>
      <c r="BO270" s="193" t="s">
        <v>1338</v>
      </c>
      <c r="BP270" s="192" t="str">
        <f t="shared" si="220"/>
        <v>Monitoreo de las copias de seguridad y capacidades de almacenameinto.</v>
      </c>
      <c r="BQ270" s="194" t="s">
        <v>1340</v>
      </c>
      <c r="BR270" s="192" t="str">
        <f t="shared" si="264"/>
        <v>Servicio para la gestión tecnológica en ejecución 2025.</v>
      </c>
      <c r="BS270" s="200"/>
      <c r="BT270" s="349">
        <f t="shared" si="225"/>
        <v>45838</v>
      </c>
      <c r="BU270" s="349" t="str">
        <f t="shared" si="226"/>
        <v>En Infraestructura - Monitoreo permanente generación de backup /copias deseguridad de los servidores de aplicación y BD.
En Mesa de Ayuda - Generación de copias de seguridad correo electrónico usuarios finales.</v>
      </c>
      <c r="BV270" s="350" t="str">
        <f t="shared" si="269"/>
        <v>OSI - GIS - GDMA - SPI</v>
      </c>
      <c r="BW270" s="548" t="s">
        <v>100</v>
      </c>
      <c r="BX270" s="351" t="str">
        <f t="shared" si="227"/>
        <v xml:space="preserve"> </v>
      </c>
      <c r="BY270" s="351" t="str">
        <f t="shared" si="228"/>
        <v>X</v>
      </c>
      <c r="BZ270" s="351" t="str">
        <f t="shared" si="229"/>
        <v>Monitoreo y seguimiento periodico con infraestructura de las copias de seguridad y alamcenamiento; y con Mesa de Ayuda con casos de requerimientos de genración de PSTs.</v>
      </c>
      <c r="CA270" s="350" t="str">
        <f t="shared" si="215"/>
        <v>"En Avance"</v>
      </c>
      <c r="CB270" s="351" t="str">
        <f t="shared" si="230"/>
        <v>Ajuste redacción "Descripción del Riesgo" acorde con lo indicado en el Informe OCI-018-2025.</v>
      </c>
      <c r="CC270" s="200"/>
      <c r="CD270" s="301"/>
      <c r="CE270" s="175"/>
      <c r="CF270" s="175" t="str">
        <f t="shared" si="270"/>
        <v>OSI - GIS - GDMA - SPI</v>
      </c>
      <c r="CG270" s="305" t="s">
        <v>100</v>
      </c>
      <c r="CH270" s="176"/>
      <c r="CI270" s="239"/>
      <c r="CJ270" s="175"/>
      <c r="CK270" s="177"/>
      <c r="CL270" s="175"/>
      <c r="CM270" s="200"/>
      <c r="CN270" s="175"/>
      <c r="CO270" s="175"/>
      <c r="CP270" s="176"/>
      <c r="CQ270" s="176"/>
      <c r="CR270" s="176"/>
      <c r="CS270" s="176"/>
      <c r="CT270" s="177"/>
      <c r="CU270" s="177"/>
      <c r="CV270" s="177"/>
      <c r="CW270" s="198"/>
      <c r="CX270" s="198"/>
      <c r="CY270" s="198"/>
      <c r="CZ270" s="198"/>
      <c r="DA270" s="198"/>
      <c r="DB270" s="198"/>
      <c r="DC270" s="198"/>
      <c r="DD270" s="198"/>
      <c r="DE270" s="198"/>
      <c r="DF270" s="198"/>
    </row>
    <row r="271" spans="2:110" s="187" customFormat="1" ht="136.5" x14ac:dyDescent="0.25">
      <c r="B271" s="173" t="s">
        <v>68</v>
      </c>
      <c r="C271" s="195" t="s">
        <v>209</v>
      </c>
      <c r="D271" s="195" t="s">
        <v>209</v>
      </c>
      <c r="E271" s="196" t="s">
        <v>70</v>
      </c>
      <c r="F271" s="196" t="s">
        <v>71</v>
      </c>
      <c r="G271" s="196" t="s">
        <v>209</v>
      </c>
      <c r="H271" s="195" t="s">
        <v>240</v>
      </c>
      <c r="I271" s="195" t="s">
        <v>242</v>
      </c>
      <c r="J271" s="195" t="s">
        <v>240</v>
      </c>
      <c r="K271" s="195" t="s">
        <v>242</v>
      </c>
      <c r="L271" s="195" t="s">
        <v>614</v>
      </c>
      <c r="M271" s="195" t="s">
        <v>615</v>
      </c>
      <c r="N271" s="195" t="s">
        <v>616</v>
      </c>
      <c r="O271" s="196" t="s">
        <v>415</v>
      </c>
      <c r="P271" s="170"/>
      <c r="Q271" s="171" t="s">
        <v>77</v>
      </c>
      <c r="R271" s="171" t="s">
        <v>78</v>
      </c>
      <c r="S271" s="351" t="s">
        <v>1501</v>
      </c>
      <c r="T271" s="170" t="s">
        <v>80</v>
      </c>
      <c r="U271" s="196" t="s">
        <v>81</v>
      </c>
      <c r="V271" s="170" t="s">
        <v>122</v>
      </c>
      <c r="W271" s="218" t="s">
        <v>123</v>
      </c>
      <c r="X271" s="219">
        <f t="shared" si="252"/>
        <v>0.2</v>
      </c>
      <c r="Y271" s="220" t="s">
        <v>84</v>
      </c>
      <c r="Z271" s="219">
        <f t="shared" si="253"/>
        <v>0.8</v>
      </c>
      <c r="AA271" s="223" t="s">
        <v>85</v>
      </c>
      <c r="AB271" s="172" t="s">
        <v>213</v>
      </c>
      <c r="AC271" s="170" t="s">
        <v>214</v>
      </c>
      <c r="AD271" s="223" t="s">
        <v>88</v>
      </c>
      <c r="AE271" s="223" t="s">
        <v>89</v>
      </c>
      <c r="AF271" s="246" t="s">
        <v>165</v>
      </c>
      <c r="AG271" s="223" t="s">
        <v>91</v>
      </c>
      <c r="AH271" s="223" t="s">
        <v>135</v>
      </c>
      <c r="AI271" s="219">
        <f t="shared" si="254"/>
        <v>0.25</v>
      </c>
      <c r="AJ271" s="223" t="s">
        <v>179</v>
      </c>
      <c r="AK271" s="219">
        <f t="shared" si="255"/>
        <v>0.25</v>
      </c>
      <c r="AL271" s="223" t="s">
        <v>94</v>
      </c>
      <c r="AM271" s="195" t="s">
        <v>215</v>
      </c>
      <c r="AN271" s="173" t="s">
        <v>96</v>
      </c>
      <c r="AO271" s="195" t="s">
        <v>216</v>
      </c>
      <c r="AP271" s="184">
        <f t="shared" si="256"/>
        <v>0.5</v>
      </c>
      <c r="AQ271" s="243" t="str">
        <f t="shared" si="257"/>
        <v>MUY BAJA</v>
      </c>
      <c r="AR271" s="243">
        <f t="shared" si="258"/>
        <v>0.1</v>
      </c>
      <c r="AS271" s="243" t="str">
        <f t="shared" si="259"/>
        <v>MAYOR</v>
      </c>
      <c r="AT271" s="243">
        <f t="shared" si="260"/>
        <v>0.8</v>
      </c>
      <c r="AU271" s="223" t="s">
        <v>85</v>
      </c>
      <c r="AV271" s="235" t="s">
        <v>130</v>
      </c>
      <c r="AW271" s="174" t="s">
        <v>213</v>
      </c>
      <c r="AX271" s="175" t="s">
        <v>217</v>
      </c>
      <c r="AY271" s="200"/>
      <c r="AZ271" s="175">
        <f t="shared" ref="AZ271:BB271" si="286">AZ29</f>
        <v>45657</v>
      </c>
      <c r="BA271" s="175" t="str">
        <f t="shared" si="286"/>
        <v xml:space="preserve">En IIIC-2024 se realizó monitoreo de usuarios institucionales a servicios de corporativos en nube O365, plataforma interinstitucional SIIF Nación, Plataforma VUCE - con CD - Token, administración servicios tecnológicos, entre otros. </v>
      </c>
      <c r="BB271" s="175" t="str">
        <f t="shared" si="286"/>
        <v>OSI - GIS - GDMA - SPI</v>
      </c>
      <c r="BC271" s="227" t="s">
        <v>100</v>
      </c>
      <c r="BD271" s="175" t="str">
        <f t="shared" ref="BD271:BF271" si="287">BD29</f>
        <v xml:space="preserve"> </v>
      </c>
      <c r="BE271" s="175" t="str">
        <f t="shared" si="287"/>
        <v>X</v>
      </c>
      <c r="BF271" s="175" t="str">
        <f t="shared" si="287"/>
        <v>Se mantiene un control sobre los usuarios y accesos a nivel de servicios corporativos transversales, a plataformas institucionales o interinstitucionales, aplicaciones institucionales.</v>
      </c>
      <c r="BG271" s="177" t="s">
        <v>1340</v>
      </c>
      <c r="BH271" s="175" t="str">
        <f t="shared" ref="BH271" si="288">BH29</f>
        <v xml:space="preserve"> </v>
      </c>
      <c r="BI271" s="200"/>
      <c r="BJ271" s="190">
        <v>45777</v>
      </c>
      <c r="BK271" s="192" t="str">
        <f t="shared" si="219"/>
        <v xml:space="preserve">La administración de la infraestructura tecnológica, asegura la ejecución de las copias sde seguridad a los servidores de apli9cación y bases de datos. </v>
      </c>
      <c r="BL271" s="192" t="str">
        <f t="shared" si="268"/>
        <v>OSI - GIS - GDMA - SPI</v>
      </c>
      <c r="BM271" s="197" t="s">
        <v>100</v>
      </c>
      <c r="BN271" s="191"/>
      <c r="BO271" s="193" t="s">
        <v>1338</v>
      </c>
      <c r="BP271" s="192" t="str">
        <f t="shared" si="220"/>
        <v>Monitoreo de las copias de seguridad y capacidades de almacenameinto.</v>
      </c>
      <c r="BQ271" s="194" t="s">
        <v>1340</v>
      </c>
      <c r="BR271" s="192" t="str">
        <f t="shared" si="264"/>
        <v>Servicio para la gestión tecnológica en ejecución 2025.</v>
      </c>
      <c r="BS271" s="200"/>
      <c r="BT271" s="349">
        <f t="shared" si="225"/>
        <v>45838</v>
      </c>
      <c r="BU271" s="349" t="str">
        <f t="shared" si="226"/>
        <v>En Infraestructura - Monitoreo permanente generación de backup /copias deseguridad de los servidores de aplicación y BD.
En Mesa de Ayuda - Generación de copias de seguridad correo electrónico usuarios finales.</v>
      </c>
      <c r="BV271" s="350" t="str">
        <f t="shared" si="269"/>
        <v>OSI - GIS - GDMA - SPI</v>
      </c>
      <c r="BW271" s="548" t="s">
        <v>100</v>
      </c>
      <c r="BX271" s="351" t="str">
        <f t="shared" si="227"/>
        <v xml:space="preserve"> </v>
      </c>
      <c r="BY271" s="351" t="str">
        <f t="shared" si="228"/>
        <v>X</v>
      </c>
      <c r="BZ271" s="351" t="str">
        <f t="shared" si="229"/>
        <v>Monitoreo y seguimiento periodico con infraestructura de las copias de seguridad y alamcenamiento; y con Mesa de Ayuda con casos de requerimientos de genración de PSTs.</v>
      </c>
      <c r="CA271" s="350" t="str">
        <f t="shared" si="215"/>
        <v>"En Avance"</v>
      </c>
      <c r="CB271" s="351" t="str">
        <f t="shared" si="230"/>
        <v>Ajuste redacción "Descripción del Riesgo" acorde con lo indicado en el Informe OCI-018-2025.</v>
      </c>
      <c r="CC271" s="200"/>
      <c r="CD271" s="301"/>
      <c r="CE271" s="175"/>
      <c r="CF271" s="175" t="str">
        <f t="shared" si="270"/>
        <v>OSI - GIS - GDMA - SPI</v>
      </c>
      <c r="CG271" s="305" t="s">
        <v>100</v>
      </c>
      <c r="CH271" s="176"/>
      <c r="CI271" s="239"/>
      <c r="CJ271" s="175"/>
      <c r="CK271" s="177"/>
      <c r="CL271" s="175"/>
      <c r="CM271" s="200"/>
      <c r="CN271" s="175"/>
      <c r="CO271" s="175"/>
      <c r="CP271" s="176"/>
      <c r="CQ271" s="176"/>
      <c r="CR271" s="176"/>
      <c r="CS271" s="176"/>
      <c r="CT271" s="177"/>
      <c r="CU271" s="177"/>
      <c r="CV271" s="177"/>
      <c r="CW271" s="198"/>
      <c r="CX271" s="198"/>
      <c r="CY271" s="198"/>
      <c r="CZ271" s="198"/>
      <c r="DA271" s="198"/>
      <c r="DB271" s="198"/>
      <c r="DC271" s="198"/>
      <c r="DD271" s="198"/>
      <c r="DE271" s="198"/>
      <c r="DF271" s="198"/>
    </row>
    <row r="272" spans="2:110" s="187" customFormat="1" ht="136.5" x14ac:dyDescent="0.25">
      <c r="B272" s="173" t="s">
        <v>68</v>
      </c>
      <c r="C272" s="195" t="s">
        <v>218</v>
      </c>
      <c r="D272" s="195" t="s">
        <v>218</v>
      </c>
      <c r="E272" s="196" t="s">
        <v>70</v>
      </c>
      <c r="F272" s="196" t="s">
        <v>117</v>
      </c>
      <c r="G272" s="196" t="s">
        <v>218</v>
      </c>
      <c r="H272" s="195" t="s">
        <v>242</v>
      </c>
      <c r="I272" s="195" t="s">
        <v>240</v>
      </c>
      <c r="J272" s="195" t="s">
        <v>240</v>
      </c>
      <c r="K272" s="195" t="s">
        <v>242</v>
      </c>
      <c r="L272" s="195" t="s">
        <v>501</v>
      </c>
      <c r="M272" s="195" t="s">
        <v>502</v>
      </c>
      <c r="N272" s="195" t="s">
        <v>503</v>
      </c>
      <c r="O272" s="196" t="s">
        <v>176</v>
      </c>
      <c r="P272" s="170"/>
      <c r="Q272" s="171" t="s">
        <v>77</v>
      </c>
      <c r="R272" s="171" t="s">
        <v>78</v>
      </c>
      <c r="S272" s="351" t="s">
        <v>1503</v>
      </c>
      <c r="T272" s="170" t="s">
        <v>80</v>
      </c>
      <c r="U272" s="196" t="s">
        <v>81</v>
      </c>
      <c r="V272" s="170" t="s">
        <v>520</v>
      </c>
      <c r="W272" s="218" t="s">
        <v>83</v>
      </c>
      <c r="X272" s="219">
        <f t="shared" si="252"/>
        <v>0.4</v>
      </c>
      <c r="Y272" s="220" t="s">
        <v>84</v>
      </c>
      <c r="Z272" s="219">
        <f t="shared" si="253"/>
        <v>0.8</v>
      </c>
      <c r="AA272" s="223" t="s">
        <v>85</v>
      </c>
      <c r="AB272" s="172" t="s">
        <v>213</v>
      </c>
      <c r="AC272" s="170" t="s">
        <v>214</v>
      </c>
      <c r="AD272" s="223" t="s">
        <v>88</v>
      </c>
      <c r="AE272" s="223" t="s">
        <v>89</v>
      </c>
      <c r="AF272" s="246" t="s">
        <v>165</v>
      </c>
      <c r="AG272" s="223" t="s">
        <v>91</v>
      </c>
      <c r="AH272" s="223" t="s">
        <v>135</v>
      </c>
      <c r="AI272" s="219">
        <f t="shared" si="254"/>
        <v>0.25</v>
      </c>
      <c r="AJ272" s="223" t="s">
        <v>179</v>
      </c>
      <c r="AK272" s="219">
        <f t="shared" si="255"/>
        <v>0.25</v>
      </c>
      <c r="AL272" s="223" t="s">
        <v>94</v>
      </c>
      <c r="AM272" s="195" t="s">
        <v>215</v>
      </c>
      <c r="AN272" s="173" t="s">
        <v>96</v>
      </c>
      <c r="AO272" s="195" t="s">
        <v>216</v>
      </c>
      <c r="AP272" s="184">
        <f t="shared" si="256"/>
        <v>0.5</v>
      </c>
      <c r="AQ272" s="243" t="str">
        <f t="shared" si="257"/>
        <v>MUY BAJA</v>
      </c>
      <c r="AR272" s="243">
        <f t="shared" si="258"/>
        <v>0.2</v>
      </c>
      <c r="AS272" s="243" t="str">
        <f t="shared" si="259"/>
        <v>MAYOR</v>
      </c>
      <c r="AT272" s="243">
        <f t="shared" si="260"/>
        <v>0.8</v>
      </c>
      <c r="AU272" s="223" t="s">
        <v>85</v>
      </c>
      <c r="AV272" s="218" t="s">
        <v>98</v>
      </c>
      <c r="AW272" s="174" t="s">
        <v>213</v>
      </c>
      <c r="AX272" s="175" t="s">
        <v>217</v>
      </c>
      <c r="AY272" s="200"/>
      <c r="AZ272" s="175">
        <f t="shared" ref="AZ272:BB272" si="289">AZ30</f>
        <v>45657</v>
      </c>
      <c r="BA272" s="175" t="str">
        <f t="shared" si="289"/>
        <v xml:space="preserve">En IIIC-2024 se realizó monitoreo de usuarios institucionales a servicios de corporativos en nube O365, plataforma interinstitucional SIIF Nación, Plataforma VUCE - con CD - Token, administración servicios tecnológicos, entre otros. </v>
      </c>
      <c r="BB272" s="175" t="str">
        <f t="shared" si="289"/>
        <v>OSI - GIS - GDMA - SPI</v>
      </c>
      <c r="BC272" s="227" t="s">
        <v>100</v>
      </c>
      <c r="BD272" s="175" t="str">
        <f t="shared" ref="BD272:BF272" si="290">BD30</f>
        <v xml:space="preserve"> </v>
      </c>
      <c r="BE272" s="175" t="str">
        <f t="shared" si="290"/>
        <v>X</v>
      </c>
      <c r="BF272" s="175" t="str">
        <f t="shared" si="290"/>
        <v>Se mantiene un control sobre los usuarios y accesos a nivel de servicios corporativos transversales, a plataformas institucionales o interinstitucionales, aplicaciones institucionales.</v>
      </c>
      <c r="BG272" s="177" t="s">
        <v>1340</v>
      </c>
      <c r="BH272" s="175" t="str">
        <f t="shared" ref="BH272" si="291">BH30</f>
        <v xml:space="preserve"> </v>
      </c>
      <c r="BI272" s="200"/>
      <c r="BJ272" s="190">
        <v>45777</v>
      </c>
      <c r="BK272" s="192" t="str">
        <f t="shared" si="219"/>
        <v xml:space="preserve">La administración de la infraestructura tecnológica, asegura la ejecución de las copias sde seguridad a los servidores de apli9cación y bases de datos. </v>
      </c>
      <c r="BL272" s="192" t="str">
        <f t="shared" si="268"/>
        <v>OSI - GIS - GDMA - SPI</v>
      </c>
      <c r="BM272" s="197" t="s">
        <v>100</v>
      </c>
      <c r="BN272" s="191"/>
      <c r="BO272" s="193" t="s">
        <v>1338</v>
      </c>
      <c r="BP272" s="192" t="str">
        <f t="shared" si="220"/>
        <v>Monitoreo de las copias de seguridad y capacidades de almacenameinto.</v>
      </c>
      <c r="BQ272" s="194" t="s">
        <v>1340</v>
      </c>
      <c r="BR272" s="192" t="str">
        <f t="shared" si="264"/>
        <v>Servicio para la gestión tecnológica en ejecución 2025.</v>
      </c>
      <c r="BS272" s="200"/>
      <c r="BT272" s="349">
        <f t="shared" si="225"/>
        <v>45838</v>
      </c>
      <c r="BU272" s="349" t="str">
        <f t="shared" si="226"/>
        <v>En Infraestructura - Monitoreo permanente generación de backup /copias deseguridad de los servidores de aplicación y BD.
En Mesa de Ayuda - Generación de copias de seguridad correo electrónico usuarios finales.</v>
      </c>
      <c r="BV272" s="350" t="str">
        <f t="shared" si="269"/>
        <v>OSI - GIS - GDMA - SPI</v>
      </c>
      <c r="BW272" s="548" t="s">
        <v>100</v>
      </c>
      <c r="BX272" s="351" t="str">
        <f t="shared" si="227"/>
        <v xml:space="preserve"> </v>
      </c>
      <c r="BY272" s="351" t="str">
        <f t="shared" si="228"/>
        <v>X</v>
      </c>
      <c r="BZ272" s="351" t="str">
        <f t="shared" si="229"/>
        <v>Monitoreo y seguimiento periodico con infraestructura de las copias de seguridad y alamcenamiento; y con Mesa de Ayuda con casos de requerimientos de genración de PSTs.</v>
      </c>
      <c r="CA272" s="350" t="str">
        <f t="shared" si="215"/>
        <v>"En Avance"</v>
      </c>
      <c r="CB272" s="351" t="str">
        <f t="shared" si="230"/>
        <v>Ajuste redacción "Descripción del Riesgo" acorde con lo indicado en el Informe OCI-018-2025.</v>
      </c>
      <c r="CC272" s="200"/>
      <c r="CD272" s="301"/>
      <c r="CE272" s="175"/>
      <c r="CF272" s="175" t="str">
        <f t="shared" si="270"/>
        <v>OSI - GIS - GDMA - SPI</v>
      </c>
      <c r="CG272" s="305" t="s">
        <v>100</v>
      </c>
      <c r="CH272" s="176"/>
      <c r="CI272" s="239"/>
      <c r="CJ272" s="175"/>
      <c r="CK272" s="177"/>
      <c r="CL272" s="175"/>
      <c r="CM272" s="200"/>
      <c r="CN272" s="175"/>
      <c r="CO272" s="175"/>
      <c r="CP272" s="176"/>
      <c r="CQ272" s="176"/>
      <c r="CR272" s="176"/>
      <c r="CS272" s="176"/>
      <c r="CT272" s="177"/>
      <c r="CU272" s="177"/>
      <c r="CV272" s="177"/>
      <c r="CW272" s="198"/>
      <c r="CX272" s="198"/>
      <c r="CY272" s="198"/>
      <c r="CZ272" s="198"/>
      <c r="DA272" s="198"/>
      <c r="DB272" s="198"/>
      <c r="DC272" s="198"/>
      <c r="DD272" s="198"/>
      <c r="DE272" s="198"/>
      <c r="DF272" s="198"/>
    </row>
    <row r="273" spans="2:110" s="187" customFormat="1" ht="136.5" x14ac:dyDescent="0.25">
      <c r="B273" s="173" t="s">
        <v>68</v>
      </c>
      <c r="C273" s="195" t="s">
        <v>218</v>
      </c>
      <c r="D273" s="195" t="s">
        <v>218</v>
      </c>
      <c r="E273" s="196" t="s">
        <v>70</v>
      </c>
      <c r="F273" s="196" t="s">
        <v>71</v>
      </c>
      <c r="G273" s="196" t="s">
        <v>218</v>
      </c>
      <c r="H273" s="195" t="s">
        <v>518</v>
      </c>
      <c r="I273" s="195" t="s">
        <v>240</v>
      </c>
      <c r="J273" s="195" t="s">
        <v>242</v>
      </c>
      <c r="K273" s="195" t="s">
        <v>242</v>
      </c>
      <c r="L273" s="195" t="s">
        <v>630</v>
      </c>
      <c r="M273" s="195" t="s">
        <v>631</v>
      </c>
      <c r="N273" s="195" t="s">
        <v>457</v>
      </c>
      <c r="O273" s="196" t="s">
        <v>176</v>
      </c>
      <c r="P273" s="170"/>
      <c r="Q273" s="171" t="s">
        <v>77</v>
      </c>
      <c r="R273" s="171" t="s">
        <v>78</v>
      </c>
      <c r="S273" s="351" t="s">
        <v>1503</v>
      </c>
      <c r="T273" s="170" t="s">
        <v>80</v>
      </c>
      <c r="U273" s="196" t="s">
        <v>81</v>
      </c>
      <c r="V273" s="170" t="s">
        <v>520</v>
      </c>
      <c r="W273" s="218" t="s">
        <v>83</v>
      </c>
      <c r="X273" s="219">
        <f t="shared" si="252"/>
        <v>0.4</v>
      </c>
      <c r="Y273" s="220" t="s">
        <v>84</v>
      </c>
      <c r="Z273" s="219">
        <f t="shared" si="253"/>
        <v>0.8</v>
      </c>
      <c r="AA273" s="223" t="s">
        <v>85</v>
      </c>
      <c r="AB273" s="172" t="s">
        <v>213</v>
      </c>
      <c r="AC273" s="170" t="s">
        <v>214</v>
      </c>
      <c r="AD273" s="223" t="s">
        <v>88</v>
      </c>
      <c r="AE273" s="223" t="s">
        <v>89</v>
      </c>
      <c r="AF273" s="246" t="s">
        <v>165</v>
      </c>
      <c r="AG273" s="223" t="s">
        <v>91</v>
      </c>
      <c r="AH273" s="223" t="s">
        <v>135</v>
      </c>
      <c r="AI273" s="219">
        <f t="shared" si="254"/>
        <v>0.25</v>
      </c>
      <c r="AJ273" s="223" t="s">
        <v>179</v>
      </c>
      <c r="AK273" s="219">
        <f t="shared" si="255"/>
        <v>0.25</v>
      </c>
      <c r="AL273" s="223" t="s">
        <v>94</v>
      </c>
      <c r="AM273" s="195" t="s">
        <v>215</v>
      </c>
      <c r="AN273" s="173" t="s">
        <v>96</v>
      </c>
      <c r="AO273" s="195" t="s">
        <v>216</v>
      </c>
      <c r="AP273" s="184">
        <f t="shared" si="256"/>
        <v>0.5</v>
      </c>
      <c r="AQ273" s="243" t="str">
        <f t="shared" si="257"/>
        <v>MUY BAJA</v>
      </c>
      <c r="AR273" s="243">
        <f t="shared" si="258"/>
        <v>0.2</v>
      </c>
      <c r="AS273" s="243" t="str">
        <f t="shared" si="259"/>
        <v>MAYOR</v>
      </c>
      <c r="AT273" s="243">
        <f t="shared" si="260"/>
        <v>0.8</v>
      </c>
      <c r="AU273" s="223" t="s">
        <v>85</v>
      </c>
      <c r="AV273" s="218" t="s">
        <v>98</v>
      </c>
      <c r="AW273" s="174" t="s">
        <v>213</v>
      </c>
      <c r="AX273" s="175" t="s">
        <v>217</v>
      </c>
      <c r="AY273" s="200"/>
      <c r="AZ273" s="175">
        <f t="shared" ref="AZ273:BB273" si="292">AZ31</f>
        <v>45657</v>
      </c>
      <c r="BA273" s="175" t="str">
        <f t="shared" si="292"/>
        <v xml:space="preserve">En IIIC-2024 se realizó monitoreo de usuarios institucionales a servicios de corporativos en nube O365, plataforma interinstitucional SIIF Nación, Plataforma VUCE - con CD - Token, administración servicios tecnológicos, entre otros. </v>
      </c>
      <c r="BB273" s="175" t="str">
        <f t="shared" si="292"/>
        <v>OSI - GIS - GDMA - SPI</v>
      </c>
      <c r="BC273" s="227" t="s">
        <v>100</v>
      </c>
      <c r="BD273" s="175" t="str">
        <f t="shared" ref="BD273:BF273" si="293">BD31</f>
        <v xml:space="preserve"> </v>
      </c>
      <c r="BE273" s="175" t="str">
        <f t="shared" si="293"/>
        <v>X</v>
      </c>
      <c r="BF273" s="175" t="str">
        <f t="shared" si="293"/>
        <v>Se mantiene un control sobre los usuarios y accesos a nivel de servicios corporativos transversales, a plataformas institucionales o interinstitucionales, aplicaciones institucionales.</v>
      </c>
      <c r="BG273" s="177" t="s">
        <v>1340</v>
      </c>
      <c r="BH273" s="175" t="str">
        <f t="shared" ref="BH273" si="294">BH31</f>
        <v xml:space="preserve"> </v>
      </c>
      <c r="BI273" s="200"/>
      <c r="BJ273" s="190">
        <v>45777</v>
      </c>
      <c r="BK273" s="192" t="str">
        <f t="shared" si="219"/>
        <v xml:space="preserve">La administración de la infraestructura tecnológica, asegura la ejecución de las copias sde seguridad a los servidores de apli9cación y bases de datos. </v>
      </c>
      <c r="BL273" s="192" t="str">
        <f t="shared" si="268"/>
        <v>OSI - GIS - GDMA - SPI</v>
      </c>
      <c r="BM273" s="197" t="s">
        <v>100</v>
      </c>
      <c r="BN273" s="191"/>
      <c r="BO273" s="193" t="s">
        <v>1338</v>
      </c>
      <c r="BP273" s="192" t="str">
        <f t="shared" si="220"/>
        <v>Monitoreo de las copias de seguridad y capacidades de almacenameinto.</v>
      </c>
      <c r="BQ273" s="194" t="s">
        <v>1340</v>
      </c>
      <c r="BR273" s="192" t="str">
        <f t="shared" si="264"/>
        <v>Servicio para la gestión tecnológica en ejecución 2025.</v>
      </c>
      <c r="BS273" s="200"/>
      <c r="BT273" s="349">
        <f t="shared" si="225"/>
        <v>45838</v>
      </c>
      <c r="BU273" s="349" t="str">
        <f t="shared" si="226"/>
        <v>En Infraestructura - Monitoreo permanente generación de backup /copias deseguridad de los servidores de aplicación y BD.
En Mesa de Ayuda - Generación de copias de seguridad correo electrónico usuarios finales.</v>
      </c>
      <c r="BV273" s="350" t="str">
        <f t="shared" si="269"/>
        <v>OSI - GIS - GDMA - SPI</v>
      </c>
      <c r="BW273" s="548" t="s">
        <v>100</v>
      </c>
      <c r="BX273" s="351" t="str">
        <f t="shared" si="227"/>
        <v xml:space="preserve"> </v>
      </c>
      <c r="BY273" s="351" t="str">
        <f t="shared" si="228"/>
        <v>X</v>
      </c>
      <c r="BZ273" s="351" t="str">
        <f t="shared" si="229"/>
        <v>Monitoreo y seguimiento periodico con infraestructura de las copias de seguridad y alamcenamiento; y con Mesa de Ayuda con casos de requerimientos de genración de PSTs.</v>
      </c>
      <c r="CA273" s="350" t="str">
        <f t="shared" si="215"/>
        <v>"En Avance"</v>
      </c>
      <c r="CB273" s="351" t="str">
        <f t="shared" si="230"/>
        <v>Ajuste redacción "Descripción del Riesgo" acorde con lo indicado en el Informe OCI-018-2025.</v>
      </c>
      <c r="CC273" s="200"/>
      <c r="CD273" s="301"/>
      <c r="CE273" s="175"/>
      <c r="CF273" s="175" t="str">
        <f t="shared" si="270"/>
        <v>OSI - GIS - GDMA - SPI</v>
      </c>
      <c r="CG273" s="305" t="s">
        <v>100</v>
      </c>
      <c r="CH273" s="176"/>
      <c r="CI273" s="239"/>
      <c r="CJ273" s="175"/>
      <c r="CK273" s="177"/>
      <c r="CL273" s="175"/>
      <c r="CM273" s="200"/>
      <c r="CN273" s="175"/>
      <c r="CO273" s="175"/>
      <c r="CP273" s="176"/>
      <c r="CQ273" s="176"/>
      <c r="CR273" s="176"/>
      <c r="CS273" s="176"/>
      <c r="CT273" s="177"/>
      <c r="CU273" s="177"/>
      <c r="CV273" s="177"/>
      <c r="CW273" s="198"/>
      <c r="CX273" s="198"/>
      <c r="CY273" s="198"/>
      <c r="CZ273" s="198"/>
      <c r="DA273" s="198"/>
      <c r="DB273" s="198"/>
      <c r="DC273" s="198"/>
      <c r="DD273" s="198"/>
      <c r="DE273" s="198"/>
      <c r="DF273" s="198"/>
    </row>
    <row r="274" spans="2:110" s="187" customFormat="1" ht="136.5" x14ac:dyDescent="0.25">
      <c r="B274" s="173" t="s">
        <v>68</v>
      </c>
      <c r="C274" s="195" t="s">
        <v>218</v>
      </c>
      <c r="D274" s="195" t="s">
        <v>218</v>
      </c>
      <c r="E274" s="196" t="s">
        <v>70</v>
      </c>
      <c r="F274" s="196" t="s">
        <v>71</v>
      </c>
      <c r="G274" s="196" t="s">
        <v>218</v>
      </c>
      <c r="H274" s="195" t="s">
        <v>240</v>
      </c>
      <c r="I274" s="195" t="s">
        <v>242</v>
      </c>
      <c r="J274" s="195" t="s">
        <v>240</v>
      </c>
      <c r="K274" s="195" t="s">
        <v>242</v>
      </c>
      <c r="L274" s="195" t="s">
        <v>417</v>
      </c>
      <c r="M274" s="195" t="s">
        <v>637</v>
      </c>
      <c r="N274" s="195" t="s">
        <v>638</v>
      </c>
      <c r="O274" s="196" t="s">
        <v>189</v>
      </c>
      <c r="P274" s="170"/>
      <c r="Q274" s="171" t="s">
        <v>77</v>
      </c>
      <c r="R274" s="171" t="s">
        <v>78</v>
      </c>
      <c r="S274" s="351" t="s">
        <v>1503</v>
      </c>
      <c r="T274" s="170" t="s">
        <v>80</v>
      </c>
      <c r="U274" s="196" t="s">
        <v>81</v>
      </c>
      <c r="V274" s="170" t="s">
        <v>520</v>
      </c>
      <c r="W274" s="218" t="s">
        <v>83</v>
      </c>
      <c r="X274" s="219">
        <f t="shared" si="252"/>
        <v>0.4</v>
      </c>
      <c r="Y274" s="220" t="s">
        <v>84</v>
      </c>
      <c r="Z274" s="219">
        <f t="shared" si="253"/>
        <v>0.8</v>
      </c>
      <c r="AA274" s="223" t="s">
        <v>85</v>
      </c>
      <c r="AB274" s="172" t="s">
        <v>213</v>
      </c>
      <c r="AC274" s="170" t="s">
        <v>214</v>
      </c>
      <c r="AD274" s="223" t="s">
        <v>88</v>
      </c>
      <c r="AE274" s="223" t="s">
        <v>89</v>
      </c>
      <c r="AF274" s="246" t="s">
        <v>165</v>
      </c>
      <c r="AG274" s="223" t="s">
        <v>91</v>
      </c>
      <c r="AH274" s="223" t="s">
        <v>135</v>
      </c>
      <c r="AI274" s="219">
        <f t="shared" si="254"/>
        <v>0.25</v>
      </c>
      <c r="AJ274" s="223" t="s">
        <v>179</v>
      </c>
      <c r="AK274" s="219">
        <f t="shared" si="255"/>
        <v>0.25</v>
      </c>
      <c r="AL274" s="223" t="s">
        <v>94</v>
      </c>
      <c r="AM274" s="195" t="s">
        <v>215</v>
      </c>
      <c r="AN274" s="173" t="s">
        <v>96</v>
      </c>
      <c r="AO274" s="195" t="s">
        <v>216</v>
      </c>
      <c r="AP274" s="184">
        <f t="shared" si="256"/>
        <v>0.5</v>
      </c>
      <c r="AQ274" s="243" t="str">
        <f t="shared" si="257"/>
        <v>MUY BAJA</v>
      </c>
      <c r="AR274" s="243">
        <f t="shared" si="258"/>
        <v>0.2</v>
      </c>
      <c r="AS274" s="243" t="str">
        <f t="shared" si="259"/>
        <v>MAYOR</v>
      </c>
      <c r="AT274" s="243">
        <f t="shared" si="260"/>
        <v>0.8</v>
      </c>
      <c r="AU274" s="223" t="s">
        <v>85</v>
      </c>
      <c r="AV274" s="235" t="s">
        <v>130</v>
      </c>
      <c r="AW274" s="174" t="s">
        <v>213</v>
      </c>
      <c r="AX274" s="175" t="s">
        <v>217</v>
      </c>
      <c r="AY274" s="200"/>
      <c r="AZ274" s="175">
        <f t="shared" ref="AZ274:BB274" si="295">AZ32</f>
        <v>45657</v>
      </c>
      <c r="BA274" s="175" t="str">
        <f t="shared" si="295"/>
        <v xml:space="preserve">En IIIC-2024 se realizó monitoreo de usuarios institucionales a servicios de corporativos en nube O365, plataforma interinstitucional SIIF Nación, Plataforma VUCE - con CD - Token, administración servicios tecnológicos, entre otros. </v>
      </c>
      <c r="BB274" s="175" t="str">
        <f t="shared" si="295"/>
        <v>OSI - GIS - GDMA - SPI</v>
      </c>
      <c r="BC274" s="227" t="s">
        <v>100</v>
      </c>
      <c r="BD274" s="175" t="str">
        <f t="shared" ref="BD274:BF274" si="296">BD32</f>
        <v xml:space="preserve"> </v>
      </c>
      <c r="BE274" s="175" t="str">
        <f t="shared" si="296"/>
        <v>X</v>
      </c>
      <c r="BF274" s="175" t="str">
        <f t="shared" si="296"/>
        <v>Se mantiene un control sobre los usuarios y accesos a nivel de servicios corporativos transversales, a plataformas institucionales o interinstitucionales, aplicaciones institucionales.</v>
      </c>
      <c r="BG274" s="177" t="s">
        <v>1340</v>
      </c>
      <c r="BH274" s="175" t="str">
        <f t="shared" ref="BH274" si="297">BH32</f>
        <v xml:space="preserve"> </v>
      </c>
      <c r="BI274" s="200"/>
      <c r="BJ274" s="190">
        <v>45777</v>
      </c>
      <c r="BK274" s="192" t="str">
        <f t="shared" si="219"/>
        <v xml:space="preserve">La administración de la infraestructura tecnológica, asegura la ejecución de las copias sde seguridad a los servidores de apli9cación y bases de datos. </v>
      </c>
      <c r="BL274" s="192" t="str">
        <f t="shared" si="268"/>
        <v>OSI - GIS - GDMA - SPI</v>
      </c>
      <c r="BM274" s="197" t="s">
        <v>100</v>
      </c>
      <c r="BN274" s="191"/>
      <c r="BO274" s="193" t="s">
        <v>1338</v>
      </c>
      <c r="BP274" s="192" t="str">
        <f t="shared" si="220"/>
        <v>Monitoreo de las copias de seguridad y capacidades de almacenameinto.</v>
      </c>
      <c r="BQ274" s="194" t="s">
        <v>1340</v>
      </c>
      <c r="BR274" s="192" t="str">
        <f t="shared" si="264"/>
        <v>Servicio para la gestión tecnológica en ejecución 2025.</v>
      </c>
      <c r="BS274" s="200"/>
      <c r="BT274" s="349">
        <f t="shared" si="225"/>
        <v>45838</v>
      </c>
      <c r="BU274" s="349" t="str">
        <f t="shared" si="226"/>
        <v>En Infraestructura - Monitoreo permanente generación de backup /copias deseguridad de los servidores de aplicación y BD.
En Mesa de Ayuda - Generación de copias de seguridad correo electrónico usuarios finales.</v>
      </c>
      <c r="BV274" s="350" t="str">
        <f t="shared" si="269"/>
        <v>OSI - GIS - GDMA - SPI</v>
      </c>
      <c r="BW274" s="548" t="s">
        <v>100</v>
      </c>
      <c r="BX274" s="351" t="str">
        <f t="shared" si="227"/>
        <v xml:space="preserve"> </v>
      </c>
      <c r="BY274" s="351" t="str">
        <f t="shared" si="228"/>
        <v>X</v>
      </c>
      <c r="BZ274" s="351" t="str">
        <f t="shared" si="229"/>
        <v>Monitoreo y seguimiento periodico con infraestructura de las copias de seguridad y alamcenamiento; y con Mesa de Ayuda con casos de requerimientos de genración de PSTs.</v>
      </c>
      <c r="CA274" s="350" t="str">
        <f t="shared" si="215"/>
        <v>"En Avance"</v>
      </c>
      <c r="CB274" s="351" t="str">
        <f t="shared" si="230"/>
        <v>Ajuste redacción "Descripción del Riesgo" acorde con lo indicado en el Informe OCI-018-2025.</v>
      </c>
      <c r="CC274" s="200"/>
      <c r="CD274" s="301"/>
      <c r="CE274" s="175"/>
      <c r="CF274" s="175" t="str">
        <f t="shared" si="270"/>
        <v>OSI - GIS - GDMA - SPI</v>
      </c>
      <c r="CG274" s="305" t="s">
        <v>100</v>
      </c>
      <c r="CH274" s="176"/>
      <c r="CI274" s="239"/>
      <c r="CJ274" s="175"/>
      <c r="CK274" s="177"/>
      <c r="CL274" s="175"/>
      <c r="CM274" s="200"/>
      <c r="CN274" s="175"/>
      <c r="CO274" s="175"/>
      <c r="CP274" s="176"/>
      <c r="CQ274" s="176"/>
      <c r="CR274" s="176"/>
      <c r="CS274" s="176"/>
      <c r="CT274" s="177"/>
      <c r="CU274" s="177"/>
      <c r="CV274" s="177"/>
      <c r="CW274" s="198"/>
      <c r="CX274" s="198"/>
      <c r="CY274" s="198"/>
      <c r="CZ274" s="198"/>
      <c r="DA274" s="198"/>
      <c r="DB274" s="198"/>
      <c r="DC274" s="198"/>
      <c r="DD274" s="198"/>
      <c r="DE274" s="198"/>
      <c r="DF274" s="198"/>
    </row>
    <row r="275" spans="2:110" s="187" customFormat="1" ht="136.5" x14ac:dyDescent="0.25">
      <c r="B275" s="173" t="s">
        <v>68</v>
      </c>
      <c r="C275" s="195" t="s">
        <v>218</v>
      </c>
      <c r="D275" s="195" t="s">
        <v>218</v>
      </c>
      <c r="E275" s="196" t="s">
        <v>70</v>
      </c>
      <c r="F275" s="196" t="s">
        <v>168</v>
      </c>
      <c r="G275" s="196" t="s">
        <v>218</v>
      </c>
      <c r="H275" s="195" t="s">
        <v>242</v>
      </c>
      <c r="I275" s="195" t="s">
        <v>518</v>
      </c>
      <c r="J275" s="195" t="s">
        <v>242</v>
      </c>
      <c r="K275" s="195" t="s">
        <v>518</v>
      </c>
      <c r="L275" s="195" t="s">
        <v>353</v>
      </c>
      <c r="M275" s="195" t="s">
        <v>353</v>
      </c>
      <c r="N275" s="195" t="s">
        <v>120</v>
      </c>
      <c r="O275" s="196" t="s">
        <v>167</v>
      </c>
      <c r="P275" s="170"/>
      <c r="Q275" s="171" t="s">
        <v>77</v>
      </c>
      <c r="R275" s="171" t="s">
        <v>78</v>
      </c>
      <c r="S275" s="351" t="s">
        <v>1503</v>
      </c>
      <c r="T275" s="170" t="s">
        <v>80</v>
      </c>
      <c r="U275" s="196" t="s">
        <v>81</v>
      </c>
      <c r="V275" s="170" t="s">
        <v>122</v>
      </c>
      <c r="W275" s="218" t="s">
        <v>83</v>
      </c>
      <c r="X275" s="219">
        <f t="shared" si="252"/>
        <v>0.4</v>
      </c>
      <c r="Y275" s="220" t="s">
        <v>84</v>
      </c>
      <c r="Z275" s="219">
        <f t="shared" si="253"/>
        <v>0.8</v>
      </c>
      <c r="AA275" s="223" t="s">
        <v>85</v>
      </c>
      <c r="AB275" s="172" t="s">
        <v>213</v>
      </c>
      <c r="AC275" s="170" t="s">
        <v>214</v>
      </c>
      <c r="AD275" s="223" t="s">
        <v>88</v>
      </c>
      <c r="AE275" s="223" t="s">
        <v>89</v>
      </c>
      <c r="AF275" s="246" t="s">
        <v>165</v>
      </c>
      <c r="AG275" s="223" t="s">
        <v>91</v>
      </c>
      <c r="AH275" s="223" t="s">
        <v>135</v>
      </c>
      <c r="AI275" s="219">
        <f t="shared" si="254"/>
        <v>0.25</v>
      </c>
      <c r="AJ275" s="223" t="s">
        <v>179</v>
      </c>
      <c r="AK275" s="219">
        <f t="shared" si="255"/>
        <v>0.25</v>
      </c>
      <c r="AL275" s="223" t="s">
        <v>94</v>
      </c>
      <c r="AM275" s="195" t="s">
        <v>215</v>
      </c>
      <c r="AN275" s="173" t="s">
        <v>96</v>
      </c>
      <c r="AO275" s="195" t="s">
        <v>216</v>
      </c>
      <c r="AP275" s="184">
        <f t="shared" si="256"/>
        <v>0.5</v>
      </c>
      <c r="AQ275" s="243" t="str">
        <f t="shared" si="257"/>
        <v>MUY BAJA</v>
      </c>
      <c r="AR275" s="243">
        <f t="shared" si="258"/>
        <v>0.2</v>
      </c>
      <c r="AS275" s="243" t="str">
        <f t="shared" si="259"/>
        <v>MAYOR</v>
      </c>
      <c r="AT275" s="243">
        <f t="shared" si="260"/>
        <v>0.8</v>
      </c>
      <c r="AU275" s="223" t="s">
        <v>85</v>
      </c>
      <c r="AV275" s="235" t="s">
        <v>130</v>
      </c>
      <c r="AW275" s="174" t="s">
        <v>213</v>
      </c>
      <c r="AX275" s="175" t="s">
        <v>217</v>
      </c>
      <c r="AY275" s="200"/>
      <c r="AZ275" s="175">
        <f t="shared" ref="AZ275:BB275" si="298">AZ33</f>
        <v>45657</v>
      </c>
      <c r="BA275" s="175" t="str">
        <f t="shared" si="298"/>
        <v xml:space="preserve">En IIIC-2024 se realizó monitoreo de usuarios institucionales a servicios de corporativos en nube O365, plataforma interinstitucional SIIF Nación, Plataforma VUCE - con CD - Token, administración servicios tecnológicos, entre otros. </v>
      </c>
      <c r="BB275" s="175" t="str">
        <f t="shared" si="298"/>
        <v>OSI - GIS - GDMA - SPI</v>
      </c>
      <c r="BC275" s="227" t="s">
        <v>100</v>
      </c>
      <c r="BD275" s="175" t="str">
        <f t="shared" ref="BD275:BF275" si="299">BD33</f>
        <v xml:space="preserve"> </v>
      </c>
      <c r="BE275" s="175" t="str">
        <f t="shared" si="299"/>
        <v>X</v>
      </c>
      <c r="BF275" s="175" t="str">
        <f t="shared" si="299"/>
        <v>Se mantiene un control sobre los usuarios y accesos a nivel de servicios corporativos transversales, a plataformas institucionales o interinstitucionales, aplicaciones institucionales.</v>
      </c>
      <c r="BG275" s="177" t="s">
        <v>1340</v>
      </c>
      <c r="BH275" s="175" t="str">
        <f t="shared" ref="BH275" si="300">BH33</f>
        <v xml:space="preserve"> </v>
      </c>
      <c r="BI275" s="200"/>
      <c r="BJ275" s="190">
        <v>45777</v>
      </c>
      <c r="BK275" s="192" t="str">
        <f t="shared" si="219"/>
        <v xml:space="preserve">La administración de la infraestructura tecnológica, asegura la ejecución de las copias sde seguridad a los servidores de apli9cación y bases de datos. </v>
      </c>
      <c r="BL275" s="192" t="str">
        <f t="shared" si="268"/>
        <v>OSI - GIS - GDMA - SPI</v>
      </c>
      <c r="BM275" s="197" t="s">
        <v>100</v>
      </c>
      <c r="BN275" s="191"/>
      <c r="BO275" s="193" t="s">
        <v>1338</v>
      </c>
      <c r="BP275" s="192" t="str">
        <f t="shared" si="220"/>
        <v>Monitoreo de las copias de seguridad y capacidades de almacenameinto.</v>
      </c>
      <c r="BQ275" s="194" t="s">
        <v>1340</v>
      </c>
      <c r="BR275" s="192" t="str">
        <f t="shared" si="264"/>
        <v>Servicio para la gestión tecnológica en ejecución 2025.</v>
      </c>
      <c r="BS275" s="200"/>
      <c r="BT275" s="349">
        <f t="shared" si="225"/>
        <v>45838</v>
      </c>
      <c r="BU275" s="349" t="str">
        <f t="shared" si="226"/>
        <v>En Infraestructura - Monitoreo permanente generación de backup /copias deseguridad de los servidores de aplicación y BD.
En Mesa de Ayuda - Generación de copias de seguridad correo electrónico usuarios finales.</v>
      </c>
      <c r="BV275" s="350" t="str">
        <f t="shared" si="269"/>
        <v>OSI - GIS - GDMA - SPI</v>
      </c>
      <c r="BW275" s="548" t="s">
        <v>100</v>
      </c>
      <c r="BX275" s="351" t="str">
        <f t="shared" si="227"/>
        <v xml:space="preserve"> </v>
      </c>
      <c r="BY275" s="351" t="str">
        <f t="shared" si="228"/>
        <v>X</v>
      </c>
      <c r="BZ275" s="351" t="str">
        <f t="shared" si="229"/>
        <v>Monitoreo y seguimiento periodico con infraestructura de las copias de seguridad y alamcenamiento; y con Mesa de Ayuda con casos de requerimientos de genración de PSTs.</v>
      </c>
      <c r="CA275" s="350" t="str">
        <f t="shared" si="215"/>
        <v>"En Avance"</v>
      </c>
      <c r="CB275" s="351" t="str">
        <f t="shared" si="230"/>
        <v>Ajuste redacción "Descripción del Riesgo" acorde con lo indicado en el Informe OCI-018-2025.</v>
      </c>
      <c r="CC275" s="200"/>
      <c r="CD275" s="301"/>
      <c r="CE275" s="175"/>
      <c r="CF275" s="175" t="str">
        <f t="shared" si="270"/>
        <v>OSI - GIS - GDMA - SPI</v>
      </c>
      <c r="CG275" s="305" t="s">
        <v>100</v>
      </c>
      <c r="CH275" s="176"/>
      <c r="CI275" s="239"/>
      <c r="CJ275" s="175"/>
      <c r="CK275" s="177"/>
      <c r="CL275" s="175"/>
      <c r="CM275" s="200"/>
      <c r="CN275" s="175"/>
      <c r="CO275" s="175"/>
      <c r="CP275" s="176"/>
      <c r="CQ275" s="176"/>
      <c r="CR275" s="176"/>
      <c r="CS275" s="176"/>
      <c r="CT275" s="177"/>
      <c r="CU275" s="177"/>
      <c r="CV275" s="177"/>
      <c r="CW275" s="198"/>
      <c r="CX275" s="198"/>
      <c r="CY275" s="198"/>
      <c r="CZ275" s="198"/>
      <c r="DA275" s="198"/>
      <c r="DB275" s="198"/>
      <c r="DC275" s="198"/>
      <c r="DD275" s="198"/>
      <c r="DE275" s="198"/>
      <c r="DF275" s="198"/>
    </row>
    <row r="276" spans="2:110" s="187" customFormat="1" ht="136.5" x14ac:dyDescent="0.25">
      <c r="B276" s="173" t="s">
        <v>68</v>
      </c>
      <c r="C276" s="195" t="s">
        <v>218</v>
      </c>
      <c r="D276" s="195" t="s">
        <v>218</v>
      </c>
      <c r="E276" s="196" t="s">
        <v>70</v>
      </c>
      <c r="F276" s="196" t="s">
        <v>71</v>
      </c>
      <c r="G276" s="196" t="s">
        <v>218</v>
      </c>
      <c r="H276" s="195" t="s">
        <v>242</v>
      </c>
      <c r="I276" s="195">
        <v>0</v>
      </c>
      <c r="J276" s="195" t="s">
        <v>242</v>
      </c>
      <c r="K276" s="195" t="s">
        <v>518</v>
      </c>
      <c r="L276" s="195" t="s">
        <v>678</v>
      </c>
      <c r="M276" s="195" t="s">
        <v>679</v>
      </c>
      <c r="N276" s="195" t="s">
        <v>681</v>
      </c>
      <c r="O276" s="196" t="s">
        <v>497</v>
      </c>
      <c r="P276" s="170"/>
      <c r="Q276" s="171" t="s">
        <v>77</v>
      </c>
      <c r="R276" s="171" t="s">
        <v>78</v>
      </c>
      <c r="S276" s="351" t="s">
        <v>1503</v>
      </c>
      <c r="T276" s="170" t="s">
        <v>80</v>
      </c>
      <c r="U276" s="196" t="s">
        <v>81</v>
      </c>
      <c r="V276" s="170" t="s">
        <v>122</v>
      </c>
      <c r="W276" s="218" t="s">
        <v>83</v>
      </c>
      <c r="X276" s="219">
        <f t="shared" si="252"/>
        <v>0.4</v>
      </c>
      <c r="Y276" s="220" t="s">
        <v>84</v>
      </c>
      <c r="Z276" s="219">
        <f t="shared" si="253"/>
        <v>0.8</v>
      </c>
      <c r="AA276" s="223" t="s">
        <v>85</v>
      </c>
      <c r="AB276" s="172" t="s">
        <v>213</v>
      </c>
      <c r="AC276" s="170" t="s">
        <v>214</v>
      </c>
      <c r="AD276" s="223" t="s">
        <v>88</v>
      </c>
      <c r="AE276" s="223" t="s">
        <v>89</v>
      </c>
      <c r="AF276" s="246" t="s">
        <v>165</v>
      </c>
      <c r="AG276" s="223" t="s">
        <v>91</v>
      </c>
      <c r="AH276" s="223" t="s">
        <v>135</v>
      </c>
      <c r="AI276" s="219">
        <f t="shared" si="254"/>
        <v>0.25</v>
      </c>
      <c r="AJ276" s="223" t="s">
        <v>179</v>
      </c>
      <c r="AK276" s="219">
        <f t="shared" si="255"/>
        <v>0.25</v>
      </c>
      <c r="AL276" s="223" t="s">
        <v>94</v>
      </c>
      <c r="AM276" s="195" t="s">
        <v>215</v>
      </c>
      <c r="AN276" s="173" t="s">
        <v>96</v>
      </c>
      <c r="AO276" s="195" t="s">
        <v>216</v>
      </c>
      <c r="AP276" s="184">
        <f t="shared" si="256"/>
        <v>0.5</v>
      </c>
      <c r="AQ276" s="243" t="str">
        <f t="shared" si="257"/>
        <v>MUY BAJA</v>
      </c>
      <c r="AR276" s="243">
        <f t="shared" si="258"/>
        <v>0.2</v>
      </c>
      <c r="AS276" s="243" t="str">
        <f t="shared" si="259"/>
        <v>MAYOR</v>
      </c>
      <c r="AT276" s="243">
        <f t="shared" si="260"/>
        <v>0.8</v>
      </c>
      <c r="AU276" s="223" t="s">
        <v>85</v>
      </c>
      <c r="AV276" s="235" t="s">
        <v>130</v>
      </c>
      <c r="AW276" s="174" t="s">
        <v>213</v>
      </c>
      <c r="AX276" s="175" t="s">
        <v>217</v>
      </c>
      <c r="AY276" s="200"/>
      <c r="AZ276" s="175">
        <f t="shared" ref="AZ276:BB276" si="301">AZ34</f>
        <v>45657</v>
      </c>
      <c r="BA276" s="175" t="str">
        <f t="shared" si="301"/>
        <v xml:space="preserve">En IIIC-2024 se realizó monitoreo de usuarios institucionales a servicios de corporativos en nube O365, plataforma interinstitucional SIIF Nación, Plataforma VUCE - con CD - Token, administración servicios tecnológicos, entre otros. </v>
      </c>
      <c r="BB276" s="175" t="str">
        <f t="shared" si="301"/>
        <v>OSI - GIS - GDMA - SPI</v>
      </c>
      <c r="BC276" s="227" t="s">
        <v>100</v>
      </c>
      <c r="BD276" s="175" t="str">
        <f t="shared" ref="BD276:BF276" si="302">BD34</f>
        <v xml:space="preserve"> </v>
      </c>
      <c r="BE276" s="175" t="str">
        <f t="shared" si="302"/>
        <v>X</v>
      </c>
      <c r="BF276" s="175" t="str">
        <f t="shared" si="302"/>
        <v>Se mantiene un control sobre los usuarios y accesos a nivel de servicios corporativos transversales, a plataformas institucionales o interinstitucionales, aplicaciones institucionales.</v>
      </c>
      <c r="BG276" s="177" t="s">
        <v>1340</v>
      </c>
      <c r="BH276" s="175" t="str">
        <f t="shared" ref="BH276" si="303">BH34</f>
        <v xml:space="preserve"> </v>
      </c>
      <c r="BI276" s="200"/>
      <c r="BJ276" s="190">
        <v>45777</v>
      </c>
      <c r="BK276" s="192" t="str">
        <f t="shared" si="219"/>
        <v xml:space="preserve">La administración de la infraestructura tecnológica, asegura la ejecución de las copias sde seguridad a los servidores de apli9cación y bases de datos. </v>
      </c>
      <c r="BL276" s="192" t="str">
        <f t="shared" si="268"/>
        <v>OSI - GIS - GDMA - SPI</v>
      </c>
      <c r="BM276" s="197" t="s">
        <v>100</v>
      </c>
      <c r="BN276" s="191"/>
      <c r="BO276" s="193" t="s">
        <v>1338</v>
      </c>
      <c r="BP276" s="192" t="str">
        <f t="shared" si="220"/>
        <v>Monitoreo de las copias de seguridad y capacidades de almacenameinto.</v>
      </c>
      <c r="BQ276" s="194" t="s">
        <v>1340</v>
      </c>
      <c r="BR276" s="192" t="str">
        <f t="shared" si="264"/>
        <v>Servicio para la gestión tecnológica en ejecución 2025.</v>
      </c>
      <c r="BS276" s="200"/>
      <c r="BT276" s="349">
        <f t="shared" si="225"/>
        <v>45838</v>
      </c>
      <c r="BU276" s="349" t="str">
        <f t="shared" si="226"/>
        <v>En Infraestructura - Monitoreo permanente generación de backup /copias deseguridad de los servidores de aplicación y BD.
En Mesa de Ayuda - Generación de copias de seguridad correo electrónico usuarios finales.</v>
      </c>
      <c r="BV276" s="350" t="str">
        <f t="shared" si="269"/>
        <v>OSI - GIS - GDMA - SPI</v>
      </c>
      <c r="BW276" s="548" t="s">
        <v>100</v>
      </c>
      <c r="BX276" s="351" t="str">
        <f t="shared" si="227"/>
        <v xml:space="preserve"> </v>
      </c>
      <c r="BY276" s="351" t="str">
        <f t="shared" si="228"/>
        <v>X</v>
      </c>
      <c r="BZ276" s="351" t="str">
        <f t="shared" si="229"/>
        <v>Monitoreo y seguimiento periodico con infraestructura de las copias de seguridad y alamcenamiento; y con Mesa de Ayuda con casos de requerimientos de genración de PSTs.</v>
      </c>
      <c r="CA276" s="350" t="str">
        <f t="shared" si="215"/>
        <v>"En Avance"</v>
      </c>
      <c r="CB276" s="351" t="str">
        <f t="shared" si="230"/>
        <v>Ajuste redacción "Descripción del Riesgo" acorde con lo indicado en el Informe OCI-018-2025.</v>
      </c>
      <c r="CC276" s="200"/>
      <c r="CD276" s="301"/>
      <c r="CE276" s="175"/>
      <c r="CF276" s="175" t="str">
        <f t="shared" si="270"/>
        <v>OSI - GIS - GDMA - SPI</v>
      </c>
      <c r="CG276" s="305" t="s">
        <v>100</v>
      </c>
      <c r="CH276" s="176"/>
      <c r="CI276" s="239"/>
      <c r="CJ276" s="175"/>
      <c r="CK276" s="177"/>
      <c r="CL276" s="175"/>
      <c r="CM276" s="200"/>
      <c r="CN276" s="175"/>
      <c r="CO276" s="175"/>
      <c r="CP276" s="176"/>
      <c r="CQ276" s="176"/>
      <c r="CR276" s="176"/>
      <c r="CS276" s="176"/>
      <c r="CT276" s="177"/>
      <c r="CU276" s="177"/>
      <c r="CV276" s="177"/>
      <c r="CW276" s="198"/>
      <c r="CX276" s="198"/>
      <c r="CY276" s="198"/>
      <c r="CZ276" s="198"/>
      <c r="DA276" s="198"/>
      <c r="DB276" s="198"/>
      <c r="DC276" s="198"/>
      <c r="DD276" s="198"/>
      <c r="DE276" s="198"/>
      <c r="DF276" s="198"/>
    </row>
    <row r="277" spans="2:110" s="187" customFormat="1" ht="136.5" x14ac:dyDescent="0.25">
      <c r="B277" s="173" t="s">
        <v>68</v>
      </c>
      <c r="C277" s="195" t="s">
        <v>218</v>
      </c>
      <c r="D277" s="195" t="s">
        <v>218</v>
      </c>
      <c r="E277" s="196" t="s">
        <v>70</v>
      </c>
      <c r="F277" s="196" t="s">
        <v>71</v>
      </c>
      <c r="G277" s="196" t="s">
        <v>218</v>
      </c>
      <c r="H277" s="195" t="s">
        <v>518</v>
      </c>
      <c r="I277" s="195" t="s">
        <v>513</v>
      </c>
      <c r="J277" s="195" t="s">
        <v>513</v>
      </c>
      <c r="K277" s="195" t="s">
        <v>513</v>
      </c>
      <c r="L277" s="195" t="s">
        <v>658</v>
      </c>
      <c r="M277" s="195" t="s">
        <v>659</v>
      </c>
      <c r="N277" s="195" t="s">
        <v>660</v>
      </c>
      <c r="O277" s="196" t="s">
        <v>161</v>
      </c>
      <c r="P277" s="170"/>
      <c r="Q277" s="171" t="s">
        <v>77</v>
      </c>
      <c r="R277" s="171" t="s">
        <v>78</v>
      </c>
      <c r="S277" s="351" t="s">
        <v>1503</v>
      </c>
      <c r="T277" s="170" t="s">
        <v>80</v>
      </c>
      <c r="U277" s="196" t="s">
        <v>81</v>
      </c>
      <c r="V277" s="170" t="s">
        <v>82</v>
      </c>
      <c r="W277" s="218" t="s">
        <v>83</v>
      </c>
      <c r="X277" s="219">
        <f t="shared" si="252"/>
        <v>0.4</v>
      </c>
      <c r="Y277" s="220" t="s">
        <v>84</v>
      </c>
      <c r="Z277" s="219">
        <f t="shared" si="253"/>
        <v>0.8</v>
      </c>
      <c r="AA277" s="223" t="s">
        <v>85</v>
      </c>
      <c r="AB277" s="172" t="s">
        <v>213</v>
      </c>
      <c r="AC277" s="170" t="s">
        <v>214</v>
      </c>
      <c r="AD277" s="223" t="s">
        <v>88</v>
      </c>
      <c r="AE277" s="223" t="s">
        <v>89</v>
      </c>
      <c r="AF277" s="246" t="s">
        <v>165</v>
      </c>
      <c r="AG277" s="223" t="s">
        <v>91</v>
      </c>
      <c r="AH277" s="223" t="s">
        <v>135</v>
      </c>
      <c r="AI277" s="219">
        <f t="shared" si="254"/>
        <v>0.25</v>
      </c>
      <c r="AJ277" s="223" t="s">
        <v>179</v>
      </c>
      <c r="AK277" s="219">
        <f t="shared" si="255"/>
        <v>0.25</v>
      </c>
      <c r="AL277" s="223" t="s">
        <v>94</v>
      </c>
      <c r="AM277" s="195" t="s">
        <v>215</v>
      </c>
      <c r="AN277" s="173" t="s">
        <v>96</v>
      </c>
      <c r="AO277" s="195" t="s">
        <v>216</v>
      </c>
      <c r="AP277" s="184">
        <f t="shared" si="256"/>
        <v>0.5</v>
      </c>
      <c r="AQ277" s="243" t="str">
        <f t="shared" si="257"/>
        <v>MUY BAJA</v>
      </c>
      <c r="AR277" s="243">
        <f t="shared" si="258"/>
        <v>0.2</v>
      </c>
      <c r="AS277" s="243" t="str">
        <f t="shared" si="259"/>
        <v>MAYOR</v>
      </c>
      <c r="AT277" s="243">
        <f t="shared" si="260"/>
        <v>0.8</v>
      </c>
      <c r="AU277" s="223" t="s">
        <v>85</v>
      </c>
      <c r="AV277" s="235" t="s">
        <v>130</v>
      </c>
      <c r="AW277" s="174" t="s">
        <v>213</v>
      </c>
      <c r="AX277" s="175" t="s">
        <v>217</v>
      </c>
      <c r="AY277" s="200"/>
      <c r="AZ277" s="175">
        <f t="shared" ref="AZ277:BB277" si="304">AZ35</f>
        <v>45657</v>
      </c>
      <c r="BA277" s="175" t="str">
        <f t="shared" si="304"/>
        <v xml:space="preserve">En IIIC-2024 se realizó monitoreo de usuarios institucionales a servicios de corporativos en nube O365, plataforma interinstitucional SIIF Nación, Plataforma VUCE - con CD - Token, administración servicios tecnológicos, entre otros. </v>
      </c>
      <c r="BB277" s="175" t="str">
        <f t="shared" si="304"/>
        <v>OSI - GIS - GDMA - SPI</v>
      </c>
      <c r="BC277" s="227" t="s">
        <v>100</v>
      </c>
      <c r="BD277" s="175" t="str">
        <f t="shared" ref="BD277:BF277" si="305">BD35</f>
        <v xml:space="preserve"> </v>
      </c>
      <c r="BE277" s="175" t="str">
        <f t="shared" si="305"/>
        <v>X</v>
      </c>
      <c r="BF277" s="175" t="str">
        <f t="shared" si="305"/>
        <v>Se mantiene un control sobre los usuarios y accesos a nivel de servicios corporativos transversales, a plataformas institucionales o interinstitucionales, aplicaciones institucionales.</v>
      </c>
      <c r="BG277" s="177" t="s">
        <v>1340</v>
      </c>
      <c r="BH277" s="175" t="str">
        <f t="shared" ref="BH277" si="306">BH35</f>
        <v xml:space="preserve"> </v>
      </c>
      <c r="BI277" s="200"/>
      <c r="BJ277" s="190">
        <v>45777</v>
      </c>
      <c r="BK277" s="192" t="str">
        <f t="shared" si="219"/>
        <v xml:space="preserve">La administración de la infraestructura tecnológica, asegura la ejecución de las copias sde seguridad a los servidores de apli9cación y bases de datos. </v>
      </c>
      <c r="BL277" s="192" t="str">
        <f t="shared" si="268"/>
        <v>OSI - GIS - GDMA - SPI</v>
      </c>
      <c r="BM277" s="197" t="s">
        <v>100</v>
      </c>
      <c r="BN277" s="191"/>
      <c r="BO277" s="193" t="s">
        <v>1338</v>
      </c>
      <c r="BP277" s="192" t="str">
        <f t="shared" si="220"/>
        <v>Monitoreo de las copias de seguridad y capacidades de almacenameinto.</v>
      </c>
      <c r="BQ277" s="194" t="s">
        <v>1340</v>
      </c>
      <c r="BR277" s="192" t="str">
        <f t="shared" si="264"/>
        <v>Servicio para la gestión tecnológica en ejecución 2025.</v>
      </c>
      <c r="BS277" s="200"/>
      <c r="BT277" s="349">
        <f t="shared" si="225"/>
        <v>45838</v>
      </c>
      <c r="BU277" s="349" t="str">
        <f t="shared" si="226"/>
        <v>En Infraestructura - Monitoreo permanente generación de backup /copias deseguridad de los servidores de aplicación y BD.
En Mesa de Ayuda - Generación de copias de seguridad correo electrónico usuarios finales.</v>
      </c>
      <c r="BV277" s="350" t="str">
        <f t="shared" si="269"/>
        <v>OSI - GIS - GDMA - SPI</v>
      </c>
      <c r="BW277" s="548" t="s">
        <v>100</v>
      </c>
      <c r="BX277" s="351" t="str">
        <f t="shared" si="227"/>
        <v xml:space="preserve"> </v>
      </c>
      <c r="BY277" s="351" t="str">
        <f t="shared" si="228"/>
        <v>X</v>
      </c>
      <c r="BZ277" s="351" t="str">
        <f t="shared" si="229"/>
        <v>Monitoreo y seguimiento periodico con infraestructura de las copias de seguridad y alamcenamiento; y con Mesa de Ayuda con casos de requerimientos de genración de PSTs.</v>
      </c>
      <c r="CA277" s="350" t="str">
        <f t="shared" si="215"/>
        <v>"En Avance"</v>
      </c>
      <c r="CB277" s="351" t="str">
        <f t="shared" si="230"/>
        <v>Ajuste redacción "Descripción del Riesgo" acorde con lo indicado en el Informe OCI-018-2025.</v>
      </c>
      <c r="CC277" s="200"/>
      <c r="CD277" s="301"/>
      <c r="CE277" s="175"/>
      <c r="CF277" s="175" t="str">
        <f t="shared" si="270"/>
        <v>OSI - GIS - GDMA - SPI</v>
      </c>
      <c r="CG277" s="305" t="s">
        <v>100</v>
      </c>
      <c r="CH277" s="176"/>
      <c r="CI277" s="239"/>
      <c r="CJ277" s="175"/>
      <c r="CK277" s="177"/>
      <c r="CL277" s="175"/>
      <c r="CM277" s="200"/>
      <c r="CN277" s="175"/>
      <c r="CO277" s="175"/>
      <c r="CP277" s="176"/>
      <c r="CQ277" s="176"/>
      <c r="CR277" s="176"/>
      <c r="CS277" s="176"/>
      <c r="CT277" s="177"/>
      <c r="CU277" s="177"/>
      <c r="CV277" s="177"/>
      <c r="CW277" s="198"/>
      <c r="CX277" s="198"/>
      <c r="CY277" s="198"/>
      <c r="CZ277" s="198"/>
      <c r="DA277" s="198"/>
      <c r="DB277" s="198"/>
      <c r="DC277" s="198"/>
      <c r="DD277" s="198"/>
      <c r="DE277" s="198"/>
      <c r="DF277" s="198"/>
    </row>
    <row r="278" spans="2:110" s="187" customFormat="1" ht="136.5" x14ac:dyDescent="0.25">
      <c r="B278" s="173" t="s">
        <v>68</v>
      </c>
      <c r="C278" s="195" t="s">
        <v>218</v>
      </c>
      <c r="D278" s="195" t="s">
        <v>218</v>
      </c>
      <c r="E278" s="196" t="s">
        <v>70</v>
      </c>
      <c r="F278" s="196" t="s">
        <v>71</v>
      </c>
      <c r="G278" s="196" t="s">
        <v>218</v>
      </c>
      <c r="H278" s="195" t="s">
        <v>518</v>
      </c>
      <c r="I278" s="195" t="s">
        <v>513</v>
      </c>
      <c r="J278" s="195" t="s">
        <v>513</v>
      </c>
      <c r="K278" s="195" t="s">
        <v>513</v>
      </c>
      <c r="L278" s="195" t="s">
        <v>658</v>
      </c>
      <c r="M278" s="195" t="s">
        <v>659</v>
      </c>
      <c r="N278" s="195" t="s">
        <v>660</v>
      </c>
      <c r="O278" s="196" t="s">
        <v>161</v>
      </c>
      <c r="P278" s="170"/>
      <c r="Q278" s="171" t="s">
        <v>77</v>
      </c>
      <c r="R278" s="171" t="s">
        <v>78</v>
      </c>
      <c r="S278" s="351" t="s">
        <v>1503</v>
      </c>
      <c r="T278" s="170" t="s">
        <v>80</v>
      </c>
      <c r="U278" s="196" t="s">
        <v>81</v>
      </c>
      <c r="V278" s="170" t="s">
        <v>82</v>
      </c>
      <c r="W278" s="218" t="s">
        <v>83</v>
      </c>
      <c r="X278" s="219">
        <f t="shared" si="252"/>
        <v>0.4</v>
      </c>
      <c r="Y278" s="220" t="s">
        <v>84</v>
      </c>
      <c r="Z278" s="219">
        <f t="shared" si="253"/>
        <v>0.8</v>
      </c>
      <c r="AA278" s="223" t="s">
        <v>85</v>
      </c>
      <c r="AB278" s="172" t="s">
        <v>213</v>
      </c>
      <c r="AC278" s="170" t="s">
        <v>214</v>
      </c>
      <c r="AD278" s="223" t="s">
        <v>88</v>
      </c>
      <c r="AE278" s="223" t="s">
        <v>89</v>
      </c>
      <c r="AF278" s="246" t="s">
        <v>165</v>
      </c>
      <c r="AG278" s="223" t="s">
        <v>91</v>
      </c>
      <c r="AH278" s="223" t="s">
        <v>135</v>
      </c>
      <c r="AI278" s="219">
        <f t="shared" si="254"/>
        <v>0.25</v>
      </c>
      <c r="AJ278" s="223" t="s">
        <v>179</v>
      </c>
      <c r="AK278" s="219">
        <f t="shared" si="255"/>
        <v>0.25</v>
      </c>
      <c r="AL278" s="223" t="s">
        <v>94</v>
      </c>
      <c r="AM278" s="195" t="s">
        <v>215</v>
      </c>
      <c r="AN278" s="173" t="s">
        <v>96</v>
      </c>
      <c r="AO278" s="195" t="s">
        <v>216</v>
      </c>
      <c r="AP278" s="184">
        <f t="shared" si="256"/>
        <v>0.5</v>
      </c>
      <c r="AQ278" s="243" t="str">
        <f t="shared" si="257"/>
        <v>MUY BAJA</v>
      </c>
      <c r="AR278" s="243">
        <f t="shared" si="258"/>
        <v>0.2</v>
      </c>
      <c r="AS278" s="243" t="str">
        <f t="shared" si="259"/>
        <v>MAYOR</v>
      </c>
      <c r="AT278" s="243">
        <f t="shared" si="260"/>
        <v>0.8</v>
      </c>
      <c r="AU278" s="223" t="s">
        <v>85</v>
      </c>
      <c r="AV278" s="235" t="s">
        <v>130</v>
      </c>
      <c r="AW278" s="174" t="s">
        <v>213</v>
      </c>
      <c r="AX278" s="175" t="s">
        <v>217</v>
      </c>
      <c r="AY278" s="200"/>
      <c r="AZ278" s="175">
        <f t="shared" ref="AZ278:BB278" si="307">AZ36</f>
        <v>45657</v>
      </c>
      <c r="BA278" s="175" t="str">
        <f t="shared" si="307"/>
        <v xml:space="preserve">En IIIC-2024 se realizó monitoreo de usuarios institucionales a servicios de corporativos en nube O365, plataforma interinstitucional SIIF Nación, Plataforma VUCE - con CD - Token, administración servicios tecnológicos, entre otros. </v>
      </c>
      <c r="BB278" s="175" t="str">
        <f t="shared" si="307"/>
        <v>OSI - GIS - GDMA - SPI</v>
      </c>
      <c r="BC278" s="227" t="s">
        <v>100</v>
      </c>
      <c r="BD278" s="175" t="str">
        <f t="shared" ref="BD278:BF278" si="308">BD36</f>
        <v xml:space="preserve"> </v>
      </c>
      <c r="BE278" s="175" t="str">
        <f t="shared" si="308"/>
        <v>X</v>
      </c>
      <c r="BF278" s="175" t="str">
        <f t="shared" si="308"/>
        <v>Se mantiene un control sobre los usuarios y accesos a nivel de servicios corporativos transversales, a plataformas institucionales o interinstitucionales, aplicaciones institucionales.</v>
      </c>
      <c r="BG278" s="177" t="s">
        <v>1340</v>
      </c>
      <c r="BH278" s="175" t="str">
        <f t="shared" ref="BH278" si="309">BH36</f>
        <v xml:space="preserve"> </v>
      </c>
      <c r="BI278" s="200"/>
      <c r="BJ278" s="190">
        <v>45777</v>
      </c>
      <c r="BK278" s="192" t="str">
        <f t="shared" si="219"/>
        <v xml:space="preserve">La administración de la infraestructura tecnológica, asegura la ejecución de las copias sde seguridad a los servidores de apli9cación y bases de datos. </v>
      </c>
      <c r="BL278" s="192" t="str">
        <f t="shared" si="268"/>
        <v>OSI - GIS - GDMA - SPI</v>
      </c>
      <c r="BM278" s="197" t="s">
        <v>100</v>
      </c>
      <c r="BN278" s="191"/>
      <c r="BO278" s="193" t="s">
        <v>1338</v>
      </c>
      <c r="BP278" s="192" t="str">
        <f t="shared" si="220"/>
        <v>Monitoreo de las copias de seguridad y capacidades de almacenameinto.</v>
      </c>
      <c r="BQ278" s="194" t="s">
        <v>1340</v>
      </c>
      <c r="BR278" s="192" t="str">
        <f t="shared" si="264"/>
        <v>Servicio para la gestión tecnológica en ejecución 2025.</v>
      </c>
      <c r="BS278" s="200"/>
      <c r="BT278" s="349">
        <f t="shared" si="225"/>
        <v>45838</v>
      </c>
      <c r="BU278" s="349" t="str">
        <f t="shared" si="226"/>
        <v>En Infraestructura - Monitoreo permanente generación de backup /copias deseguridad de los servidores de aplicación y BD.
En Mesa de Ayuda - Generación de copias de seguridad correo electrónico usuarios finales.</v>
      </c>
      <c r="BV278" s="350" t="str">
        <f t="shared" si="269"/>
        <v>OSI - GIS - GDMA - SPI</v>
      </c>
      <c r="BW278" s="548" t="s">
        <v>100</v>
      </c>
      <c r="BX278" s="351" t="str">
        <f t="shared" si="227"/>
        <v xml:space="preserve"> </v>
      </c>
      <c r="BY278" s="351" t="str">
        <f t="shared" si="228"/>
        <v>X</v>
      </c>
      <c r="BZ278" s="351" t="str">
        <f t="shared" si="229"/>
        <v>Monitoreo y seguimiento periodico con infraestructura de las copias de seguridad y alamcenamiento; y con Mesa de Ayuda con casos de requerimientos de genración de PSTs.</v>
      </c>
      <c r="CA278" s="350" t="str">
        <f t="shared" si="215"/>
        <v>"En Avance"</v>
      </c>
      <c r="CB278" s="351" t="str">
        <f t="shared" si="230"/>
        <v>Ajuste redacción "Descripción del Riesgo" acorde con lo indicado en el Informe OCI-018-2025.</v>
      </c>
      <c r="CC278" s="200"/>
      <c r="CD278" s="301"/>
      <c r="CE278" s="175"/>
      <c r="CF278" s="175" t="str">
        <f t="shared" si="270"/>
        <v>OSI - GIS - GDMA - SPI</v>
      </c>
      <c r="CG278" s="305" t="s">
        <v>100</v>
      </c>
      <c r="CH278" s="176"/>
      <c r="CI278" s="239"/>
      <c r="CJ278" s="175"/>
      <c r="CK278" s="177"/>
      <c r="CL278" s="175"/>
      <c r="CM278" s="200"/>
      <c r="CN278" s="175"/>
      <c r="CO278" s="175"/>
      <c r="CP278" s="176"/>
      <c r="CQ278" s="176"/>
      <c r="CR278" s="176"/>
      <c r="CS278" s="176"/>
      <c r="CT278" s="177"/>
      <c r="CU278" s="177"/>
      <c r="CV278" s="177"/>
      <c r="CW278" s="198"/>
      <c r="CX278" s="198"/>
      <c r="CY278" s="198"/>
      <c r="CZ278" s="198"/>
      <c r="DA278" s="198"/>
      <c r="DB278" s="198"/>
      <c r="DC278" s="198"/>
      <c r="DD278" s="198"/>
      <c r="DE278" s="198"/>
      <c r="DF278" s="198"/>
    </row>
    <row r="279" spans="2:110" s="187" customFormat="1" ht="136.5" x14ac:dyDescent="0.25">
      <c r="B279" s="173" t="s">
        <v>68</v>
      </c>
      <c r="C279" s="195" t="s">
        <v>218</v>
      </c>
      <c r="D279" s="195" t="s">
        <v>218</v>
      </c>
      <c r="E279" s="196" t="s">
        <v>70</v>
      </c>
      <c r="F279" s="196" t="s">
        <v>71</v>
      </c>
      <c r="G279" s="196" t="s">
        <v>218</v>
      </c>
      <c r="H279" s="195">
        <v>0</v>
      </c>
      <c r="I279" s="195">
        <v>0</v>
      </c>
      <c r="J279" s="195">
        <v>0</v>
      </c>
      <c r="K279" s="195">
        <v>0</v>
      </c>
      <c r="L279" s="195">
        <v>0</v>
      </c>
      <c r="M279" s="195">
        <v>0</v>
      </c>
      <c r="N279" s="195">
        <v>0</v>
      </c>
      <c r="O279" s="196" t="s">
        <v>497</v>
      </c>
      <c r="P279" s="170"/>
      <c r="Q279" s="171" t="s">
        <v>77</v>
      </c>
      <c r="R279" s="171" t="s">
        <v>78</v>
      </c>
      <c r="S279" s="351" t="s">
        <v>1503</v>
      </c>
      <c r="T279" s="170" t="s">
        <v>80</v>
      </c>
      <c r="U279" s="196" t="s">
        <v>81</v>
      </c>
      <c r="V279" s="170" t="s">
        <v>144</v>
      </c>
      <c r="W279" s="218" t="s">
        <v>83</v>
      </c>
      <c r="X279" s="219">
        <f t="shared" si="252"/>
        <v>0.4</v>
      </c>
      <c r="Y279" s="220" t="s">
        <v>84</v>
      </c>
      <c r="Z279" s="219">
        <f t="shared" si="253"/>
        <v>0.8</v>
      </c>
      <c r="AA279" s="223" t="s">
        <v>85</v>
      </c>
      <c r="AB279" s="172" t="s">
        <v>213</v>
      </c>
      <c r="AC279" s="170" t="s">
        <v>214</v>
      </c>
      <c r="AD279" s="223" t="s">
        <v>88</v>
      </c>
      <c r="AE279" s="223" t="s">
        <v>89</v>
      </c>
      <c r="AF279" s="246" t="s">
        <v>165</v>
      </c>
      <c r="AG279" s="223" t="s">
        <v>91</v>
      </c>
      <c r="AH279" s="223" t="s">
        <v>135</v>
      </c>
      <c r="AI279" s="219">
        <f t="shared" si="254"/>
        <v>0.25</v>
      </c>
      <c r="AJ279" s="223" t="s">
        <v>179</v>
      </c>
      <c r="AK279" s="219">
        <f t="shared" si="255"/>
        <v>0.25</v>
      </c>
      <c r="AL279" s="223" t="s">
        <v>94</v>
      </c>
      <c r="AM279" s="195" t="s">
        <v>215</v>
      </c>
      <c r="AN279" s="173" t="s">
        <v>96</v>
      </c>
      <c r="AO279" s="195" t="s">
        <v>216</v>
      </c>
      <c r="AP279" s="184">
        <f t="shared" si="256"/>
        <v>0.5</v>
      </c>
      <c r="AQ279" s="243" t="str">
        <f t="shared" si="257"/>
        <v>MUY BAJA</v>
      </c>
      <c r="AR279" s="243">
        <f t="shared" si="258"/>
        <v>0.2</v>
      </c>
      <c r="AS279" s="243" t="str">
        <f t="shared" si="259"/>
        <v>MAYOR</v>
      </c>
      <c r="AT279" s="243">
        <f t="shared" si="260"/>
        <v>0.8</v>
      </c>
      <c r="AU279" s="223" t="s">
        <v>85</v>
      </c>
      <c r="AV279" s="235" t="s">
        <v>130</v>
      </c>
      <c r="AW279" s="174" t="s">
        <v>213</v>
      </c>
      <c r="AX279" s="175" t="s">
        <v>217</v>
      </c>
      <c r="AY279" s="200"/>
      <c r="AZ279" s="175">
        <f t="shared" ref="AZ279:BB279" si="310">AZ37</f>
        <v>45657</v>
      </c>
      <c r="BA279" s="175" t="str">
        <f t="shared" si="310"/>
        <v xml:space="preserve">En IIIC-2024 se realizó monitoreo de usuarios institucionales a servicios de corporativos en nube O365, plataforma interinstitucional SIIF Nación, Plataforma VUCE - con CD - Token, administración servicios tecnológicos, entre otros. </v>
      </c>
      <c r="BB279" s="175" t="str">
        <f t="shared" si="310"/>
        <v>OSI - GIS - GDMA - SPI</v>
      </c>
      <c r="BC279" s="227" t="s">
        <v>100</v>
      </c>
      <c r="BD279" s="175" t="str">
        <f t="shared" ref="BD279:BF279" si="311">BD37</f>
        <v xml:space="preserve"> </v>
      </c>
      <c r="BE279" s="175" t="str">
        <f t="shared" si="311"/>
        <v>X</v>
      </c>
      <c r="BF279" s="175" t="str">
        <f t="shared" si="311"/>
        <v>Se mantiene un control sobre los usuarios y accesos a nivel de servicios corporativos transversales, a plataformas institucionales o interinstitucionales, aplicaciones institucionales.</v>
      </c>
      <c r="BG279" s="177" t="s">
        <v>1340</v>
      </c>
      <c r="BH279" s="175" t="str">
        <f t="shared" ref="BH279" si="312">BH37</f>
        <v xml:space="preserve"> </v>
      </c>
      <c r="BI279" s="200"/>
      <c r="BJ279" s="190">
        <v>45777</v>
      </c>
      <c r="BK279" s="192" t="str">
        <f t="shared" si="219"/>
        <v xml:space="preserve">La administración de la infraestructura tecnológica, asegura la ejecución de las copias sde seguridad a los servidores de apli9cación y bases de datos. </v>
      </c>
      <c r="BL279" s="192" t="str">
        <f t="shared" si="268"/>
        <v>OSI - GIS - GDMA - SPI</v>
      </c>
      <c r="BM279" s="197" t="s">
        <v>100</v>
      </c>
      <c r="BN279" s="191"/>
      <c r="BO279" s="193" t="s">
        <v>1338</v>
      </c>
      <c r="BP279" s="192" t="str">
        <f t="shared" si="220"/>
        <v>Monitoreo de las copias de seguridad y capacidades de almacenameinto.</v>
      </c>
      <c r="BQ279" s="194" t="s">
        <v>1340</v>
      </c>
      <c r="BR279" s="192" t="str">
        <f t="shared" si="264"/>
        <v>Servicio para la gestión tecnológica en ejecución 2025.</v>
      </c>
      <c r="BS279" s="200"/>
      <c r="BT279" s="349">
        <f t="shared" si="225"/>
        <v>45838</v>
      </c>
      <c r="BU279" s="349" t="str">
        <f t="shared" si="226"/>
        <v>En Infraestructura - Monitoreo permanente generación de backup /copias deseguridad de los servidores de aplicación y BD.
En Mesa de Ayuda - Generación de copias de seguridad correo electrónico usuarios finales.</v>
      </c>
      <c r="BV279" s="350" t="str">
        <f t="shared" si="269"/>
        <v>OSI - GIS - GDMA - SPI</v>
      </c>
      <c r="BW279" s="548" t="s">
        <v>100</v>
      </c>
      <c r="BX279" s="351" t="str">
        <f t="shared" si="227"/>
        <v xml:space="preserve"> </v>
      </c>
      <c r="BY279" s="351" t="str">
        <f t="shared" si="228"/>
        <v>X</v>
      </c>
      <c r="BZ279" s="351" t="str">
        <f t="shared" si="229"/>
        <v>Monitoreo y seguimiento periodico con infraestructura de las copias de seguridad y alamcenamiento; y con Mesa de Ayuda con casos de requerimientos de genración de PSTs.</v>
      </c>
      <c r="CA279" s="350" t="str">
        <f t="shared" si="215"/>
        <v>"En Avance"</v>
      </c>
      <c r="CB279" s="351" t="str">
        <f t="shared" si="230"/>
        <v>Ajuste redacción "Descripción del Riesgo" acorde con lo indicado en el Informe OCI-018-2025.</v>
      </c>
      <c r="CC279" s="200"/>
      <c r="CD279" s="301"/>
      <c r="CE279" s="175"/>
      <c r="CF279" s="175" t="str">
        <f t="shared" si="270"/>
        <v>OSI - GIS - GDMA - SPI</v>
      </c>
      <c r="CG279" s="305" t="s">
        <v>100</v>
      </c>
      <c r="CH279" s="176"/>
      <c r="CI279" s="239"/>
      <c r="CJ279" s="175"/>
      <c r="CK279" s="177"/>
      <c r="CL279" s="175"/>
      <c r="CM279" s="200"/>
      <c r="CN279" s="175"/>
      <c r="CO279" s="175"/>
      <c r="CP279" s="176"/>
      <c r="CQ279" s="176"/>
      <c r="CR279" s="176"/>
      <c r="CS279" s="176"/>
      <c r="CT279" s="177"/>
      <c r="CU279" s="177"/>
      <c r="CV279" s="177"/>
      <c r="CW279" s="198"/>
      <c r="CX279" s="198"/>
      <c r="CY279" s="198"/>
      <c r="CZ279" s="198"/>
      <c r="DA279" s="198"/>
      <c r="DB279" s="198"/>
      <c r="DC279" s="198"/>
      <c r="DD279" s="198"/>
      <c r="DE279" s="198"/>
      <c r="DF279" s="198"/>
    </row>
    <row r="280" spans="2:110" s="187" customFormat="1" ht="136.5" x14ac:dyDescent="0.25">
      <c r="B280" s="173" t="s">
        <v>68</v>
      </c>
      <c r="C280" s="195" t="s">
        <v>209</v>
      </c>
      <c r="D280" s="195" t="s">
        <v>209</v>
      </c>
      <c r="E280" s="196" t="s">
        <v>116</v>
      </c>
      <c r="F280" s="196" t="s">
        <v>71</v>
      </c>
      <c r="G280" s="196" t="s">
        <v>209</v>
      </c>
      <c r="H280" s="195" t="s">
        <v>72</v>
      </c>
      <c r="I280" s="195" t="s">
        <v>72</v>
      </c>
      <c r="J280" s="195" t="s">
        <v>72</v>
      </c>
      <c r="K280" s="195" t="s">
        <v>72</v>
      </c>
      <c r="L280" s="195" t="s">
        <v>210</v>
      </c>
      <c r="M280" s="195" t="s">
        <v>211</v>
      </c>
      <c r="N280" s="195" t="s">
        <v>212</v>
      </c>
      <c r="O280" s="196" t="s">
        <v>189</v>
      </c>
      <c r="P280" s="170"/>
      <c r="Q280" s="171" t="s">
        <v>77</v>
      </c>
      <c r="R280" s="171" t="s">
        <v>78</v>
      </c>
      <c r="S280" s="351" t="s">
        <v>1501</v>
      </c>
      <c r="T280" s="170" t="s">
        <v>80</v>
      </c>
      <c r="U280" s="196" t="s">
        <v>81</v>
      </c>
      <c r="V280" s="170" t="s">
        <v>82</v>
      </c>
      <c r="W280" s="180" t="s">
        <v>123</v>
      </c>
      <c r="X280" s="181">
        <f t="shared" si="252"/>
        <v>0.2</v>
      </c>
      <c r="Y280" s="182" t="s">
        <v>84</v>
      </c>
      <c r="Z280" s="181">
        <f t="shared" si="253"/>
        <v>0.8</v>
      </c>
      <c r="AA280" s="173" t="s">
        <v>85</v>
      </c>
      <c r="AB280" s="172" t="s">
        <v>213</v>
      </c>
      <c r="AC280" s="170" t="s">
        <v>214</v>
      </c>
      <c r="AD280" s="173" t="s">
        <v>88</v>
      </c>
      <c r="AE280" s="173" t="s">
        <v>89</v>
      </c>
      <c r="AF280" s="196" t="s">
        <v>165</v>
      </c>
      <c r="AG280" s="173" t="s">
        <v>91</v>
      </c>
      <c r="AH280" s="173" t="s">
        <v>135</v>
      </c>
      <c r="AI280" s="183">
        <f t="shared" si="254"/>
        <v>0.25</v>
      </c>
      <c r="AJ280" s="173" t="s">
        <v>179</v>
      </c>
      <c r="AK280" s="183">
        <f t="shared" si="255"/>
        <v>0.25</v>
      </c>
      <c r="AL280" s="173" t="s">
        <v>94</v>
      </c>
      <c r="AM280" s="195" t="s">
        <v>215</v>
      </c>
      <c r="AN280" s="173" t="s">
        <v>96</v>
      </c>
      <c r="AO280" s="195" t="s">
        <v>216</v>
      </c>
      <c r="AP280" s="184">
        <f t="shared" si="256"/>
        <v>0.5</v>
      </c>
      <c r="AQ280" s="243" t="str">
        <f t="shared" si="257"/>
        <v>MUY BAJA</v>
      </c>
      <c r="AR280" s="243">
        <f t="shared" si="258"/>
        <v>0.1</v>
      </c>
      <c r="AS280" s="243" t="str">
        <f t="shared" si="259"/>
        <v>MAYOR</v>
      </c>
      <c r="AT280" s="243">
        <f t="shared" si="260"/>
        <v>0.8</v>
      </c>
      <c r="AU280" s="223" t="s">
        <v>85</v>
      </c>
      <c r="AV280" s="235" t="s">
        <v>130</v>
      </c>
      <c r="AW280" s="174" t="s">
        <v>213</v>
      </c>
      <c r="AX280" s="175" t="s">
        <v>217</v>
      </c>
      <c r="AY280" s="200"/>
      <c r="AZ280" s="175">
        <f t="shared" ref="AZ280:BB282" si="313">AZ34</f>
        <v>45657</v>
      </c>
      <c r="BA280" s="175" t="str">
        <f t="shared" si="313"/>
        <v xml:space="preserve">En IIIC-2024 se realizó monitoreo de usuarios institucionales a servicios de corporativos en nube O365, plataforma interinstitucional SIIF Nación, Plataforma VUCE - con CD - Token, administración servicios tecnológicos, entre otros. </v>
      </c>
      <c r="BB280" s="175" t="str">
        <f t="shared" si="313"/>
        <v>OSI - GIS - GDMA - SPI</v>
      </c>
      <c r="BC280" s="227" t="s">
        <v>100</v>
      </c>
      <c r="BD280" s="175" t="str">
        <f t="shared" ref="BD280:BF282" si="314">BD34</f>
        <v xml:space="preserve"> </v>
      </c>
      <c r="BE280" s="175" t="str">
        <f t="shared" si="314"/>
        <v>X</v>
      </c>
      <c r="BF280" s="175" t="str">
        <f t="shared" si="314"/>
        <v>Se mantiene un control sobre los usuarios y accesos a nivel de servicios corporativos transversales, a plataformas institucionales o interinstitucionales, aplicaciones institucionales.</v>
      </c>
      <c r="BG280" s="177" t="s">
        <v>1340</v>
      </c>
      <c r="BH280" s="175" t="str">
        <f t="shared" ref="BH280" si="315">BH38</f>
        <v xml:space="preserve"> </v>
      </c>
      <c r="BI280" s="200"/>
      <c r="BJ280" s="190">
        <v>45777</v>
      </c>
      <c r="BK280" s="192" t="str">
        <f t="shared" si="219"/>
        <v xml:space="preserve">La administración de la infraestructura tecnológica, asegura la ejecución de las copias sde seguridad a los servidores de apli9cación y bases de datos. </v>
      </c>
      <c r="BL280" s="192" t="str">
        <f t="shared" si="268"/>
        <v>OSI - GIS - GDMA - SPI</v>
      </c>
      <c r="BM280" s="197" t="s">
        <v>100</v>
      </c>
      <c r="BN280" s="191"/>
      <c r="BO280" s="193" t="s">
        <v>1338</v>
      </c>
      <c r="BP280" s="192" t="str">
        <f t="shared" si="220"/>
        <v>Monitoreo de las copias de seguridad y capacidades de almacenameinto.</v>
      </c>
      <c r="BQ280" s="194" t="s">
        <v>1340</v>
      </c>
      <c r="BR280" s="192" t="str">
        <f t="shared" si="264"/>
        <v>Servicio para la gestión tecnológica en ejecución 2025.</v>
      </c>
      <c r="BS280" s="200"/>
      <c r="BT280" s="349">
        <f t="shared" si="225"/>
        <v>45838</v>
      </c>
      <c r="BU280" s="349" t="str">
        <f t="shared" si="226"/>
        <v>En Infraestructura - Monitoreo permanente generación de backup /copias deseguridad de los servidores de aplicación y BD.
En Mesa de Ayuda - Generación de copias de seguridad correo electrónico usuarios finales.</v>
      </c>
      <c r="BV280" s="350" t="str">
        <f t="shared" si="269"/>
        <v>OSI - GIS - GDMA - SPI</v>
      </c>
      <c r="BW280" s="548" t="s">
        <v>100</v>
      </c>
      <c r="BX280" s="351" t="str">
        <f t="shared" si="227"/>
        <v xml:space="preserve"> </v>
      </c>
      <c r="BY280" s="351" t="str">
        <f t="shared" si="228"/>
        <v>X</v>
      </c>
      <c r="BZ280" s="351" t="str">
        <f t="shared" si="229"/>
        <v>Monitoreo y seguimiento periodico con infraestructura de las copias de seguridad y alamcenamiento; y con Mesa de Ayuda con casos de requerimientos de genración de PSTs.</v>
      </c>
      <c r="CA280" s="350" t="str">
        <f t="shared" si="215"/>
        <v>"En Avance"</v>
      </c>
      <c r="CB280" s="351" t="str">
        <f t="shared" si="230"/>
        <v>Ajuste redacción "Descripción del Riesgo" acorde con lo indicado en el Informe OCI-018-2025.</v>
      </c>
      <c r="CC280" s="200"/>
      <c r="CD280" s="301"/>
      <c r="CE280" s="175"/>
      <c r="CF280" s="175" t="str">
        <f t="shared" si="270"/>
        <v>OSI - GIS - GDMA - SPI</v>
      </c>
      <c r="CG280" s="305" t="s">
        <v>100</v>
      </c>
      <c r="CH280" s="176"/>
      <c r="CI280" s="239"/>
      <c r="CJ280" s="175"/>
      <c r="CK280" s="177"/>
      <c r="CL280" s="175"/>
      <c r="CM280" s="200"/>
      <c r="CN280" s="175"/>
      <c r="CO280" s="175"/>
      <c r="CP280" s="176"/>
      <c r="CQ280" s="176"/>
      <c r="CR280" s="176"/>
      <c r="CS280" s="176"/>
      <c r="CT280" s="177"/>
      <c r="CU280" s="177"/>
      <c r="CV280" s="177"/>
      <c r="CW280" s="198"/>
      <c r="CX280" s="198"/>
      <c r="CY280" s="198"/>
      <c r="CZ280" s="198"/>
      <c r="DA280" s="198"/>
      <c r="DB280" s="198"/>
      <c r="DC280" s="198"/>
      <c r="DD280" s="198"/>
      <c r="DE280" s="198"/>
      <c r="DF280" s="198"/>
    </row>
    <row r="281" spans="2:110" s="187" customFormat="1" ht="136.5" x14ac:dyDescent="0.25">
      <c r="B281" s="173" t="s">
        <v>68</v>
      </c>
      <c r="C281" s="195" t="s">
        <v>209</v>
      </c>
      <c r="D281" s="195" t="s">
        <v>209</v>
      </c>
      <c r="E281" s="196" t="s">
        <v>116</v>
      </c>
      <c r="F281" s="196" t="s">
        <v>71</v>
      </c>
      <c r="G281" s="196" t="s">
        <v>209</v>
      </c>
      <c r="H281" s="195" t="s">
        <v>240</v>
      </c>
      <c r="I281" s="195" t="s">
        <v>240</v>
      </c>
      <c r="J281" s="195" t="s">
        <v>240</v>
      </c>
      <c r="K281" s="195" t="s">
        <v>240</v>
      </c>
      <c r="L281" s="195" t="s">
        <v>474</v>
      </c>
      <c r="M281" s="195" t="s">
        <v>475</v>
      </c>
      <c r="N281" s="195" t="s">
        <v>476</v>
      </c>
      <c r="O281" s="196" t="s">
        <v>189</v>
      </c>
      <c r="P281" s="170"/>
      <c r="Q281" s="171" t="s">
        <v>77</v>
      </c>
      <c r="R281" s="171" t="s">
        <v>78</v>
      </c>
      <c r="S281" s="351" t="s">
        <v>1501</v>
      </c>
      <c r="T281" s="170" t="s">
        <v>80</v>
      </c>
      <c r="U281" s="196" t="s">
        <v>81</v>
      </c>
      <c r="V281" s="170" t="s">
        <v>122</v>
      </c>
      <c r="W281" s="180" t="s">
        <v>123</v>
      </c>
      <c r="X281" s="181">
        <f t="shared" si="252"/>
        <v>0.2</v>
      </c>
      <c r="Y281" s="182" t="s">
        <v>84</v>
      </c>
      <c r="Z281" s="181">
        <f t="shared" si="253"/>
        <v>0.8</v>
      </c>
      <c r="AA281" s="173" t="s">
        <v>85</v>
      </c>
      <c r="AB281" s="172" t="s">
        <v>213</v>
      </c>
      <c r="AC281" s="170" t="s">
        <v>214</v>
      </c>
      <c r="AD281" s="173" t="s">
        <v>88</v>
      </c>
      <c r="AE281" s="173" t="s">
        <v>89</v>
      </c>
      <c r="AF281" s="196" t="s">
        <v>165</v>
      </c>
      <c r="AG281" s="173" t="s">
        <v>91</v>
      </c>
      <c r="AH281" s="173" t="s">
        <v>135</v>
      </c>
      <c r="AI281" s="183">
        <f t="shared" si="254"/>
        <v>0.25</v>
      </c>
      <c r="AJ281" s="173" t="s">
        <v>179</v>
      </c>
      <c r="AK281" s="183">
        <f t="shared" si="255"/>
        <v>0.25</v>
      </c>
      <c r="AL281" s="173" t="s">
        <v>94</v>
      </c>
      <c r="AM281" s="195" t="s">
        <v>215</v>
      </c>
      <c r="AN281" s="173" t="s">
        <v>96</v>
      </c>
      <c r="AO281" s="195" t="s">
        <v>216</v>
      </c>
      <c r="AP281" s="184">
        <f t="shared" si="256"/>
        <v>0.5</v>
      </c>
      <c r="AQ281" s="243" t="str">
        <f t="shared" si="257"/>
        <v>MUY BAJA</v>
      </c>
      <c r="AR281" s="243">
        <f t="shared" si="258"/>
        <v>0.1</v>
      </c>
      <c r="AS281" s="243" t="str">
        <f t="shared" si="259"/>
        <v>MAYOR</v>
      </c>
      <c r="AT281" s="243">
        <f t="shared" si="260"/>
        <v>0.8</v>
      </c>
      <c r="AU281" s="223" t="s">
        <v>85</v>
      </c>
      <c r="AV281" s="235" t="s">
        <v>130</v>
      </c>
      <c r="AW281" s="174" t="s">
        <v>213</v>
      </c>
      <c r="AX281" s="175" t="s">
        <v>217</v>
      </c>
      <c r="AY281" s="200"/>
      <c r="AZ281" s="175">
        <f t="shared" si="313"/>
        <v>45657</v>
      </c>
      <c r="BA281" s="175" t="str">
        <f t="shared" si="313"/>
        <v xml:space="preserve">En IIIC-2024 se realizó monitoreo de usuarios institucionales a servicios de corporativos en nube O365, plataforma interinstitucional SIIF Nación, Plataforma VUCE - con CD - Token, administración servicios tecnológicos, entre otros. </v>
      </c>
      <c r="BB281" s="175" t="str">
        <f t="shared" si="313"/>
        <v>OSI - GIS - GDMA - SPI</v>
      </c>
      <c r="BC281" s="227" t="s">
        <v>100</v>
      </c>
      <c r="BD281" s="175" t="str">
        <f t="shared" si="314"/>
        <v xml:space="preserve"> </v>
      </c>
      <c r="BE281" s="175" t="str">
        <f t="shared" si="314"/>
        <v>X</v>
      </c>
      <c r="BF281" s="175" t="str">
        <f t="shared" si="314"/>
        <v>Se mantiene un control sobre los usuarios y accesos a nivel de servicios corporativos transversales, a plataformas institucionales o interinstitucionales, aplicaciones institucionales.</v>
      </c>
      <c r="BG281" s="177" t="s">
        <v>1340</v>
      </c>
      <c r="BH281" s="175" t="str">
        <f t="shared" ref="BH281" si="316">BH39</f>
        <v xml:space="preserve"> </v>
      </c>
      <c r="BI281" s="200"/>
      <c r="BJ281" s="190">
        <v>45777</v>
      </c>
      <c r="BK281" s="192" t="str">
        <f t="shared" si="219"/>
        <v xml:space="preserve">La administración de la infraestructura tecnológica, asegura la ejecución de las copias sde seguridad a los servidores de apli9cación y bases de datos. </v>
      </c>
      <c r="BL281" s="192" t="str">
        <f t="shared" si="268"/>
        <v>OSI - GIS - GDMA - SPI</v>
      </c>
      <c r="BM281" s="197" t="s">
        <v>100</v>
      </c>
      <c r="BN281" s="191"/>
      <c r="BO281" s="193" t="s">
        <v>1338</v>
      </c>
      <c r="BP281" s="192" t="str">
        <f t="shared" si="220"/>
        <v>Monitoreo de las copias de seguridad y capacidades de almacenameinto.</v>
      </c>
      <c r="BQ281" s="194" t="s">
        <v>1340</v>
      </c>
      <c r="BR281" s="192" t="str">
        <f t="shared" si="264"/>
        <v>Servicio para la gestión tecnológica en ejecución 2025.</v>
      </c>
      <c r="BS281" s="200"/>
      <c r="BT281" s="349">
        <f t="shared" si="225"/>
        <v>45838</v>
      </c>
      <c r="BU281" s="349" t="str">
        <f t="shared" si="226"/>
        <v>En Infraestructura - Monitoreo permanente generación de backup /copias deseguridad de los servidores de aplicación y BD.
En Mesa de Ayuda - Generación de copias de seguridad correo electrónico usuarios finales.</v>
      </c>
      <c r="BV281" s="350" t="str">
        <f t="shared" si="269"/>
        <v>OSI - GIS - GDMA - SPI</v>
      </c>
      <c r="BW281" s="548" t="s">
        <v>100</v>
      </c>
      <c r="BX281" s="351" t="str">
        <f t="shared" si="227"/>
        <v xml:space="preserve"> </v>
      </c>
      <c r="BY281" s="351" t="str">
        <f t="shared" si="228"/>
        <v>X</v>
      </c>
      <c r="BZ281" s="351" t="str">
        <f t="shared" si="229"/>
        <v>Monitoreo y seguimiento periodico con infraestructura de las copias de seguridad y alamcenamiento; y con Mesa de Ayuda con casos de requerimientos de genración de PSTs.</v>
      </c>
      <c r="CA281" s="350" t="str">
        <f t="shared" si="215"/>
        <v>"En Avance"</v>
      </c>
      <c r="CB281" s="351" t="str">
        <f t="shared" si="230"/>
        <v>Ajuste redacción "Descripción del Riesgo" acorde con lo indicado en el Informe OCI-018-2025.</v>
      </c>
      <c r="CC281" s="200"/>
      <c r="CD281" s="301"/>
      <c r="CE281" s="175"/>
      <c r="CF281" s="175" t="str">
        <f t="shared" si="270"/>
        <v>OSI - GIS - GDMA - SPI</v>
      </c>
      <c r="CG281" s="305" t="s">
        <v>100</v>
      </c>
      <c r="CH281" s="176"/>
      <c r="CI281" s="239"/>
      <c r="CJ281" s="175"/>
      <c r="CK281" s="177"/>
      <c r="CL281" s="175"/>
      <c r="CM281" s="200"/>
      <c r="CN281" s="175"/>
      <c r="CO281" s="175"/>
      <c r="CP281" s="176"/>
      <c r="CQ281" s="176"/>
      <c r="CR281" s="176"/>
      <c r="CS281" s="176"/>
      <c r="CT281" s="177"/>
      <c r="CU281" s="177"/>
      <c r="CV281" s="177"/>
      <c r="CW281" s="198"/>
      <c r="CX281" s="198"/>
      <c r="CY281" s="198"/>
      <c r="CZ281" s="198"/>
      <c r="DA281" s="198"/>
      <c r="DB281" s="198"/>
      <c r="DC281" s="198"/>
      <c r="DD281" s="198"/>
      <c r="DE281" s="198"/>
      <c r="DF281" s="198"/>
    </row>
    <row r="282" spans="2:110" s="187" customFormat="1" ht="136.5" x14ac:dyDescent="0.25">
      <c r="B282" s="173" t="s">
        <v>68</v>
      </c>
      <c r="C282" s="195" t="s">
        <v>209</v>
      </c>
      <c r="D282" s="195" t="s">
        <v>209</v>
      </c>
      <c r="E282" s="196" t="s">
        <v>116</v>
      </c>
      <c r="F282" s="196" t="s">
        <v>71</v>
      </c>
      <c r="G282" s="196" t="s">
        <v>209</v>
      </c>
      <c r="H282" s="195" t="s">
        <v>240</v>
      </c>
      <c r="I282" s="195" t="s">
        <v>518</v>
      </c>
      <c r="J282" s="195" t="s">
        <v>240</v>
      </c>
      <c r="K282" s="195" t="s">
        <v>242</v>
      </c>
      <c r="L282" s="195" t="s">
        <v>353</v>
      </c>
      <c r="M282" s="195" t="s">
        <v>353</v>
      </c>
      <c r="N282" s="195" t="s">
        <v>120</v>
      </c>
      <c r="O282" s="196" t="s">
        <v>167</v>
      </c>
      <c r="P282" s="170"/>
      <c r="Q282" s="171" t="s">
        <v>77</v>
      </c>
      <c r="R282" s="171" t="s">
        <v>78</v>
      </c>
      <c r="S282" s="351" t="s">
        <v>1501</v>
      </c>
      <c r="T282" s="170" t="s">
        <v>80</v>
      </c>
      <c r="U282" s="196" t="s">
        <v>81</v>
      </c>
      <c r="V282" s="170" t="s">
        <v>122</v>
      </c>
      <c r="W282" s="180" t="s">
        <v>123</v>
      </c>
      <c r="X282" s="181">
        <f t="shared" si="252"/>
        <v>0.2</v>
      </c>
      <c r="Y282" s="182" t="s">
        <v>84</v>
      </c>
      <c r="Z282" s="181">
        <f t="shared" si="253"/>
        <v>0.8</v>
      </c>
      <c r="AA282" s="173" t="s">
        <v>85</v>
      </c>
      <c r="AB282" s="172" t="s">
        <v>213</v>
      </c>
      <c r="AC282" s="170" t="s">
        <v>214</v>
      </c>
      <c r="AD282" s="173" t="s">
        <v>88</v>
      </c>
      <c r="AE282" s="173" t="s">
        <v>89</v>
      </c>
      <c r="AF282" s="196" t="s">
        <v>165</v>
      </c>
      <c r="AG282" s="173" t="s">
        <v>91</v>
      </c>
      <c r="AH282" s="173" t="s">
        <v>135</v>
      </c>
      <c r="AI282" s="183">
        <f t="shared" si="254"/>
        <v>0.25</v>
      </c>
      <c r="AJ282" s="173" t="s">
        <v>179</v>
      </c>
      <c r="AK282" s="183">
        <f t="shared" si="255"/>
        <v>0.25</v>
      </c>
      <c r="AL282" s="173" t="s">
        <v>94</v>
      </c>
      <c r="AM282" s="195" t="s">
        <v>215</v>
      </c>
      <c r="AN282" s="173" t="s">
        <v>96</v>
      </c>
      <c r="AO282" s="195" t="s">
        <v>216</v>
      </c>
      <c r="AP282" s="184">
        <f t="shared" si="256"/>
        <v>0.5</v>
      </c>
      <c r="AQ282" s="243" t="str">
        <f t="shared" si="257"/>
        <v>MUY BAJA</v>
      </c>
      <c r="AR282" s="243">
        <f t="shared" si="258"/>
        <v>0.1</v>
      </c>
      <c r="AS282" s="243" t="str">
        <f t="shared" si="259"/>
        <v>MAYOR</v>
      </c>
      <c r="AT282" s="243">
        <f t="shared" si="260"/>
        <v>0.8</v>
      </c>
      <c r="AU282" s="223" t="s">
        <v>85</v>
      </c>
      <c r="AV282" s="235" t="s">
        <v>130</v>
      </c>
      <c r="AW282" s="174" t="s">
        <v>213</v>
      </c>
      <c r="AX282" s="175" t="s">
        <v>217</v>
      </c>
      <c r="AY282" s="200"/>
      <c r="AZ282" s="175">
        <f t="shared" si="313"/>
        <v>45657</v>
      </c>
      <c r="BA282" s="175" t="str">
        <f t="shared" si="313"/>
        <v xml:space="preserve">En IIIC-2024 se realizó monitoreo de usuarios institucionales a servicios de corporativos en nube O365, plataforma interinstitucional SIIF Nación, Plataforma VUCE - con CD - Token, administración servicios tecnológicos, entre otros. </v>
      </c>
      <c r="BB282" s="175" t="str">
        <f t="shared" si="313"/>
        <v>OSI - GIS - GDMA - SPI</v>
      </c>
      <c r="BC282" s="227" t="s">
        <v>100</v>
      </c>
      <c r="BD282" s="175" t="str">
        <f t="shared" si="314"/>
        <v xml:space="preserve"> </v>
      </c>
      <c r="BE282" s="175" t="str">
        <f t="shared" si="314"/>
        <v>X</v>
      </c>
      <c r="BF282" s="175" t="str">
        <f t="shared" si="314"/>
        <v>Se mantiene un control sobre los usuarios y accesos a nivel de servicios corporativos transversales, a plataformas institucionales o interinstitucionales, aplicaciones institucionales.</v>
      </c>
      <c r="BG282" s="177" t="s">
        <v>1340</v>
      </c>
      <c r="BH282" s="175" t="str">
        <f t="shared" ref="BH282" si="317">BH40</f>
        <v xml:space="preserve"> </v>
      </c>
      <c r="BI282" s="200"/>
      <c r="BJ282" s="190">
        <v>45777</v>
      </c>
      <c r="BK282" s="192" t="str">
        <f t="shared" si="219"/>
        <v xml:space="preserve">La administración de la infraestructura tecnológica, asegura la ejecución de las copias sde seguridad a los servidores de apli9cación y bases de datos. </v>
      </c>
      <c r="BL282" s="192" t="str">
        <f t="shared" si="268"/>
        <v>OSI - GIS - GDMA - SPI</v>
      </c>
      <c r="BM282" s="197" t="s">
        <v>100</v>
      </c>
      <c r="BN282" s="191"/>
      <c r="BO282" s="193" t="s">
        <v>1338</v>
      </c>
      <c r="BP282" s="192" t="str">
        <f t="shared" si="220"/>
        <v>Monitoreo de las copias de seguridad y capacidades de almacenameinto.</v>
      </c>
      <c r="BQ282" s="194" t="s">
        <v>1340</v>
      </c>
      <c r="BR282" s="192" t="str">
        <f t="shared" si="264"/>
        <v>Servicio para la gestión tecnológica en ejecución 2025.</v>
      </c>
      <c r="BS282" s="200"/>
      <c r="BT282" s="349">
        <f t="shared" si="225"/>
        <v>45838</v>
      </c>
      <c r="BU282" s="349" t="str">
        <f t="shared" si="226"/>
        <v>En Infraestructura - Monitoreo permanente generación de backup /copias deseguridad de los servidores de aplicación y BD.
En Mesa de Ayuda - Generación de copias de seguridad correo electrónico usuarios finales.</v>
      </c>
      <c r="BV282" s="350" t="str">
        <f t="shared" si="269"/>
        <v>OSI - GIS - GDMA - SPI</v>
      </c>
      <c r="BW282" s="548" t="s">
        <v>100</v>
      </c>
      <c r="BX282" s="351" t="str">
        <f t="shared" si="227"/>
        <v xml:space="preserve"> </v>
      </c>
      <c r="BY282" s="351" t="str">
        <f t="shared" si="228"/>
        <v>X</v>
      </c>
      <c r="BZ282" s="351" t="str">
        <f t="shared" si="229"/>
        <v>Monitoreo y seguimiento periodico con infraestructura de las copias de seguridad y alamcenamiento; y con Mesa de Ayuda con casos de requerimientos de genración de PSTs.</v>
      </c>
      <c r="CA282" s="350" t="str">
        <f t="shared" si="215"/>
        <v>"En Avance"</v>
      </c>
      <c r="CB282" s="351" t="str">
        <f t="shared" si="230"/>
        <v>Ajuste redacción "Descripción del Riesgo" acorde con lo indicado en el Informe OCI-018-2025.</v>
      </c>
      <c r="CC282" s="200"/>
      <c r="CD282" s="301"/>
      <c r="CE282" s="175"/>
      <c r="CF282" s="175" t="str">
        <f t="shared" si="270"/>
        <v>OSI - GIS - GDMA - SPI</v>
      </c>
      <c r="CG282" s="305" t="s">
        <v>100</v>
      </c>
      <c r="CH282" s="176"/>
      <c r="CI282" s="239"/>
      <c r="CJ282" s="175"/>
      <c r="CK282" s="177"/>
      <c r="CL282" s="175"/>
      <c r="CM282" s="200"/>
      <c r="CN282" s="175"/>
      <c r="CO282" s="175"/>
      <c r="CP282" s="176"/>
      <c r="CQ282" s="176"/>
      <c r="CR282" s="176"/>
      <c r="CS282" s="176"/>
      <c r="CT282" s="177"/>
      <c r="CU282" s="177"/>
      <c r="CV282" s="177"/>
      <c r="CW282" s="198"/>
      <c r="CX282" s="198"/>
      <c r="CY282" s="198"/>
      <c r="CZ282" s="198"/>
      <c r="DA282" s="198"/>
      <c r="DB282" s="198"/>
      <c r="DC282" s="198"/>
      <c r="DD282" s="198"/>
      <c r="DE282" s="198"/>
      <c r="DF282" s="198"/>
    </row>
    <row r="283" spans="2:110" s="187" customFormat="1" ht="136.5" x14ac:dyDescent="0.25">
      <c r="B283" s="173" t="s">
        <v>68</v>
      </c>
      <c r="C283" s="195" t="s">
        <v>307</v>
      </c>
      <c r="D283" s="195" t="s">
        <v>307</v>
      </c>
      <c r="E283" s="196" t="s">
        <v>185</v>
      </c>
      <c r="F283" s="196" t="s">
        <v>71</v>
      </c>
      <c r="G283" s="196" t="s">
        <v>307</v>
      </c>
      <c r="H283" s="195" t="s">
        <v>240</v>
      </c>
      <c r="I283" s="195" t="s">
        <v>240</v>
      </c>
      <c r="J283" s="195" t="s">
        <v>240</v>
      </c>
      <c r="K283" s="195" t="s">
        <v>240</v>
      </c>
      <c r="L283" s="195" t="s">
        <v>304</v>
      </c>
      <c r="M283" s="195" t="s">
        <v>308</v>
      </c>
      <c r="N283" s="195" t="s">
        <v>309</v>
      </c>
      <c r="O283" s="196" t="s">
        <v>76</v>
      </c>
      <c r="P283" s="170"/>
      <c r="Q283" s="171" t="s">
        <v>77</v>
      </c>
      <c r="R283" s="171" t="s">
        <v>78</v>
      </c>
      <c r="S283" s="355" t="s">
        <v>1496</v>
      </c>
      <c r="T283" s="170" t="s">
        <v>302</v>
      </c>
      <c r="U283" s="196" t="s">
        <v>143</v>
      </c>
      <c r="V283" s="170" t="s">
        <v>287</v>
      </c>
      <c r="W283" s="180" t="s">
        <v>83</v>
      </c>
      <c r="X283" s="181">
        <f t="shared" si="252"/>
        <v>0.4</v>
      </c>
      <c r="Y283" s="182" t="s">
        <v>84</v>
      </c>
      <c r="Z283" s="181">
        <f t="shared" si="253"/>
        <v>0.8</v>
      </c>
      <c r="AA283" s="173" t="s">
        <v>85</v>
      </c>
      <c r="AB283" s="172" t="s">
        <v>145</v>
      </c>
      <c r="AC283" s="170" t="s">
        <v>310</v>
      </c>
      <c r="AD283" s="173" t="s">
        <v>88</v>
      </c>
      <c r="AE283" s="173" t="s">
        <v>89</v>
      </c>
      <c r="AF283" s="196" t="s">
        <v>90</v>
      </c>
      <c r="AG283" s="173" t="s">
        <v>91</v>
      </c>
      <c r="AH283" s="173" t="s">
        <v>92</v>
      </c>
      <c r="AI283" s="183">
        <f t="shared" si="254"/>
        <v>0.1</v>
      </c>
      <c r="AJ283" s="173" t="s">
        <v>179</v>
      </c>
      <c r="AK283" s="183">
        <f t="shared" si="255"/>
        <v>0.25</v>
      </c>
      <c r="AL283" s="173" t="s">
        <v>94</v>
      </c>
      <c r="AM283" s="195" t="s">
        <v>136</v>
      </c>
      <c r="AN283" s="173" t="s">
        <v>96</v>
      </c>
      <c r="AO283" s="195" t="s">
        <v>311</v>
      </c>
      <c r="AP283" s="184">
        <f t="shared" si="256"/>
        <v>0.35</v>
      </c>
      <c r="AQ283" s="243" t="str">
        <f t="shared" si="257"/>
        <v>BAJA</v>
      </c>
      <c r="AR283" s="243">
        <f t="shared" si="258"/>
        <v>0.4</v>
      </c>
      <c r="AS283" s="243" t="str">
        <f t="shared" si="259"/>
        <v>MODERADO</v>
      </c>
      <c r="AT283" s="243">
        <f t="shared" si="260"/>
        <v>0.52</v>
      </c>
      <c r="AU283" s="223" t="s">
        <v>312</v>
      </c>
      <c r="AV283" s="218" t="s">
        <v>98</v>
      </c>
      <c r="AW283" s="174" t="s">
        <v>145</v>
      </c>
      <c r="AX283" s="175" t="s">
        <v>313</v>
      </c>
      <c r="AY283" s="200"/>
      <c r="AZ283" s="189">
        <v>45657</v>
      </c>
      <c r="BA283" s="189" t="s">
        <v>1382</v>
      </c>
      <c r="BB283" s="189" t="s">
        <v>1337</v>
      </c>
      <c r="BC283" s="258" t="s">
        <v>100</v>
      </c>
      <c r="BD283" s="189" t="s">
        <v>268</v>
      </c>
      <c r="BE283" s="189" t="s">
        <v>1338</v>
      </c>
      <c r="BF283" s="189" t="s">
        <v>1433</v>
      </c>
      <c r="BG283" s="230" t="s">
        <v>1360</v>
      </c>
      <c r="BH283" s="189" t="s">
        <v>268</v>
      </c>
      <c r="BI283" s="200"/>
      <c r="BJ283" s="190">
        <v>45777</v>
      </c>
      <c r="BK283" s="194" t="s">
        <v>1430</v>
      </c>
      <c r="BL283" s="192" t="str">
        <f t="shared" si="268"/>
        <v>OSI - GIS</v>
      </c>
      <c r="BM283" s="197" t="s">
        <v>100</v>
      </c>
      <c r="BN283" s="191"/>
      <c r="BO283" s="193" t="s">
        <v>1338</v>
      </c>
      <c r="BP283" s="194" t="s">
        <v>1431</v>
      </c>
      <c r="BQ283" s="194" t="s">
        <v>1360</v>
      </c>
      <c r="BR283" s="194" t="s">
        <v>1432</v>
      </c>
      <c r="BS283" s="200"/>
      <c r="BT283" s="354">
        <v>45838</v>
      </c>
      <c r="BU283" s="355" t="s">
        <v>1482</v>
      </c>
      <c r="BV283" s="356" t="str">
        <f t="shared" si="269"/>
        <v>OSI - GIS</v>
      </c>
      <c r="BW283" s="549" t="s">
        <v>100</v>
      </c>
      <c r="BX283" s="357" t="s">
        <v>268</v>
      </c>
      <c r="BY283" s="358" t="s">
        <v>1338</v>
      </c>
      <c r="BZ283" s="355" t="s">
        <v>1483</v>
      </c>
      <c r="CA283" s="355" t="s">
        <v>1360</v>
      </c>
      <c r="CB283" s="355" t="str">
        <f>CB8</f>
        <v>Ajuste redacción "Descripción del Riesgo" acorde con lo indicado en el Informe OCI-018-2025.</v>
      </c>
      <c r="CC283" s="200"/>
      <c r="CD283" s="301"/>
      <c r="CE283" s="177"/>
      <c r="CF283" s="175" t="str">
        <f t="shared" si="270"/>
        <v>OSI - GIS</v>
      </c>
      <c r="CG283" s="305" t="s">
        <v>100</v>
      </c>
      <c r="CH283" s="176"/>
      <c r="CI283" s="239"/>
      <c r="CJ283" s="177"/>
      <c r="CK283" s="177"/>
      <c r="CL283" s="177"/>
      <c r="CM283" s="200"/>
      <c r="CN283" s="175"/>
      <c r="CO283" s="175"/>
      <c r="CP283" s="176"/>
      <c r="CQ283" s="176"/>
      <c r="CR283" s="176"/>
      <c r="CS283" s="176"/>
      <c r="CT283" s="177"/>
      <c r="CU283" s="177"/>
      <c r="CV283" s="177"/>
      <c r="CW283" s="198"/>
      <c r="CX283" s="198"/>
      <c r="CY283" s="198"/>
      <c r="CZ283" s="198"/>
      <c r="DA283" s="198"/>
      <c r="DB283" s="198"/>
      <c r="DC283" s="198"/>
      <c r="DD283" s="198"/>
      <c r="DE283" s="198"/>
      <c r="DF283" s="198"/>
    </row>
    <row r="284" spans="2:110" s="187" customFormat="1" ht="136.5" x14ac:dyDescent="0.25">
      <c r="B284" s="173" t="s">
        <v>68</v>
      </c>
      <c r="C284" s="195" t="s">
        <v>307</v>
      </c>
      <c r="D284" s="195" t="s">
        <v>307</v>
      </c>
      <c r="E284" s="196" t="s">
        <v>185</v>
      </c>
      <c r="F284" s="196" t="s">
        <v>71</v>
      </c>
      <c r="G284" s="196" t="s">
        <v>307</v>
      </c>
      <c r="H284" s="195" t="s">
        <v>240</v>
      </c>
      <c r="I284" s="195" t="s">
        <v>240</v>
      </c>
      <c r="J284" s="195" t="s">
        <v>240</v>
      </c>
      <c r="K284" s="195" t="s">
        <v>240</v>
      </c>
      <c r="L284" s="195">
        <v>0</v>
      </c>
      <c r="M284" s="195" t="s">
        <v>414</v>
      </c>
      <c r="N284" s="195" t="s">
        <v>120</v>
      </c>
      <c r="O284" s="196" t="s">
        <v>415</v>
      </c>
      <c r="P284" s="170"/>
      <c r="Q284" s="171" t="s">
        <v>77</v>
      </c>
      <c r="R284" s="171" t="s">
        <v>78</v>
      </c>
      <c r="S284" s="355" t="s">
        <v>1496</v>
      </c>
      <c r="T284" s="170" t="s">
        <v>302</v>
      </c>
      <c r="U284" s="196" t="s">
        <v>143</v>
      </c>
      <c r="V284" s="170" t="s">
        <v>287</v>
      </c>
      <c r="W284" s="180" t="s">
        <v>83</v>
      </c>
      <c r="X284" s="181">
        <f t="shared" si="252"/>
        <v>0.4</v>
      </c>
      <c r="Y284" s="182" t="s">
        <v>84</v>
      </c>
      <c r="Z284" s="181">
        <f t="shared" si="253"/>
        <v>0.8</v>
      </c>
      <c r="AA284" s="173" t="s">
        <v>85</v>
      </c>
      <c r="AB284" s="172" t="s">
        <v>145</v>
      </c>
      <c r="AC284" s="170" t="s">
        <v>310</v>
      </c>
      <c r="AD284" s="173" t="s">
        <v>88</v>
      </c>
      <c r="AE284" s="173" t="s">
        <v>89</v>
      </c>
      <c r="AF284" s="196" t="s">
        <v>90</v>
      </c>
      <c r="AG284" s="173" t="s">
        <v>91</v>
      </c>
      <c r="AH284" s="173" t="s">
        <v>92</v>
      </c>
      <c r="AI284" s="183">
        <f t="shared" si="254"/>
        <v>0.1</v>
      </c>
      <c r="AJ284" s="173" t="s">
        <v>179</v>
      </c>
      <c r="AK284" s="183">
        <f t="shared" si="255"/>
        <v>0.25</v>
      </c>
      <c r="AL284" s="173" t="s">
        <v>94</v>
      </c>
      <c r="AM284" s="195" t="s">
        <v>136</v>
      </c>
      <c r="AN284" s="173" t="s">
        <v>96</v>
      </c>
      <c r="AO284" s="195" t="s">
        <v>311</v>
      </c>
      <c r="AP284" s="184">
        <f t="shared" si="256"/>
        <v>0.35</v>
      </c>
      <c r="AQ284" s="243" t="str">
        <f t="shared" si="257"/>
        <v>BAJA</v>
      </c>
      <c r="AR284" s="243">
        <f t="shared" si="258"/>
        <v>0.4</v>
      </c>
      <c r="AS284" s="243" t="str">
        <f t="shared" si="259"/>
        <v>MODERADO</v>
      </c>
      <c r="AT284" s="243">
        <f t="shared" si="260"/>
        <v>0.52</v>
      </c>
      <c r="AU284" s="223" t="s">
        <v>312</v>
      </c>
      <c r="AV284" s="235" t="s">
        <v>130</v>
      </c>
      <c r="AW284" s="174" t="s">
        <v>145</v>
      </c>
      <c r="AX284" s="175" t="s">
        <v>313</v>
      </c>
      <c r="AY284" s="200"/>
      <c r="AZ284" s="189">
        <f>AZ283</f>
        <v>45657</v>
      </c>
      <c r="BA284" s="189" t="str">
        <f>BA283</f>
        <v>En IIIC-2024 se implemento la red movil para conexión de equipo móviles no institucionales.</v>
      </c>
      <c r="BB284" s="189" t="str">
        <f>BB283</f>
        <v>OSI - GIS</v>
      </c>
      <c r="BC284" s="258" t="s">
        <v>100</v>
      </c>
      <c r="BD284" s="189" t="str">
        <f t="shared" ref="BD284:BF284" si="318">BD283</f>
        <v xml:space="preserve"> </v>
      </c>
      <c r="BE284" s="189" t="str">
        <f t="shared" si="318"/>
        <v>X</v>
      </c>
      <c r="BF284" s="189" t="str">
        <f t="shared" si="318"/>
        <v>Con la red movil para conexión de equipos móviles no institucionales se  monitorea el acceso a las plataformas corporativas y aplicativos institucionales.</v>
      </c>
      <c r="BG284" s="230" t="s">
        <v>1360</v>
      </c>
      <c r="BH284" s="189" t="str">
        <f>BH283</f>
        <v xml:space="preserve"> </v>
      </c>
      <c r="BI284" s="200"/>
      <c r="BJ284" s="190">
        <v>45777</v>
      </c>
      <c r="BK284" s="194" t="str">
        <f>BK283</f>
        <v>Implementación de la VLAN específico para Conductores, monitoreo de acceso y navegación aplaiciones institucionales.</v>
      </c>
      <c r="BL284" s="192" t="str">
        <f t="shared" si="268"/>
        <v>OSI - GIS</v>
      </c>
      <c r="BM284" s="197" t="s">
        <v>100</v>
      </c>
      <c r="BN284" s="191"/>
      <c r="BO284" s="193" t="s">
        <v>1338</v>
      </c>
      <c r="BP284" s="194" t="str">
        <f>BP283</f>
        <v>Monitoreo al acceso y navegación de los usuarios Conductores.</v>
      </c>
      <c r="BQ284" s="194" t="s">
        <v>1360</v>
      </c>
      <c r="BR284" s="194" t="str">
        <f>BR283</f>
        <v>Esta acción cumplida a 2024, requierio la implementación de una nueva VLAN para el acceso y monitoreo de navegación del grupo de ususarios Conductores.</v>
      </c>
      <c r="BS284" s="200"/>
      <c r="BT284" s="354">
        <f>BT283</f>
        <v>45838</v>
      </c>
      <c r="BU284" s="354" t="str">
        <f>BU283</f>
        <v>A nivel de Redes, se implementa segmentación "Conductores" y "Salas - Auditorio".
A nivel de Servicios de implementan acciones a las alertas reportadas por lanavegación de usuarios internos.</v>
      </c>
      <c r="BV284" s="356" t="str">
        <f t="shared" si="269"/>
        <v>OSI - GIS</v>
      </c>
      <c r="BW284" s="550" t="s">
        <v>100</v>
      </c>
      <c r="BX284" s="357" t="str">
        <f>BX283</f>
        <v xml:space="preserve"> </v>
      </c>
      <c r="BY284" s="357" t="str">
        <f t="shared" ref="BY284:BZ284" si="319">BY283</f>
        <v>X</v>
      </c>
      <c r="BZ284" s="357" t="str">
        <f t="shared" si="319"/>
        <v>Se implementa las segmentaciones para controlar el acceso a usuarios internos específicos y externos temporales que requieren navegación en Internet Asi como se monitorea la navegación de usuarios, y servicios de aplicación y se implementan acciones pertinentes.</v>
      </c>
      <c r="CA284" s="355" t="s">
        <v>1360</v>
      </c>
      <c r="CB284" s="355" t="str">
        <f>CB283</f>
        <v>Ajuste redacción "Descripción del Riesgo" acorde con lo indicado en el Informe OCI-018-2025.</v>
      </c>
      <c r="CC284" s="200"/>
      <c r="CD284" s="301"/>
      <c r="CE284" s="177"/>
      <c r="CF284" s="175" t="str">
        <f t="shared" si="270"/>
        <v>OSI - GIS</v>
      </c>
      <c r="CG284" s="305" t="s">
        <v>100</v>
      </c>
      <c r="CH284" s="176"/>
      <c r="CI284" s="239"/>
      <c r="CJ284" s="177"/>
      <c r="CK284" s="177"/>
      <c r="CL284" s="177"/>
      <c r="CM284" s="200"/>
      <c r="CN284" s="175"/>
      <c r="CO284" s="175"/>
      <c r="CP284" s="176"/>
      <c r="CQ284" s="176"/>
      <c r="CR284" s="176"/>
      <c r="CS284" s="176"/>
      <c r="CT284" s="177"/>
      <c r="CU284" s="177"/>
      <c r="CV284" s="177"/>
      <c r="CW284" s="198"/>
      <c r="CX284" s="198"/>
      <c r="CY284" s="198"/>
      <c r="CZ284" s="198"/>
      <c r="DA284" s="198"/>
      <c r="DB284" s="198"/>
      <c r="DC284" s="198"/>
      <c r="DD284" s="198"/>
      <c r="DE284" s="198"/>
      <c r="DF284" s="198"/>
    </row>
    <row r="285" spans="2:110" s="187" customFormat="1" ht="136.5" x14ac:dyDescent="0.25">
      <c r="B285" s="173" t="s">
        <v>68</v>
      </c>
      <c r="C285" s="195" t="s">
        <v>307</v>
      </c>
      <c r="D285" s="195" t="s">
        <v>307</v>
      </c>
      <c r="E285" s="196" t="s">
        <v>185</v>
      </c>
      <c r="F285" s="196" t="s">
        <v>168</v>
      </c>
      <c r="G285" s="196" t="s">
        <v>307</v>
      </c>
      <c r="H285" s="195" t="s">
        <v>240</v>
      </c>
      <c r="I285" s="195" t="s">
        <v>240</v>
      </c>
      <c r="J285" s="195" t="s">
        <v>240</v>
      </c>
      <c r="K285" s="195" t="s">
        <v>240</v>
      </c>
      <c r="L285" s="195" t="s">
        <v>430</v>
      </c>
      <c r="M285" s="195" t="s">
        <v>431</v>
      </c>
      <c r="N285" s="195" t="s">
        <v>432</v>
      </c>
      <c r="O285" s="196" t="s">
        <v>176</v>
      </c>
      <c r="P285" s="170"/>
      <c r="Q285" s="171" t="s">
        <v>77</v>
      </c>
      <c r="R285" s="171" t="s">
        <v>78</v>
      </c>
      <c r="S285" s="355" t="s">
        <v>1496</v>
      </c>
      <c r="T285" s="170" t="s">
        <v>302</v>
      </c>
      <c r="U285" s="196" t="s">
        <v>143</v>
      </c>
      <c r="V285" s="170" t="s">
        <v>287</v>
      </c>
      <c r="W285" s="180" t="s">
        <v>83</v>
      </c>
      <c r="X285" s="181">
        <f t="shared" si="252"/>
        <v>0.4</v>
      </c>
      <c r="Y285" s="182" t="s">
        <v>84</v>
      </c>
      <c r="Z285" s="181">
        <f t="shared" si="253"/>
        <v>0.8</v>
      </c>
      <c r="AA285" s="173" t="s">
        <v>85</v>
      </c>
      <c r="AB285" s="172" t="s">
        <v>145</v>
      </c>
      <c r="AC285" s="170" t="s">
        <v>310</v>
      </c>
      <c r="AD285" s="173" t="s">
        <v>88</v>
      </c>
      <c r="AE285" s="173" t="s">
        <v>89</v>
      </c>
      <c r="AF285" s="196" t="s">
        <v>90</v>
      </c>
      <c r="AG285" s="173" t="s">
        <v>91</v>
      </c>
      <c r="AH285" s="173" t="s">
        <v>92</v>
      </c>
      <c r="AI285" s="183">
        <f t="shared" si="254"/>
        <v>0.1</v>
      </c>
      <c r="AJ285" s="173" t="s">
        <v>179</v>
      </c>
      <c r="AK285" s="183">
        <f t="shared" si="255"/>
        <v>0.25</v>
      </c>
      <c r="AL285" s="173" t="s">
        <v>94</v>
      </c>
      <c r="AM285" s="195" t="s">
        <v>136</v>
      </c>
      <c r="AN285" s="173" t="s">
        <v>96</v>
      </c>
      <c r="AO285" s="195" t="s">
        <v>311</v>
      </c>
      <c r="AP285" s="184">
        <f t="shared" si="256"/>
        <v>0.35</v>
      </c>
      <c r="AQ285" s="243" t="str">
        <f t="shared" si="257"/>
        <v>BAJA</v>
      </c>
      <c r="AR285" s="243">
        <f t="shared" si="258"/>
        <v>0.4</v>
      </c>
      <c r="AS285" s="243" t="str">
        <f t="shared" si="259"/>
        <v>MODERADO</v>
      </c>
      <c r="AT285" s="243">
        <f t="shared" si="260"/>
        <v>0.52</v>
      </c>
      <c r="AU285" s="223" t="s">
        <v>312</v>
      </c>
      <c r="AV285" s="235" t="s">
        <v>130</v>
      </c>
      <c r="AW285" s="174" t="s">
        <v>145</v>
      </c>
      <c r="AX285" s="175" t="s">
        <v>313</v>
      </c>
      <c r="AY285" s="200"/>
      <c r="AZ285" s="189">
        <f t="shared" ref="AZ285:AZ286" si="320">AZ284</f>
        <v>45657</v>
      </c>
      <c r="BA285" s="189" t="str">
        <f t="shared" ref="BA285:BA286" si="321">BA284</f>
        <v>En IIIC-2024 se implemento la red movil para conexión de equipo móviles no institucionales.</v>
      </c>
      <c r="BB285" s="189" t="str">
        <f t="shared" ref="BB285:BB286" si="322">BB284</f>
        <v>OSI - GIS</v>
      </c>
      <c r="BC285" s="258" t="s">
        <v>100</v>
      </c>
      <c r="BD285" s="189" t="str">
        <f t="shared" ref="BD285" si="323">BD284</f>
        <v xml:space="preserve"> </v>
      </c>
      <c r="BE285" s="189" t="str">
        <f t="shared" ref="BE285" si="324">BE284</f>
        <v>X</v>
      </c>
      <c r="BF285" s="189" t="str">
        <f t="shared" ref="BF285" si="325">BF284</f>
        <v>Con la red movil para conexión de equipos móviles no institucionales se  monitorea el acceso a las plataformas corporativas y aplicativos institucionales.</v>
      </c>
      <c r="BG285" s="230" t="s">
        <v>1360</v>
      </c>
      <c r="BH285" s="189" t="str">
        <f t="shared" ref="BH285:BH286" si="326">BH284</f>
        <v xml:space="preserve"> </v>
      </c>
      <c r="BI285" s="200"/>
      <c r="BJ285" s="190">
        <v>45777</v>
      </c>
      <c r="BK285" s="194" t="str">
        <f>BK284</f>
        <v>Implementación de la VLAN específico para Conductores, monitoreo de acceso y navegación aplaiciones institucionales.</v>
      </c>
      <c r="BL285" s="192" t="str">
        <f t="shared" si="268"/>
        <v>OSI - GIS</v>
      </c>
      <c r="BM285" s="197" t="s">
        <v>100</v>
      </c>
      <c r="BN285" s="191"/>
      <c r="BO285" s="193" t="s">
        <v>1338</v>
      </c>
      <c r="BP285" s="194" t="str">
        <f>BP284</f>
        <v>Monitoreo al acceso y navegación de los usuarios Conductores.</v>
      </c>
      <c r="BQ285" s="194" t="s">
        <v>1360</v>
      </c>
      <c r="BR285" s="194" t="str">
        <f>BR284</f>
        <v>Esta acción cumplida a 2024, requierio la implementación de una nueva VLAN para el acceso y monitoreo de navegación del grupo de ususarios Conductores.</v>
      </c>
      <c r="BS285" s="200"/>
      <c r="BT285" s="354">
        <f t="shared" ref="BT285:BT314" si="327">BT284</f>
        <v>45838</v>
      </c>
      <c r="BU285" s="354" t="str">
        <f t="shared" ref="BU285:BU314" si="328">BU284</f>
        <v>A nivel de Redes, se implementa segmentación "Conductores" y "Salas - Auditorio".
A nivel de Servicios de implementan acciones a las alertas reportadas por lanavegación de usuarios internos.</v>
      </c>
      <c r="BV285" s="356" t="str">
        <f t="shared" si="269"/>
        <v>OSI - GIS</v>
      </c>
      <c r="BW285" s="550" t="s">
        <v>100</v>
      </c>
      <c r="BX285" s="357" t="str">
        <f t="shared" ref="BX285:BX314" si="329">BX284</f>
        <v xml:space="preserve"> </v>
      </c>
      <c r="BY285" s="357" t="str">
        <f t="shared" ref="BY285:BY314" si="330">BY284</f>
        <v>X</v>
      </c>
      <c r="BZ285" s="357" t="str">
        <f t="shared" ref="BZ285:BZ314" si="331">BZ284</f>
        <v>Se implementa las segmentaciones para controlar el acceso a usuarios internos específicos y externos temporales que requieren navegación en Internet Asi como se monitorea la navegación de usuarios, y servicios de aplicación y se implementan acciones pertinentes.</v>
      </c>
      <c r="CA285" s="355" t="s">
        <v>1360</v>
      </c>
      <c r="CB285" s="355" t="str">
        <f t="shared" ref="CB285:CB314" si="332">CB284</f>
        <v>Ajuste redacción "Descripción del Riesgo" acorde con lo indicado en el Informe OCI-018-2025.</v>
      </c>
      <c r="CC285" s="200"/>
      <c r="CD285" s="301"/>
      <c r="CE285" s="177"/>
      <c r="CF285" s="175" t="str">
        <f t="shared" si="270"/>
        <v>OSI - GIS</v>
      </c>
      <c r="CG285" s="305" t="s">
        <v>100</v>
      </c>
      <c r="CH285" s="176"/>
      <c r="CI285" s="239"/>
      <c r="CJ285" s="177"/>
      <c r="CK285" s="177"/>
      <c r="CL285" s="177"/>
      <c r="CM285" s="200"/>
      <c r="CN285" s="175"/>
      <c r="CO285" s="175"/>
      <c r="CP285" s="176"/>
      <c r="CQ285" s="176"/>
      <c r="CR285" s="176"/>
      <c r="CS285" s="176"/>
      <c r="CT285" s="177"/>
      <c r="CU285" s="177"/>
      <c r="CV285" s="177"/>
      <c r="CW285" s="198"/>
      <c r="CX285" s="198"/>
      <c r="CY285" s="198"/>
      <c r="CZ285" s="198"/>
      <c r="DA285" s="198"/>
      <c r="DB285" s="198"/>
      <c r="DC285" s="198"/>
      <c r="DD285" s="198"/>
      <c r="DE285" s="198"/>
      <c r="DF285" s="198"/>
    </row>
    <row r="286" spans="2:110" s="187" customFormat="1" ht="136.5" x14ac:dyDescent="0.25">
      <c r="B286" s="173" t="s">
        <v>68</v>
      </c>
      <c r="C286" s="195" t="s">
        <v>307</v>
      </c>
      <c r="D286" s="195" t="s">
        <v>307</v>
      </c>
      <c r="E286" s="196" t="s">
        <v>185</v>
      </c>
      <c r="F286" s="196" t="s">
        <v>71</v>
      </c>
      <c r="G286" s="196" t="s">
        <v>307</v>
      </c>
      <c r="H286" s="195" t="s">
        <v>240</v>
      </c>
      <c r="I286" s="195">
        <v>0</v>
      </c>
      <c r="J286" s="195">
        <v>0</v>
      </c>
      <c r="K286" s="195" t="s">
        <v>513</v>
      </c>
      <c r="L286" s="195" t="s">
        <v>495</v>
      </c>
      <c r="M286" s="195" t="s">
        <v>496</v>
      </c>
      <c r="N286" s="195" t="s">
        <v>349</v>
      </c>
      <c r="O286" s="196" t="s">
        <v>497</v>
      </c>
      <c r="P286" s="170"/>
      <c r="Q286" s="171" t="s">
        <v>77</v>
      </c>
      <c r="R286" s="171" t="s">
        <v>78</v>
      </c>
      <c r="S286" s="355" t="s">
        <v>1496</v>
      </c>
      <c r="T286" s="170" t="s">
        <v>302</v>
      </c>
      <c r="U286" s="196" t="s">
        <v>81</v>
      </c>
      <c r="V286" s="170" t="s">
        <v>82</v>
      </c>
      <c r="W286" s="180" t="s">
        <v>83</v>
      </c>
      <c r="X286" s="181">
        <f t="shared" si="252"/>
        <v>0.4</v>
      </c>
      <c r="Y286" s="182" t="s">
        <v>84</v>
      </c>
      <c r="Z286" s="181">
        <f t="shared" si="253"/>
        <v>0.8</v>
      </c>
      <c r="AA286" s="173" t="s">
        <v>85</v>
      </c>
      <c r="AB286" s="172" t="s">
        <v>145</v>
      </c>
      <c r="AC286" s="170" t="s">
        <v>310</v>
      </c>
      <c r="AD286" s="173" t="s">
        <v>88</v>
      </c>
      <c r="AE286" s="173" t="s">
        <v>89</v>
      </c>
      <c r="AF286" s="196" t="s">
        <v>90</v>
      </c>
      <c r="AG286" s="173" t="s">
        <v>91</v>
      </c>
      <c r="AH286" s="173" t="s">
        <v>92</v>
      </c>
      <c r="AI286" s="183">
        <f t="shared" si="254"/>
        <v>0.1</v>
      </c>
      <c r="AJ286" s="173" t="s">
        <v>179</v>
      </c>
      <c r="AK286" s="183">
        <f t="shared" si="255"/>
        <v>0.25</v>
      </c>
      <c r="AL286" s="173" t="s">
        <v>94</v>
      </c>
      <c r="AM286" s="195" t="s">
        <v>136</v>
      </c>
      <c r="AN286" s="173" t="s">
        <v>96</v>
      </c>
      <c r="AO286" s="195" t="s">
        <v>311</v>
      </c>
      <c r="AP286" s="184">
        <f t="shared" si="256"/>
        <v>0.35</v>
      </c>
      <c r="AQ286" s="243" t="str">
        <f t="shared" si="257"/>
        <v>BAJA</v>
      </c>
      <c r="AR286" s="243">
        <f t="shared" si="258"/>
        <v>0.4</v>
      </c>
      <c r="AS286" s="243" t="str">
        <f t="shared" si="259"/>
        <v>MODERADO</v>
      </c>
      <c r="AT286" s="243">
        <f t="shared" si="260"/>
        <v>0.52</v>
      </c>
      <c r="AU286" s="223" t="s">
        <v>312</v>
      </c>
      <c r="AV286" s="235" t="s">
        <v>130</v>
      </c>
      <c r="AW286" s="174" t="s">
        <v>145</v>
      </c>
      <c r="AX286" s="175" t="s">
        <v>313</v>
      </c>
      <c r="AY286" s="200"/>
      <c r="AZ286" s="189">
        <f t="shared" si="320"/>
        <v>45657</v>
      </c>
      <c r="BA286" s="189" t="str">
        <f t="shared" si="321"/>
        <v>En IIIC-2024 se implemento la red movil para conexión de equipo móviles no institucionales.</v>
      </c>
      <c r="BB286" s="189" t="str">
        <f t="shared" si="322"/>
        <v>OSI - GIS</v>
      </c>
      <c r="BC286" s="258" t="s">
        <v>100</v>
      </c>
      <c r="BD286" s="189" t="str">
        <f t="shared" ref="BD286" si="333">BD285</f>
        <v xml:space="preserve"> </v>
      </c>
      <c r="BE286" s="189" t="str">
        <f t="shared" ref="BE286" si="334">BE285</f>
        <v>X</v>
      </c>
      <c r="BF286" s="189" t="str">
        <f t="shared" ref="BF286" si="335">BF285</f>
        <v>Con la red movil para conexión de equipos móviles no institucionales se  monitorea el acceso a las plataformas corporativas y aplicativos institucionales.</v>
      </c>
      <c r="BG286" s="230" t="s">
        <v>1360</v>
      </c>
      <c r="BH286" s="189" t="str">
        <f t="shared" si="326"/>
        <v xml:space="preserve"> </v>
      </c>
      <c r="BI286" s="200"/>
      <c r="BJ286" s="190">
        <v>45777</v>
      </c>
      <c r="BK286" s="194" t="str">
        <f>BK285</f>
        <v>Implementación de la VLAN específico para Conductores, monitoreo de acceso y navegación aplaiciones institucionales.</v>
      </c>
      <c r="BL286" s="192" t="str">
        <f t="shared" si="268"/>
        <v>OSI - GIS</v>
      </c>
      <c r="BM286" s="197" t="s">
        <v>100</v>
      </c>
      <c r="BN286" s="191"/>
      <c r="BO286" s="193" t="s">
        <v>1338</v>
      </c>
      <c r="BP286" s="194" t="str">
        <f>BP285</f>
        <v>Monitoreo al acceso y navegación de los usuarios Conductores.</v>
      </c>
      <c r="BQ286" s="194" t="s">
        <v>1360</v>
      </c>
      <c r="BR286" s="194" t="str">
        <f>BR285</f>
        <v>Esta acción cumplida a 2024, requierio la implementación de una nueva VLAN para el acceso y monitoreo de navegación del grupo de ususarios Conductores.</v>
      </c>
      <c r="BS286" s="200"/>
      <c r="BT286" s="354">
        <f t="shared" si="327"/>
        <v>45838</v>
      </c>
      <c r="BU286" s="354" t="str">
        <f t="shared" si="328"/>
        <v>A nivel de Redes, se implementa segmentación "Conductores" y "Salas - Auditorio".
A nivel de Servicios de implementan acciones a las alertas reportadas por lanavegación de usuarios internos.</v>
      </c>
      <c r="BV286" s="356" t="str">
        <f t="shared" si="269"/>
        <v>OSI - GIS</v>
      </c>
      <c r="BW286" s="550" t="s">
        <v>100</v>
      </c>
      <c r="BX286" s="357" t="str">
        <f t="shared" si="329"/>
        <v xml:space="preserve"> </v>
      </c>
      <c r="BY286" s="357" t="str">
        <f t="shared" si="330"/>
        <v>X</v>
      </c>
      <c r="BZ286"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86" s="355" t="s">
        <v>1360</v>
      </c>
      <c r="CB286" s="355" t="str">
        <f t="shared" si="332"/>
        <v>Ajuste redacción "Descripción del Riesgo" acorde con lo indicado en el Informe OCI-018-2025.</v>
      </c>
      <c r="CC286" s="200"/>
      <c r="CD286" s="301"/>
      <c r="CE286" s="177"/>
      <c r="CF286" s="175" t="str">
        <f t="shared" si="270"/>
        <v>OSI - GIS</v>
      </c>
      <c r="CG286" s="305" t="s">
        <v>100</v>
      </c>
      <c r="CH286" s="176"/>
      <c r="CI286" s="239"/>
      <c r="CJ286" s="177"/>
      <c r="CK286" s="177"/>
      <c r="CL286" s="177"/>
      <c r="CM286" s="200"/>
      <c r="CN286" s="175"/>
      <c r="CO286" s="175"/>
      <c r="CP286" s="176"/>
      <c r="CQ286" s="176"/>
      <c r="CR286" s="176"/>
      <c r="CS286" s="176"/>
      <c r="CT286" s="177"/>
      <c r="CU286" s="177"/>
      <c r="CV286" s="177"/>
      <c r="CW286" s="198"/>
      <c r="CX286" s="198"/>
      <c r="CY286" s="198"/>
      <c r="CZ286" s="198"/>
      <c r="DA286" s="198"/>
      <c r="DB286" s="198"/>
      <c r="DC286" s="198"/>
      <c r="DD286" s="198"/>
      <c r="DE286" s="198"/>
      <c r="DF286" s="198"/>
    </row>
    <row r="287" spans="2:110" s="187" customFormat="1" ht="136.5" x14ac:dyDescent="0.25">
      <c r="B287" s="173" t="s">
        <v>68</v>
      </c>
      <c r="C287" s="195" t="s">
        <v>138</v>
      </c>
      <c r="D287" s="195" t="s">
        <v>138</v>
      </c>
      <c r="E287" s="196" t="s">
        <v>116</v>
      </c>
      <c r="F287" s="196" t="s">
        <v>71</v>
      </c>
      <c r="G287" s="196" t="s">
        <v>138</v>
      </c>
      <c r="H287" s="195" t="s">
        <v>72</v>
      </c>
      <c r="I287" s="195" t="s">
        <v>72</v>
      </c>
      <c r="J287" s="195" t="s">
        <v>72</v>
      </c>
      <c r="K287" s="195" t="s">
        <v>72</v>
      </c>
      <c r="L287" s="195" t="s">
        <v>139</v>
      </c>
      <c r="M287" s="195" t="s">
        <v>140</v>
      </c>
      <c r="N287" s="195" t="s">
        <v>141</v>
      </c>
      <c r="O287" s="196" t="s">
        <v>76</v>
      </c>
      <c r="P287" s="170"/>
      <c r="Q287" s="171" t="s">
        <v>77</v>
      </c>
      <c r="R287" s="171" t="s">
        <v>78</v>
      </c>
      <c r="S287" s="355" t="s">
        <v>1516</v>
      </c>
      <c r="T287" s="170" t="s">
        <v>142</v>
      </c>
      <c r="U287" s="196" t="s">
        <v>143</v>
      </c>
      <c r="V287" s="170" t="s">
        <v>144</v>
      </c>
      <c r="W287" s="180" t="s">
        <v>83</v>
      </c>
      <c r="X287" s="181">
        <f t="shared" si="252"/>
        <v>0.4</v>
      </c>
      <c r="Y287" s="182" t="s">
        <v>84</v>
      </c>
      <c r="Z287" s="181">
        <f t="shared" si="253"/>
        <v>0.8</v>
      </c>
      <c r="AA287" s="173" t="s">
        <v>85</v>
      </c>
      <c r="AB287" s="172" t="s">
        <v>145</v>
      </c>
      <c r="AC287" s="170" t="s">
        <v>146</v>
      </c>
      <c r="AD287" s="173" t="s">
        <v>88</v>
      </c>
      <c r="AE287" s="173" t="s">
        <v>89</v>
      </c>
      <c r="AF287" s="196" t="s">
        <v>90</v>
      </c>
      <c r="AG287" s="173" t="s">
        <v>91</v>
      </c>
      <c r="AH287" s="173" t="s">
        <v>92</v>
      </c>
      <c r="AI287" s="183">
        <f t="shared" si="254"/>
        <v>0.1</v>
      </c>
      <c r="AJ287" s="173" t="s">
        <v>93</v>
      </c>
      <c r="AK287" s="183">
        <f t="shared" si="255"/>
        <v>0.1</v>
      </c>
      <c r="AL287" s="173" t="s">
        <v>94</v>
      </c>
      <c r="AM287" s="195" t="s">
        <v>147</v>
      </c>
      <c r="AN287" s="173" t="s">
        <v>96</v>
      </c>
      <c r="AO287" s="195" t="s">
        <v>148</v>
      </c>
      <c r="AP287" s="184">
        <f t="shared" si="256"/>
        <v>0.2</v>
      </c>
      <c r="AQ287" s="243" t="str">
        <f t="shared" si="257"/>
        <v>BAJA</v>
      </c>
      <c r="AR287" s="243">
        <f t="shared" si="258"/>
        <v>0.4</v>
      </c>
      <c r="AS287" s="243" t="str">
        <f t="shared" si="259"/>
        <v>MAYOR</v>
      </c>
      <c r="AT287" s="243">
        <f t="shared" si="260"/>
        <v>0.64</v>
      </c>
      <c r="AU287" s="223" t="s">
        <v>85</v>
      </c>
      <c r="AV287" s="235" t="s">
        <v>130</v>
      </c>
      <c r="AW287" s="174" t="s">
        <v>145</v>
      </c>
      <c r="AX287" s="175" t="s">
        <v>149</v>
      </c>
      <c r="AY287" s="200"/>
      <c r="AZ287" s="175">
        <f t="shared" ref="AZ287:BB314" si="336">AZ183</f>
        <v>45657</v>
      </c>
      <c r="BA287"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7" s="175" t="str">
        <f t="shared" si="336"/>
        <v>OSI - GIS - SPI</v>
      </c>
      <c r="BC287" s="227" t="s">
        <v>100</v>
      </c>
      <c r="BD287" s="175" t="str">
        <f t="shared" ref="BD287:BF314" si="337">BD183</f>
        <v xml:space="preserve"> </v>
      </c>
      <c r="BE287" s="175" t="str">
        <f t="shared" si="337"/>
        <v>X</v>
      </c>
      <c r="BF287" s="175" t="str">
        <f t="shared" si="337"/>
        <v>Las alertas reportadas radicaron casos en Mesa de Ayuda y se intervinieron las cuentas de usuarios y equipos reportados.</v>
      </c>
      <c r="BG287" s="177" t="s">
        <v>1340</v>
      </c>
      <c r="BH287" s="175" t="str">
        <f t="shared" ref="BH287:BH314" si="338">BH183</f>
        <v>Reporte IIS-2024 en enero 2025.</v>
      </c>
      <c r="BI287" s="200"/>
      <c r="BJ287" s="190">
        <v>45777</v>
      </c>
      <c r="BK287" s="191" t="s">
        <v>1435</v>
      </c>
      <c r="BL287" s="192" t="str">
        <f t="shared" si="268"/>
        <v>OSI - GIS - SPI</v>
      </c>
      <c r="BM287" s="197" t="s">
        <v>100</v>
      </c>
      <c r="BN287" s="191"/>
      <c r="BO287" s="193" t="s">
        <v>1338</v>
      </c>
      <c r="BP287" s="194" t="s">
        <v>1436</v>
      </c>
      <c r="BQ287" s="194" t="s">
        <v>1340</v>
      </c>
      <c r="BR287" s="194" t="s">
        <v>1437</v>
      </c>
      <c r="BS287" s="200"/>
      <c r="BT287" s="354">
        <f t="shared" si="327"/>
        <v>45838</v>
      </c>
      <c r="BU287" s="354" t="str">
        <f t="shared" si="328"/>
        <v>A nivel de Redes, se implementa segmentación "Conductores" y "Salas - Auditorio".
A nivel de Servicios de implementan acciones a las alertas reportadas por lanavegación de usuarios internos.</v>
      </c>
      <c r="BV287" s="356" t="str">
        <f t="shared" si="269"/>
        <v>OSI - GIS - SPI</v>
      </c>
      <c r="BW287" s="550" t="s">
        <v>100</v>
      </c>
      <c r="BX287" s="357" t="str">
        <f t="shared" si="329"/>
        <v xml:space="preserve"> </v>
      </c>
      <c r="BY287" s="357" t="str">
        <f t="shared" si="330"/>
        <v>X</v>
      </c>
      <c r="BZ287"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87" s="355" t="s">
        <v>1360</v>
      </c>
      <c r="CB287" s="355" t="str">
        <f t="shared" si="332"/>
        <v>Ajuste redacción "Descripción del Riesgo" acorde con lo indicado en el Informe OCI-018-2025.</v>
      </c>
      <c r="CC287" s="200"/>
      <c r="CD287" s="301"/>
      <c r="CE287" s="176"/>
      <c r="CF287" s="175" t="str">
        <f t="shared" si="270"/>
        <v>OSI - GIS - SPI</v>
      </c>
      <c r="CG287" s="305" t="s">
        <v>100</v>
      </c>
      <c r="CH287" s="176"/>
      <c r="CI287" s="239"/>
      <c r="CJ287" s="177"/>
      <c r="CK287" s="177"/>
      <c r="CL287" s="177"/>
      <c r="CM287" s="200"/>
      <c r="CN287" s="175"/>
      <c r="CO287" s="175"/>
      <c r="CP287" s="176"/>
      <c r="CQ287" s="176"/>
      <c r="CR287" s="176"/>
      <c r="CS287" s="176"/>
      <c r="CT287" s="177"/>
      <c r="CU287" s="177"/>
      <c r="CV287" s="177"/>
      <c r="CW287" s="198"/>
      <c r="CX287" s="198"/>
      <c r="CY287" s="198"/>
      <c r="CZ287" s="198"/>
      <c r="DA287" s="198"/>
      <c r="DB287" s="198"/>
      <c r="DC287" s="198"/>
      <c r="DD287" s="198"/>
      <c r="DE287" s="198"/>
      <c r="DF287" s="198"/>
    </row>
    <row r="288" spans="2:110" s="187" customFormat="1" ht="136.5" x14ac:dyDescent="0.25">
      <c r="B288" s="173" t="s">
        <v>68</v>
      </c>
      <c r="C288" s="195" t="s">
        <v>258</v>
      </c>
      <c r="D288" s="195" t="s">
        <v>258</v>
      </c>
      <c r="E288" s="196" t="s">
        <v>116</v>
      </c>
      <c r="F288" s="196" t="s">
        <v>71</v>
      </c>
      <c r="G288" s="196" t="s">
        <v>258</v>
      </c>
      <c r="H288" s="195" t="s">
        <v>240</v>
      </c>
      <c r="I288" s="195" t="s">
        <v>240</v>
      </c>
      <c r="J288" s="195" t="s">
        <v>240</v>
      </c>
      <c r="K288" s="195" t="s">
        <v>240</v>
      </c>
      <c r="L288" s="195">
        <v>0</v>
      </c>
      <c r="M288" s="195">
        <v>0</v>
      </c>
      <c r="N288" s="195">
        <v>0</v>
      </c>
      <c r="O288" s="196" t="s">
        <v>295</v>
      </c>
      <c r="P288" s="170"/>
      <c r="Q288" s="171" t="s">
        <v>77</v>
      </c>
      <c r="R288" s="171" t="s">
        <v>78</v>
      </c>
      <c r="S288" s="355" t="s">
        <v>1500</v>
      </c>
      <c r="T288" s="170" t="s">
        <v>142</v>
      </c>
      <c r="U288" s="196" t="s">
        <v>143</v>
      </c>
      <c r="V288" s="170" t="s">
        <v>255</v>
      </c>
      <c r="W288" s="180" t="s">
        <v>123</v>
      </c>
      <c r="X288" s="181">
        <f t="shared" si="252"/>
        <v>0.2</v>
      </c>
      <c r="Y288" s="182" t="s">
        <v>84</v>
      </c>
      <c r="Z288" s="181">
        <f t="shared" si="253"/>
        <v>0.8</v>
      </c>
      <c r="AA288" s="173" t="s">
        <v>85</v>
      </c>
      <c r="AB288" s="172" t="s">
        <v>145</v>
      </c>
      <c r="AC288" s="170" t="s">
        <v>146</v>
      </c>
      <c r="AD288" s="173" t="s">
        <v>88</v>
      </c>
      <c r="AE288" s="173" t="s">
        <v>89</v>
      </c>
      <c r="AF288" s="196" t="s">
        <v>90</v>
      </c>
      <c r="AG288" s="173" t="s">
        <v>91</v>
      </c>
      <c r="AH288" s="173" t="s">
        <v>92</v>
      </c>
      <c r="AI288" s="183">
        <f t="shared" si="254"/>
        <v>0.1</v>
      </c>
      <c r="AJ288" s="173" t="s">
        <v>93</v>
      </c>
      <c r="AK288" s="183">
        <f t="shared" si="255"/>
        <v>0.1</v>
      </c>
      <c r="AL288" s="173" t="s">
        <v>94</v>
      </c>
      <c r="AM288" s="195" t="s">
        <v>147</v>
      </c>
      <c r="AN288" s="173" t="s">
        <v>96</v>
      </c>
      <c r="AO288" s="195" t="s">
        <v>148</v>
      </c>
      <c r="AP288" s="184">
        <f t="shared" si="256"/>
        <v>0.2</v>
      </c>
      <c r="AQ288" s="243" t="str">
        <f t="shared" si="257"/>
        <v>MUY BAJA</v>
      </c>
      <c r="AR288" s="243">
        <f t="shared" si="258"/>
        <v>0.2</v>
      </c>
      <c r="AS288" s="243" t="str">
        <f t="shared" si="259"/>
        <v>MAYOR</v>
      </c>
      <c r="AT288" s="243">
        <f t="shared" si="260"/>
        <v>0.64</v>
      </c>
      <c r="AU288" s="223" t="s">
        <v>85</v>
      </c>
      <c r="AV288" s="235" t="s">
        <v>130</v>
      </c>
      <c r="AW288" s="174" t="s">
        <v>145</v>
      </c>
      <c r="AX288" s="175" t="s">
        <v>261</v>
      </c>
      <c r="AY288" s="200"/>
      <c r="AZ288" s="175">
        <f t="shared" si="336"/>
        <v>45657</v>
      </c>
      <c r="BA288"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8" s="175" t="str">
        <f t="shared" si="336"/>
        <v>OSI - GIS - SPI</v>
      </c>
      <c r="BC288" s="227" t="s">
        <v>100</v>
      </c>
      <c r="BD288" s="175" t="str">
        <f t="shared" si="337"/>
        <v xml:space="preserve"> </v>
      </c>
      <c r="BE288" s="175" t="str">
        <f t="shared" si="337"/>
        <v>X</v>
      </c>
      <c r="BF288" s="175" t="str">
        <f t="shared" si="337"/>
        <v>Las alertas reportadas radicaron casos en Mesa de Ayuda y se intervinieron las cuentas de usuarios y equipos reportados.</v>
      </c>
      <c r="BG288" s="177" t="s">
        <v>1340</v>
      </c>
      <c r="BH288" s="175" t="str">
        <f t="shared" si="338"/>
        <v>Reporte IIS-2024 en enero 2025.</v>
      </c>
      <c r="BI288" s="200"/>
      <c r="BJ288" s="190">
        <v>45777</v>
      </c>
      <c r="BK288" s="191" t="s">
        <v>1434</v>
      </c>
      <c r="BL288" s="192" t="str">
        <f t="shared" si="268"/>
        <v>OSI - GIS - SPI</v>
      </c>
      <c r="BM288" s="197" t="s">
        <v>100</v>
      </c>
      <c r="BN288" s="191"/>
      <c r="BO288" s="193" t="s">
        <v>1338</v>
      </c>
      <c r="BP288" s="194" t="s">
        <v>1434</v>
      </c>
      <c r="BQ288" s="194" t="s">
        <v>1340</v>
      </c>
      <c r="BR288" s="194" t="s">
        <v>1434</v>
      </c>
      <c r="BS288" s="200"/>
      <c r="BT288" s="354">
        <f t="shared" si="327"/>
        <v>45838</v>
      </c>
      <c r="BU288" s="354" t="str">
        <f t="shared" si="328"/>
        <v>A nivel de Redes, se implementa segmentación "Conductores" y "Salas - Auditorio".
A nivel de Servicios de implementan acciones a las alertas reportadas por lanavegación de usuarios internos.</v>
      </c>
      <c r="BV288" s="356" t="str">
        <f t="shared" si="269"/>
        <v>OSI - GIS - SPI</v>
      </c>
      <c r="BW288" s="550" t="s">
        <v>100</v>
      </c>
      <c r="BX288" s="357" t="str">
        <f t="shared" si="329"/>
        <v xml:space="preserve"> </v>
      </c>
      <c r="BY288" s="357" t="str">
        <f t="shared" si="330"/>
        <v>X</v>
      </c>
      <c r="BZ288"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88" s="355" t="s">
        <v>1360</v>
      </c>
      <c r="CB288" s="355" t="str">
        <f t="shared" si="332"/>
        <v>Ajuste redacción "Descripción del Riesgo" acorde con lo indicado en el Informe OCI-018-2025.</v>
      </c>
      <c r="CC288" s="200"/>
      <c r="CD288" s="301"/>
      <c r="CE288" s="176"/>
      <c r="CF288" s="175" t="str">
        <f t="shared" si="270"/>
        <v>OSI - GIS - SPI</v>
      </c>
      <c r="CG288" s="305" t="s">
        <v>100</v>
      </c>
      <c r="CH288" s="176"/>
      <c r="CI288" s="239"/>
      <c r="CJ288" s="177"/>
      <c r="CK288" s="177"/>
      <c r="CL288" s="177"/>
      <c r="CM288" s="200"/>
      <c r="CN288" s="175"/>
      <c r="CO288" s="175"/>
      <c r="CP288" s="176"/>
      <c r="CQ288" s="176"/>
      <c r="CR288" s="176"/>
      <c r="CS288" s="176"/>
      <c r="CT288" s="177"/>
      <c r="CU288" s="177"/>
      <c r="CV288" s="177"/>
      <c r="CW288" s="198"/>
      <c r="CX288" s="198"/>
      <c r="CY288" s="198"/>
      <c r="CZ288" s="198"/>
      <c r="DA288" s="198"/>
      <c r="DB288" s="198"/>
      <c r="DC288" s="198"/>
      <c r="DD288" s="198"/>
      <c r="DE288" s="198"/>
      <c r="DF288" s="198"/>
    </row>
    <row r="289" spans="2:110" s="187" customFormat="1" ht="136.5" x14ac:dyDescent="0.25">
      <c r="B289" s="173" t="s">
        <v>68</v>
      </c>
      <c r="C289" s="195" t="s">
        <v>138</v>
      </c>
      <c r="D289" s="195" t="s">
        <v>138</v>
      </c>
      <c r="E289" s="196" t="s">
        <v>116</v>
      </c>
      <c r="F289" s="196" t="s">
        <v>168</v>
      </c>
      <c r="G289" s="196" t="s">
        <v>138</v>
      </c>
      <c r="H289" s="195" t="s">
        <v>240</v>
      </c>
      <c r="I289" s="195" t="s">
        <v>240</v>
      </c>
      <c r="J289" s="195" t="s">
        <v>240</v>
      </c>
      <c r="K289" s="195" t="s">
        <v>240</v>
      </c>
      <c r="L289" s="195" t="s">
        <v>386</v>
      </c>
      <c r="M289" s="195" t="s">
        <v>387</v>
      </c>
      <c r="N289" s="195" t="s">
        <v>388</v>
      </c>
      <c r="O289" s="196" t="s">
        <v>363</v>
      </c>
      <c r="P289" s="170"/>
      <c r="Q289" s="171" t="s">
        <v>77</v>
      </c>
      <c r="R289" s="171" t="s">
        <v>78</v>
      </c>
      <c r="S289" s="355" t="s">
        <v>1516</v>
      </c>
      <c r="T289" s="170" t="s">
        <v>142</v>
      </c>
      <c r="U289" s="196" t="s">
        <v>143</v>
      </c>
      <c r="V289" s="170" t="s">
        <v>82</v>
      </c>
      <c r="W289" s="180" t="s">
        <v>83</v>
      </c>
      <c r="X289" s="181">
        <f t="shared" si="252"/>
        <v>0.4</v>
      </c>
      <c r="Y289" s="182" t="s">
        <v>84</v>
      </c>
      <c r="Z289" s="181">
        <f t="shared" si="253"/>
        <v>0.8</v>
      </c>
      <c r="AA289" s="173" t="s">
        <v>85</v>
      </c>
      <c r="AB289" s="172" t="s">
        <v>145</v>
      </c>
      <c r="AC289" s="170" t="s">
        <v>146</v>
      </c>
      <c r="AD289" s="173" t="s">
        <v>88</v>
      </c>
      <c r="AE289" s="173" t="s">
        <v>89</v>
      </c>
      <c r="AF289" s="196" t="s">
        <v>90</v>
      </c>
      <c r="AG289" s="173" t="s">
        <v>91</v>
      </c>
      <c r="AH289" s="173" t="s">
        <v>92</v>
      </c>
      <c r="AI289" s="183">
        <f t="shared" si="254"/>
        <v>0.1</v>
      </c>
      <c r="AJ289" s="173" t="s">
        <v>93</v>
      </c>
      <c r="AK289" s="183">
        <f t="shared" si="255"/>
        <v>0.1</v>
      </c>
      <c r="AL289" s="173" t="s">
        <v>94</v>
      </c>
      <c r="AM289" s="195" t="s">
        <v>147</v>
      </c>
      <c r="AN289" s="173" t="s">
        <v>96</v>
      </c>
      <c r="AO289" s="195" t="s">
        <v>148</v>
      </c>
      <c r="AP289" s="184">
        <f t="shared" si="256"/>
        <v>0.2</v>
      </c>
      <c r="AQ289" s="243" t="str">
        <f t="shared" si="257"/>
        <v>BAJA</v>
      </c>
      <c r="AR289" s="243">
        <f t="shared" si="258"/>
        <v>0.4</v>
      </c>
      <c r="AS289" s="243" t="str">
        <f t="shared" si="259"/>
        <v>MAYOR</v>
      </c>
      <c r="AT289" s="243">
        <f t="shared" si="260"/>
        <v>0.64</v>
      </c>
      <c r="AU289" s="223" t="s">
        <v>85</v>
      </c>
      <c r="AV289" s="235" t="s">
        <v>130</v>
      </c>
      <c r="AW289" s="174" t="s">
        <v>145</v>
      </c>
      <c r="AX289" s="175" t="s">
        <v>149</v>
      </c>
      <c r="AY289" s="200"/>
      <c r="AZ289" s="175">
        <f t="shared" si="336"/>
        <v>45657</v>
      </c>
      <c r="BA289"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89" s="175" t="str">
        <f t="shared" si="336"/>
        <v>OSI - GIS - SPI</v>
      </c>
      <c r="BC289" s="227" t="s">
        <v>100</v>
      </c>
      <c r="BD289" s="175" t="str">
        <f t="shared" si="337"/>
        <v xml:space="preserve"> </v>
      </c>
      <c r="BE289" s="175" t="str">
        <f t="shared" si="337"/>
        <v>X</v>
      </c>
      <c r="BF289" s="175" t="str">
        <f t="shared" si="337"/>
        <v>Las alertas reportadas radicaron casos en Mesa de Ayuda y se intervinieron las cuentas de usuarios y equipos reportados.</v>
      </c>
      <c r="BG289" s="177" t="s">
        <v>1340</v>
      </c>
      <c r="BH289" s="175" t="str">
        <f t="shared" si="338"/>
        <v>Reporte IIS-2024 en enero 2025.</v>
      </c>
      <c r="BI289" s="200"/>
      <c r="BJ289" s="190">
        <v>45777</v>
      </c>
      <c r="BK289" s="191" t="str">
        <f t="shared" ref="BK289:BK296" si="339">BK287</f>
        <v xml:space="preserve">Monitoreo a la plataforma tecnológica informa sobre la navegaciones de usuarios a sitios web no institucionales - externos </v>
      </c>
      <c r="BL289" s="192" t="str">
        <f t="shared" si="268"/>
        <v>OSI - GIS - SPI</v>
      </c>
      <c r="BM289" s="197" t="s">
        <v>100</v>
      </c>
      <c r="BN289" s="191"/>
      <c r="BO289" s="193" t="s">
        <v>1338</v>
      </c>
      <c r="BP289" s="191" t="str">
        <f t="shared" ref="BP289:BP296" si="340">BP287</f>
        <v xml:space="preserve">En ejecución del servicio de monitoreo se gestionan las alertas de navegación a sitios web clasificados como de riesgo. </v>
      </c>
      <c r="BQ289" s="194" t="s">
        <v>1340</v>
      </c>
      <c r="BR289" s="191" t="str">
        <f t="shared" ref="BR289:BR296" si="341">BR287</f>
        <v>Servicio de monitoreo en ejecuión 2025</v>
      </c>
      <c r="BS289" s="200"/>
      <c r="BT289" s="354">
        <f t="shared" si="327"/>
        <v>45838</v>
      </c>
      <c r="BU289" s="354" t="str">
        <f t="shared" si="328"/>
        <v>A nivel de Redes, se implementa segmentación "Conductores" y "Salas - Auditorio".
A nivel de Servicios de implementan acciones a las alertas reportadas por lanavegación de usuarios internos.</v>
      </c>
      <c r="BV289" s="356" t="str">
        <f t="shared" si="269"/>
        <v>OSI - GIS - SPI</v>
      </c>
      <c r="BW289" s="550" t="s">
        <v>100</v>
      </c>
      <c r="BX289" s="357" t="str">
        <f t="shared" si="329"/>
        <v xml:space="preserve"> </v>
      </c>
      <c r="BY289" s="357" t="str">
        <f t="shared" si="330"/>
        <v>X</v>
      </c>
      <c r="BZ289"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89" s="355" t="s">
        <v>1360</v>
      </c>
      <c r="CB289" s="355" t="str">
        <f t="shared" si="332"/>
        <v>Ajuste redacción "Descripción del Riesgo" acorde con lo indicado en el Informe OCI-018-2025.</v>
      </c>
      <c r="CC289" s="200"/>
      <c r="CD289" s="301"/>
      <c r="CE289" s="176"/>
      <c r="CF289" s="175" t="str">
        <f t="shared" si="270"/>
        <v>OSI - GIS - SPI</v>
      </c>
      <c r="CG289" s="305" t="s">
        <v>100</v>
      </c>
      <c r="CH289" s="176"/>
      <c r="CI289" s="239"/>
      <c r="CJ289" s="176"/>
      <c r="CK289" s="177"/>
      <c r="CL289" s="176"/>
      <c r="CM289" s="200"/>
      <c r="CN289" s="175"/>
      <c r="CO289" s="175"/>
      <c r="CP289" s="176"/>
      <c r="CQ289" s="176"/>
      <c r="CR289" s="176"/>
      <c r="CS289" s="176"/>
      <c r="CT289" s="177"/>
      <c r="CU289" s="177"/>
      <c r="CV289" s="177"/>
      <c r="CW289" s="198"/>
      <c r="CX289" s="198"/>
      <c r="CY289" s="198"/>
      <c r="CZ289" s="198"/>
      <c r="DA289" s="198"/>
      <c r="DB289" s="198"/>
      <c r="DC289" s="198"/>
      <c r="DD289" s="198"/>
      <c r="DE289" s="198"/>
      <c r="DF289" s="198"/>
    </row>
    <row r="290" spans="2:110" s="187" customFormat="1" ht="136.5" x14ac:dyDescent="0.25">
      <c r="B290" s="173" t="s">
        <v>68</v>
      </c>
      <c r="C290" s="195" t="s">
        <v>258</v>
      </c>
      <c r="D290" s="195" t="s">
        <v>258</v>
      </c>
      <c r="E290" s="196" t="s">
        <v>116</v>
      </c>
      <c r="F290" s="196" t="s">
        <v>168</v>
      </c>
      <c r="G290" s="196" t="s">
        <v>258</v>
      </c>
      <c r="H290" s="195" t="s">
        <v>240</v>
      </c>
      <c r="I290" s="195" t="s">
        <v>240</v>
      </c>
      <c r="J290" s="195" t="s">
        <v>240</v>
      </c>
      <c r="K290" s="195" t="s">
        <v>240</v>
      </c>
      <c r="L290" s="195" t="s">
        <v>389</v>
      </c>
      <c r="M290" s="195" t="s">
        <v>390</v>
      </c>
      <c r="N290" s="195" t="s">
        <v>391</v>
      </c>
      <c r="O290" s="196" t="s">
        <v>363</v>
      </c>
      <c r="P290" s="170"/>
      <c r="Q290" s="171" t="s">
        <v>77</v>
      </c>
      <c r="R290" s="171" t="s">
        <v>78</v>
      </c>
      <c r="S290" s="355" t="s">
        <v>1500</v>
      </c>
      <c r="T290" s="170" t="s">
        <v>142</v>
      </c>
      <c r="U290" s="196" t="s">
        <v>143</v>
      </c>
      <c r="V290" s="170" t="s">
        <v>255</v>
      </c>
      <c r="W290" s="180" t="s">
        <v>123</v>
      </c>
      <c r="X290" s="181">
        <f t="shared" si="252"/>
        <v>0.2</v>
      </c>
      <c r="Y290" s="182" t="s">
        <v>84</v>
      </c>
      <c r="Z290" s="181">
        <f t="shared" si="253"/>
        <v>0.8</v>
      </c>
      <c r="AA290" s="173" t="s">
        <v>85</v>
      </c>
      <c r="AB290" s="172" t="s">
        <v>145</v>
      </c>
      <c r="AC290" s="170" t="s">
        <v>146</v>
      </c>
      <c r="AD290" s="173" t="s">
        <v>88</v>
      </c>
      <c r="AE290" s="173" t="s">
        <v>89</v>
      </c>
      <c r="AF290" s="196" t="s">
        <v>90</v>
      </c>
      <c r="AG290" s="173" t="s">
        <v>91</v>
      </c>
      <c r="AH290" s="173" t="s">
        <v>92</v>
      </c>
      <c r="AI290" s="183">
        <f t="shared" si="254"/>
        <v>0.1</v>
      </c>
      <c r="AJ290" s="173" t="s">
        <v>93</v>
      </c>
      <c r="AK290" s="183">
        <f t="shared" si="255"/>
        <v>0.1</v>
      </c>
      <c r="AL290" s="173" t="s">
        <v>94</v>
      </c>
      <c r="AM290" s="195" t="s">
        <v>147</v>
      </c>
      <c r="AN290" s="173" t="s">
        <v>96</v>
      </c>
      <c r="AO290" s="195" t="s">
        <v>148</v>
      </c>
      <c r="AP290" s="184">
        <f t="shared" si="256"/>
        <v>0.2</v>
      </c>
      <c r="AQ290" s="243" t="str">
        <f t="shared" si="257"/>
        <v>MUY BAJA</v>
      </c>
      <c r="AR290" s="243">
        <f t="shared" si="258"/>
        <v>0.2</v>
      </c>
      <c r="AS290" s="243" t="str">
        <f t="shared" si="259"/>
        <v>MAYOR</v>
      </c>
      <c r="AT290" s="243">
        <f t="shared" si="260"/>
        <v>0.64</v>
      </c>
      <c r="AU290" s="223" t="s">
        <v>85</v>
      </c>
      <c r="AV290" s="235" t="s">
        <v>130</v>
      </c>
      <c r="AW290" s="174" t="s">
        <v>145</v>
      </c>
      <c r="AX290" s="175" t="s">
        <v>261</v>
      </c>
      <c r="AY290" s="200"/>
      <c r="AZ290" s="175">
        <f t="shared" si="336"/>
        <v>45657</v>
      </c>
      <c r="BA290"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0" s="175" t="str">
        <f t="shared" si="336"/>
        <v>OSI - GIS - SPI</v>
      </c>
      <c r="BC290" s="227" t="s">
        <v>100</v>
      </c>
      <c r="BD290" s="175" t="str">
        <f t="shared" si="337"/>
        <v xml:space="preserve"> </v>
      </c>
      <c r="BE290" s="175" t="str">
        <f t="shared" si="337"/>
        <v>X</v>
      </c>
      <c r="BF290" s="175" t="str">
        <f t="shared" si="337"/>
        <v>Las alertas reportadas radicaron casos en Mesa de Ayuda y se intervinieron las cuentas de usuarios y equipos reportados.</v>
      </c>
      <c r="BG290" s="177" t="s">
        <v>1340</v>
      </c>
      <c r="BH290" s="175" t="str">
        <f t="shared" si="338"/>
        <v>Reporte IIS-2024 en enero 2025.</v>
      </c>
      <c r="BI290" s="200"/>
      <c r="BJ290" s="190">
        <v>45777</v>
      </c>
      <c r="BK290" s="191" t="str">
        <f t="shared" si="339"/>
        <v>Monitoreo a la plataforma tecnológica informa sobre la navegaciones de servicios de aplicación y sitios web institucionales</v>
      </c>
      <c r="BL290" s="192" t="str">
        <f t="shared" si="268"/>
        <v>OSI - GIS - SPI</v>
      </c>
      <c r="BM290" s="197" t="s">
        <v>100</v>
      </c>
      <c r="BN290" s="191"/>
      <c r="BO290" s="193" t="s">
        <v>1338</v>
      </c>
      <c r="BP290" s="191" t="str">
        <f t="shared" si="340"/>
        <v>Monitoreo a la plataforma tecnológica informa sobre la navegaciones de servicios de aplicación y sitios web institucionales</v>
      </c>
      <c r="BQ290" s="194" t="s">
        <v>1340</v>
      </c>
      <c r="BR290" s="191" t="str">
        <f t="shared" si="341"/>
        <v>Monitoreo a la plataforma tecnológica informa sobre la navegaciones de servicios de aplicación y sitios web institucionales</v>
      </c>
      <c r="BS290" s="200"/>
      <c r="BT290" s="354">
        <f t="shared" si="327"/>
        <v>45838</v>
      </c>
      <c r="BU290" s="354" t="str">
        <f t="shared" si="328"/>
        <v>A nivel de Redes, se implementa segmentación "Conductores" y "Salas - Auditorio".
A nivel de Servicios de implementan acciones a las alertas reportadas por lanavegación de usuarios internos.</v>
      </c>
      <c r="BV290" s="356" t="str">
        <f t="shared" si="269"/>
        <v>OSI - GIS - SPI</v>
      </c>
      <c r="BW290" s="550" t="s">
        <v>100</v>
      </c>
      <c r="BX290" s="357" t="str">
        <f t="shared" si="329"/>
        <v xml:space="preserve"> </v>
      </c>
      <c r="BY290" s="357" t="str">
        <f t="shared" si="330"/>
        <v>X</v>
      </c>
      <c r="BZ290"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0" s="355" t="s">
        <v>1360</v>
      </c>
      <c r="CB290" s="355" t="str">
        <f t="shared" si="332"/>
        <v>Ajuste redacción "Descripción del Riesgo" acorde con lo indicado en el Informe OCI-018-2025.</v>
      </c>
      <c r="CC290" s="200"/>
      <c r="CD290" s="301"/>
      <c r="CE290" s="176"/>
      <c r="CF290" s="175" t="str">
        <f t="shared" si="270"/>
        <v>OSI - GIS - SPI</v>
      </c>
      <c r="CG290" s="305" t="s">
        <v>100</v>
      </c>
      <c r="CH290" s="176"/>
      <c r="CI290" s="239"/>
      <c r="CJ290" s="176"/>
      <c r="CK290" s="177"/>
      <c r="CL290" s="176"/>
      <c r="CM290" s="200"/>
      <c r="CN290" s="175"/>
      <c r="CO290" s="175"/>
      <c r="CP290" s="176"/>
      <c r="CQ290" s="176"/>
      <c r="CR290" s="176"/>
      <c r="CS290" s="176"/>
      <c r="CT290" s="177"/>
      <c r="CU290" s="177"/>
      <c r="CV290" s="177"/>
      <c r="CW290" s="198"/>
      <c r="CX290" s="198"/>
      <c r="CY290" s="198"/>
      <c r="CZ290" s="198"/>
      <c r="DA290" s="198"/>
      <c r="DB290" s="198"/>
      <c r="DC290" s="198"/>
      <c r="DD290" s="198"/>
      <c r="DE290" s="198"/>
      <c r="DF290" s="198"/>
    </row>
    <row r="291" spans="2:110" s="187" customFormat="1" ht="136.5" x14ac:dyDescent="0.25">
      <c r="B291" s="173" t="s">
        <v>68</v>
      </c>
      <c r="C291" s="195" t="s">
        <v>138</v>
      </c>
      <c r="D291" s="195" t="s">
        <v>138</v>
      </c>
      <c r="E291" s="196" t="s">
        <v>116</v>
      </c>
      <c r="F291" s="196" t="s">
        <v>71</v>
      </c>
      <c r="G291" s="196" t="s">
        <v>138</v>
      </c>
      <c r="H291" s="195" t="s">
        <v>72</v>
      </c>
      <c r="I291" s="195" t="s">
        <v>242</v>
      </c>
      <c r="J291" s="195" t="s">
        <v>240</v>
      </c>
      <c r="K291" s="195" t="s">
        <v>240</v>
      </c>
      <c r="L291" s="195" t="s">
        <v>483</v>
      </c>
      <c r="M291" s="195" t="s">
        <v>484</v>
      </c>
      <c r="N291" s="195" t="s">
        <v>485</v>
      </c>
      <c r="O291" s="196" t="s">
        <v>189</v>
      </c>
      <c r="P291" s="170"/>
      <c r="Q291" s="171" t="s">
        <v>77</v>
      </c>
      <c r="R291" s="171" t="s">
        <v>78</v>
      </c>
      <c r="S291" s="355" t="s">
        <v>1516</v>
      </c>
      <c r="T291" s="170" t="s">
        <v>142</v>
      </c>
      <c r="U291" s="196" t="s">
        <v>143</v>
      </c>
      <c r="V291" s="170" t="s">
        <v>82</v>
      </c>
      <c r="W291" s="180" t="s">
        <v>83</v>
      </c>
      <c r="X291" s="181">
        <f t="shared" si="252"/>
        <v>0.4</v>
      </c>
      <c r="Y291" s="182" t="s">
        <v>84</v>
      </c>
      <c r="Z291" s="181">
        <f t="shared" si="253"/>
        <v>0.8</v>
      </c>
      <c r="AA291" s="173" t="s">
        <v>85</v>
      </c>
      <c r="AB291" s="172" t="s">
        <v>145</v>
      </c>
      <c r="AC291" s="170" t="s">
        <v>146</v>
      </c>
      <c r="AD291" s="173" t="s">
        <v>88</v>
      </c>
      <c r="AE291" s="173" t="s">
        <v>89</v>
      </c>
      <c r="AF291" s="196" t="s">
        <v>90</v>
      </c>
      <c r="AG291" s="173" t="s">
        <v>91</v>
      </c>
      <c r="AH291" s="173" t="s">
        <v>92</v>
      </c>
      <c r="AI291" s="183">
        <f t="shared" si="254"/>
        <v>0.1</v>
      </c>
      <c r="AJ291" s="173" t="s">
        <v>93</v>
      </c>
      <c r="AK291" s="183">
        <f t="shared" si="255"/>
        <v>0.1</v>
      </c>
      <c r="AL291" s="173" t="s">
        <v>94</v>
      </c>
      <c r="AM291" s="195" t="s">
        <v>147</v>
      </c>
      <c r="AN291" s="173" t="s">
        <v>96</v>
      </c>
      <c r="AO291" s="195" t="s">
        <v>148</v>
      </c>
      <c r="AP291" s="184">
        <f t="shared" si="256"/>
        <v>0.2</v>
      </c>
      <c r="AQ291" s="243" t="str">
        <f t="shared" si="257"/>
        <v>BAJA</v>
      </c>
      <c r="AR291" s="243">
        <f t="shared" si="258"/>
        <v>0.4</v>
      </c>
      <c r="AS291" s="243" t="str">
        <f t="shared" si="259"/>
        <v>MAYOR</v>
      </c>
      <c r="AT291" s="243">
        <f t="shared" si="260"/>
        <v>0.64</v>
      </c>
      <c r="AU291" s="223" t="s">
        <v>85</v>
      </c>
      <c r="AV291" s="235" t="s">
        <v>130</v>
      </c>
      <c r="AW291" s="174" t="s">
        <v>145</v>
      </c>
      <c r="AX291" s="175" t="s">
        <v>149</v>
      </c>
      <c r="AY291" s="200"/>
      <c r="AZ291" s="175">
        <f t="shared" si="336"/>
        <v>45657</v>
      </c>
      <c r="BA291"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1" s="175" t="str">
        <f t="shared" si="336"/>
        <v>OSI - GIS - SPI</v>
      </c>
      <c r="BC291" s="227" t="s">
        <v>100</v>
      </c>
      <c r="BD291" s="175" t="str">
        <f t="shared" si="337"/>
        <v xml:space="preserve"> </v>
      </c>
      <c r="BE291" s="175" t="str">
        <f t="shared" si="337"/>
        <v>X</v>
      </c>
      <c r="BF291" s="175" t="str">
        <f t="shared" si="337"/>
        <v>Las alertas reportadas radicaron casos en Mesa de Ayuda y se intervinieron las cuentas de usuarios y equipos reportados.</v>
      </c>
      <c r="BG291" s="177" t="s">
        <v>1340</v>
      </c>
      <c r="BH291" s="175" t="str">
        <f t="shared" si="338"/>
        <v>Reporte IIS-2024 en enero 2025.</v>
      </c>
      <c r="BI291" s="200"/>
      <c r="BJ291" s="190">
        <v>45777</v>
      </c>
      <c r="BK291" s="191" t="str">
        <f t="shared" si="339"/>
        <v xml:space="preserve">Monitoreo a la plataforma tecnológica informa sobre la navegaciones de usuarios a sitios web no institucionales - externos </v>
      </c>
      <c r="BL291" s="192" t="str">
        <f t="shared" si="268"/>
        <v>OSI - GIS - SPI</v>
      </c>
      <c r="BM291" s="197" t="s">
        <v>100</v>
      </c>
      <c r="BN291" s="191"/>
      <c r="BO291" s="193" t="s">
        <v>1338</v>
      </c>
      <c r="BP291" s="191" t="str">
        <f t="shared" si="340"/>
        <v xml:space="preserve">En ejecución del servicio de monitoreo se gestionan las alertas de navegación a sitios web clasificados como de riesgo. </v>
      </c>
      <c r="BQ291" s="194" t="s">
        <v>1340</v>
      </c>
      <c r="BR291" s="191" t="str">
        <f t="shared" si="341"/>
        <v>Servicio de monitoreo en ejecuión 2025</v>
      </c>
      <c r="BS291" s="200"/>
      <c r="BT291" s="354">
        <f t="shared" si="327"/>
        <v>45838</v>
      </c>
      <c r="BU291" s="354" t="str">
        <f t="shared" si="328"/>
        <v>A nivel de Redes, se implementa segmentación "Conductores" y "Salas - Auditorio".
A nivel de Servicios de implementan acciones a las alertas reportadas por lanavegación de usuarios internos.</v>
      </c>
      <c r="BV291" s="356" t="str">
        <f t="shared" si="269"/>
        <v>OSI - GIS - SPI</v>
      </c>
      <c r="BW291" s="550" t="s">
        <v>100</v>
      </c>
      <c r="BX291" s="357" t="str">
        <f t="shared" si="329"/>
        <v xml:space="preserve"> </v>
      </c>
      <c r="BY291" s="357" t="str">
        <f t="shared" si="330"/>
        <v>X</v>
      </c>
      <c r="BZ291"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1" s="355" t="s">
        <v>1360</v>
      </c>
      <c r="CB291" s="355" t="str">
        <f t="shared" si="332"/>
        <v>Ajuste redacción "Descripción del Riesgo" acorde con lo indicado en el Informe OCI-018-2025.</v>
      </c>
      <c r="CC291" s="200"/>
      <c r="CD291" s="301"/>
      <c r="CE291" s="176"/>
      <c r="CF291" s="175" t="str">
        <f t="shared" si="270"/>
        <v>OSI - GIS - SPI</v>
      </c>
      <c r="CG291" s="305" t="s">
        <v>100</v>
      </c>
      <c r="CH291" s="176"/>
      <c r="CI291" s="239"/>
      <c r="CJ291" s="176"/>
      <c r="CK291" s="177"/>
      <c r="CL291" s="176"/>
      <c r="CM291" s="200"/>
      <c r="CN291" s="175"/>
      <c r="CO291" s="175"/>
      <c r="CP291" s="176"/>
      <c r="CQ291" s="176"/>
      <c r="CR291" s="176"/>
      <c r="CS291" s="176"/>
      <c r="CT291" s="177"/>
      <c r="CU291" s="177"/>
      <c r="CV291" s="177"/>
      <c r="CW291" s="198"/>
      <c r="CX291" s="198"/>
      <c r="CY291" s="198"/>
      <c r="CZ291" s="198"/>
      <c r="DA291" s="198"/>
      <c r="DB291" s="198"/>
      <c r="DC291" s="198"/>
      <c r="DD291" s="198"/>
      <c r="DE291" s="198"/>
      <c r="DF291" s="198"/>
    </row>
    <row r="292" spans="2:110" s="187" customFormat="1" ht="136.5" x14ac:dyDescent="0.25">
      <c r="B292" s="173" t="s">
        <v>68</v>
      </c>
      <c r="C292" s="195" t="s">
        <v>258</v>
      </c>
      <c r="D292" s="195" t="s">
        <v>258</v>
      </c>
      <c r="E292" s="196" t="s">
        <v>116</v>
      </c>
      <c r="F292" s="196" t="s">
        <v>71</v>
      </c>
      <c r="G292" s="196" t="s">
        <v>258</v>
      </c>
      <c r="H292" s="195" t="s">
        <v>242</v>
      </c>
      <c r="I292" s="195" t="s">
        <v>240</v>
      </c>
      <c r="J292" s="195" t="s">
        <v>242</v>
      </c>
      <c r="K292" s="195" t="s">
        <v>242</v>
      </c>
      <c r="L292" s="195" t="s">
        <v>508</v>
      </c>
      <c r="M292" s="195" t="s">
        <v>509</v>
      </c>
      <c r="N292" s="195" t="s">
        <v>352</v>
      </c>
      <c r="O292" s="196" t="s">
        <v>241</v>
      </c>
      <c r="P292" s="170"/>
      <c r="Q292" s="171" t="s">
        <v>77</v>
      </c>
      <c r="R292" s="171" t="s">
        <v>78</v>
      </c>
      <c r="S292" s="355" t="s">
        <v>1500</v>
      </c>
      <c r="T292" s="170" t="s">
        <v>142</v>
      </c>
      <c r="U292" s="196" t="s">
        <v>143</v>
      </c>
      <c r="V292" s="170" t="s">
        <v>122</v>
      </c>
      <c r="W292" s="180" t="s">
        <v>123</v>
      </c>
      <c r="X292" s="181">
        <f t="shared" si="252"/>
        <v>0.2</v>
      </c>
      <c r="Y292" s="182" t="s">
        <v>84</v>
      </c>
      <c r="Z292" s="181">
        <f t="shared" si="253"/>
        <v>0.8</v>
      </c>
      <c r="AA292" s="173" t="s">
        <v>85</v>
      </c>
      <c r="AB292" s="172" t="s">
        <v>145</v>
      </c>
      <c r="AC292" s="170" t="s">
        <v>146</v>
      </c>
      <c r="AD292" s="173" t="s">
        <v>88</v>
      </c>
      <c r="AE292" s="173" t="s">
        <v>89</v>
      </c>
      <c r="AF292" s="196" t="s">
        <v>90</v>
      </c>
      <c r="AG292" s="173" t="s">
        <v>91</v>
      </c>
      <c r="AH292" s="173" t="s">
        <v>92</v>
      </c>
      <c r="AI292" s="183">
        <f t="shared" si="254"/>
        <v>0.1</v>
      </c>
      <c r="AJ292" s="173" t="s">
        <v>93</v>
      </c>
      <c r="AK292" s="183">
        <f t="shared" si="255"/>
        <v>0.1</v>
      </c>
      <c r="AL292" s="173" t="s">
        <v>94</v>
      </c>
      <c r="AM292" s="195" t="s">
        <v>147</v>
      </c>
      <c r="AN292" s="173" t="s">
        <v>96</v>
      </c>
      <c r="AO292" s="195" t="s">
        <v>148</v>
      </c>
      <c r="AP292" s="184">
        <f t="shared" si="256"/>
        <v>0.2</v>
      </c>
      <c r="AQ292" s="243" t="str">
        <f t="shared" si="257"/>
        <v>MUY BAJA</v>
      </c>
      <c r="AR292" s="243">
        <f t="shared" si="258"/>
        <v>0.2</v>
      </c>
      <c r="AS292" s="243" t="str">
        <f t="shared" si="259"/>
        <v>MAYOR</v>
      </c>
      <c r="AT292" s="243">
        <f t="shared" si="260"/>
        <v>0.64</v>
      </c>
      <c r="AU292" s="223" t="s">
        <v>85</v>
      </c>
      <c r="AV292" s="235" t="s">
        <v>130</v>
      </c>
      <c r="AW292" s="174" t="s">
        <v>145</v>
      </c>
      <c r="AX292" s="175" t="s">
        <v>261</v>
      </c>
      <c r="AY292" s="200"/>
      <c r="AZ292" s="175">
        <f t="shared" si="336"/>
        <v>45657</v>
      </c>
      <c r="BA292"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2" s="175" t="str">
        <f t="shared" si="336"/>
        <v>OSI - GIS - SPI</v>
      </c>
      <c r="BC292" s="227" t="s">
        <v>100</v>
      </c>
      <c r="BD292" s="175" t="str">
        <f t="shared" si="337"/>
        <v xml:space="preserve"> </v>
      </c>
      <c r="BE292" s="175" t="str">
        <f t="shared" si="337"/>
        <v>X</v>
      </c>
      <c r="BF292" s="175" t="str">
        <f t="shared" si="337"/>
        <v>Las alertas reportadas radicaron casos en Mesa de Ayuda y se intervinieron las cuentas de usuarios y equipos reportados.</v>
      </c>
      <c r="BG292" s="177" t="s">
        <v>1340</v>
      </c>
      <c r="BH292" s="175" t="str">
        <f t="shared" si="338"/>
        <v>Reporte IIS-2024 en enero 2025.</v>
      </c>
      <c r="BI292" s="200"/>
      <c r="BJ292" s="190">
        <v>45777</v>
      </c>
      <c r="BK292" s="191" t="str">
        <f t="shared" si="339"/>
        <v>Monitoreo a la plataforma tecnológica informa sobre la navegaciones de servicios de aplicación y sitios web institucionales</v>
      </c>
      <c r="BL292" s="192" t="str">
        <f t="shared" si="268"/>
        <v>OSI - GIS - SPI</v>
      </c>
      <c r="BM292" s="197" t="s">
        <v>100</v>
      </c>
      <c r="BN292" s="191"/>
      <c r="BO292" s="193" t="s">
        <v>1338</v>
      </c>
      <c r="BP292" s="191" t="str">
        <f t="shared" si="340"/>
        <v>Monitoreo a la plataforma tecnológica informa sobre la navegaciones de servicios de aplicación y sitios web institucionales</v>
      </c>
      <c r="BQ292" s="194" t="s">
        <v>1340</v>
      </c>
      <c r="BR292" s="191" t="str">
        <f t="shared" si="341"/>
        <v>Monitoreo a la plataforma tecnológica informa sobre la navegaciones de servicios de aplicación y sitios web institucionales</v>
      </c>
      <c r="BS292" s="200"/>
      <c r="BT292" s="354">
        <f t="shared" si="327"/>
        <v>45838</v>
      </c>
      <c r="BU292" s="354" t="str">
        <f t="shared" si="328"/>
        <v>A nivel de Redes, se implementa segmentación "Conductores" y "Salas - Auditorio".
A nivel de Servicios de implementan acciones a las alertas reportadas por lanavegación de usuarios internos.</v>
      </c>
      <c r="BV292" s="356" t="str">
        <f t="shared" si="269"/>
        <v>OSI - GIS - SPI</v>
      </c>
      <c r="BW292" s="550" t="s">
        <v>100</v>
      </c>
      <c r="BX292" s="357" t="str">
        <f t="shared" si="329"/>
        <v xml:space="preserve"> </v>
      </c>
      <c r="BY292" s="357" t="str">
        <f t="shared" si="330"/>
        <v>X</v>
      </c>
      <c r="BZ292"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2" s="355" t="s">
        <v>1360</v>
      </c>
      <c r="CB292" s="355" t="str">
        <f t="shared" si="332"/>
        <v>Ajuste redacción "Descripción del Riesgo" acorde con lo indicado en el Informe OCI-018-2025.</v>
      </c>
      <c r="CC292" s="200"/>
      <c r="CD292" s="301"/>
      <c r="CE292" s="176"/>
      <c r="CF292" s="175" t="str">
        <f t="shared" si="270"/>
        <v>OSI - GIS - SPI</v>
      </c>
      <c r="CG292" s="305" t="s">
        <v>100</v>
      </c>
      <c r="CH292" s="176"/>
      <c r="CI292" s="239"/>
      <c r="CJ292" s="176"/>
      <c r="CK292" s="177"/>
      <c r="CL292" s="176"/>
      <c r="CM292" s="200"/>
      <c r="CN292" s="175"/>
      <c r="CO292" s="175"/>
      <c r="CP292" s="176"/>
      <c r="CQ292" s="176"/>
      <c r="CR292" s="176"/>
      <c r="CS292" s="176"/>
      <c r="CT292" s="177"/>
      <c r="CU292" s="177"/>
      <c r="CV292" s="177"/>
      <c r="CW292" s="198"/>
      <c r="CX292" s="198"/>
      <c r="CY292" s="198"/>
      <c r="CZ292" s="198"/>
      <c r="DA292" s="198"/>
      <c r="DB292" s="198"/>
      <c r="DC292" s="198"/>
      <c r="DD292" s="198"/>
      <c r="DE292" s="198"/>
      <c r="DF292" s="198"/>
    </row>
    <row r="293" spans="2:110" s="187" customFormat="1" ht="136.5" x14ac:dyDescent="0.25">
      <c r="B293" s="173" t="s">
        <v>68</v>
      </c>
      <c r="C293" s="195" t="s">
        <v>138</v>
      </c>
      <c r="D293" s="195" t="s">
        <v>138</v>
      </c>
      <c r="E293" s="196" t="s">
        <v>116</v>
      </c>
      <c r="F293" s="196" t="s">
        <v>168</v>
      </c>
      <c r="G293" s="196" t="s">
        <v>138</v>
      </c>
      <c r="H293" s="195" t="s">
        <v>242</v>
      </c>
      <c r="I293" s="195" t="s">
        <v>242</v>
      </c>
      <c r="J293" s="195" t="s">
        <v>242</v>
      </c>
      <c r="K293" s="195" t="s">
        <v>242</v>
      </c>
      <c r="L293" s="195" t="s">
        <v>591</v>
      </c>
      <c r="M293" s="195" t="s">
        <v>592</v>
      </c>
      <c r="N293" s="195" t="s">
        <v>593</v>
      </c>
      <c r="O293" s="196" t="s">
        <v>363</v>
      </c>
      <c r="P293" s="170"/>
      <c r="Q293" s="171" t="s">
        <v>77</v>
      </c>
      <c r="R293" s="171" t="s">
        <v>78</v>
      </c>
      <c r="S293" s="355" t="s">
        <v>1516</v>
      </c>
      <c r="T293" s="170" t="s">
        <v>142</v>
      </c>
      <c r="U293" s="196" t="s">
        <v>143</v>
      </c>
      <c r="V293" s="170" t="s">
        <v>122</v>
      </c>
      <c r="W293" s="180" t="s">
        <v>83</v>
      </c>
      <c r="X293" s="181">
        <f t="shared" si="252"/>
        <v>0.4</v>
      </c>
      <c r="Y293" s="182" t="s">
        <v>84</v>
      </c>
      <c r="Z293" s="181">
        <f t="shared" si="253"/>
        <v>0.8</v>
      </c>
      <c r="AA293" s="173" t="s">
        <v>85</v>
      </c>
      <c r="AB293" s="172" t="s">
        <v>145</v>
      </c>
      <c r="AC293" s="170" t="s">
        <v>146</v>
      </c>
      <c r="AD293" s="173" t="s">
        <v>88</v>
      </c>
      <c r="AE293" s="173" t="s">
        <v>89</v>
      </c>
      <c r="AF293" s="196" t="s">
        <v>90</v>
      </c>
      <c r="AG293" s="173" t="s">
        <v>91</v>
      </c>
      <c r="AH293" s="173" t="s">
        <v>92</v>
      </c>
      <c r="AI293" s="183">
        <f t="shared" si="254"/>
        <v>0.1</v>
      </c>
      <c r="AJ293" s="173" t="s">
        <v>93</v>
      </c>
      <c r="AK293" s="183">
        <f t="shared" si="255"/>
        <v>0.1</v>
      </c>
      <c r="AL293" s="173" t="s">
        <v>94</v>
      </c>
      <c r="AM293" s="195" t="s">
        <v>147</v>
      </c>
      <c r="AN293" s="173" t="s">
        <v>96</v>
      </c>
      <c r="AO293" s="195" t="s">
        <v>148</v>
      </c>
      <c r="AP293" s="184">
        <f t="shared" si="256"/>
        <v>0.2</v>
      </c>
      <c r="AQ293" s="243" t="str">
        <f t="shared" si="257"/>
        <v>BAJA</v>
      </c>
      <c r="AR293" s="243">
        <f t="shared" si="258"/>
        <v>0.4</v>
      </c>
      <c r="AS293" s="243" t="str">
        <f t="shared" si="259"/>
        <v>MAYOR</v>
      </c>
      <c r="AT293" s="243">
        <f t="shared" si="260"/>
        <v>0.64</v>
      </c>
      <c r="AU293" s="223" t="s">
        <v>85</v>
      </c>
      <c r="AV293" s="235" t="s">
        <v>130</v>
      </c>
      <c r="AW293" s="174" t="s">
        <v>145</v>
      </c>
      <c r="AX293" s="175" t="s">
        <v>149</v>
      </c>
      <c r="AY293" s="200"/>
      <c r="AZ293" s="175">
        <f t="shared" si="336"/>
        <v>45657</v>
      </c>
      <c r="BA293"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3" s="175" t="str">
        <f t="shared" si="336"/>
        <v>OSI - GIS - SPI</v>
      </c>
      <c r="BC293" s="227" t="s">
        <v>100</v>
      </c>
      <c r="BD293" s="175" t="str">
        <f t="shared" si="337"/>
        <v xml:space="preserve"> </v>
      </c>
      <c r="BE293" s="175" t="str">
        <f t="shared" si="337"/>
        <v>X</v>
      </c>
      <c r="BF293" s="175" t="str">
        <f t="shared" si="337"/>
        <v>Las alertas reportadas radicaron casos en Mesa de Ayuda y se intervinieron las cuentas de usuarios y equipos reportados.</v>
      </c>
      <c r="BG293" s="177" t="s">
        <v>1340</v>
      </c>
      <c r="BH293" s="175" t="str">
        <f t="shared" si="338"/>
        <v>Reporte IIS-2024 en enero 2025.</v>
      </c>
      <c r="BI293" s="200"/>
      <c r="BJ293" s="190">
        <v>45777</v>
      </c>
      <c r="BK293" s="191" t="str">
        <f t="shared" si="339"/>
        <v xml:space="preserve">Monitoreo a la plataforma tecnológica informa sobre la navegaciones de usuarios a sitios web no institucionales - externos </v>
      </c>
      <c r="BL293" s="192" t="str">
        <f t="shared" si="268"/>
        <v>OSI - GIS - SPI</v>
      </c>
      <c r="BM293" s="197" t="s">
        <v>100</v>
      </c>
      <c r="BN293" s="191"/>
      <c r="BO293" s="193" t="s">
        <v>1338</v>
      </c>
      <c r="BP293" s="191" t="str">
        <f t="shared" si="340"/>
        <v xml:space="preserve">En ejecución del servicio de monitoreo se gestionan las alertas de navegación a sitios web clasificados como de riesgo. </v>
      </c>
      <c r="BQ293" s="194" t="s">
        <v>1340</v>
      </c>
      <c r="BR293" s="191" t="str">
        <f t="shared" si="341"/>
        <v>Servicio de monitoreo en ejecuión 2025</v>
      </c>
      <c r="BS293" s="200"/>
      <c r="BT293" s="354">
        <f t="shared" si="327"/>
        <v>45838</v>
      </c>
      <c r="BU293" s="354" t="str">
        <f t="shared" si="328"/>
        <v>A nivel de Redes, se implementa segmentación "Conductores" y "Salas - Auditorio".
A nivel de Servicios de implementan acciones a las alertas reportadas por lanavegación de usuarios internos.</v>
      </c>
      <c r="BV293" s="356" t="str">
        <f t="shared" si="269"/>
        <v>OSI - GIS - SPI</v>
      </c>
      <c r="BW293" s="550" t="s">
        <v>100</v>
      </c>
      <c r="BX293" s="357" t="str">
        <f t="shared" si="329"/>
        <v xml:space="preserve"> </v>
      </c>
      <c r="BY293" s="357" t="str">
        <f t="shared" si="330"/>
        <v>X</v>
      </c>
      <c r="BZ293"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3" s="355" t="s">
        <v>1360</v>
      </c>
      <c r="CB293" s="355" t="str">
        <f t="shared" si="332"/>
        <v>Ajuste redacción "Descripción del Riesgo" acorde con lo indicado en el Informe OCI-018-2025.</v>
      </c>
      <c r="CC293" s="200"/>
      <c r="CD293" s="301"/>
      <c r="CE293" s="176"/>
      <c r="CF293" s="175" t="str">
        <f t="shared" si="270"/>
        <v>OSI - GIS - SPI</v>
      </c>
      <c r="CG293" s="305" t="s">
        <v>100</v>
      </c>
      <c r="CH293" s="176"/>
      <c r="CI293" s="239"/>
      <c r="CJ293" s="176"/>
      <c r="CK293" s="177"/>
      <c r="CL293" s="176"/>
      <c r="CM293" s="200"/>
      <c r="CN293" s="175"/>
      <c r="CO293" s="175"/>
      <c r="CP293" s="176"/>
      <c r="CQ293" s="176"/>
      <c r="CR293" s="176"/>
      <c r="CS293" s="176"/>
      <c r="CT293" s="177"/>
      <c r="CU293" s="177"/>
      <c r="CV293" s="177"/>
      <c r="CW293" s="198"/>
      <c r="CX293" s="198"/>
      <c r="CY293" s="198"/>
      <c r="CZ293" s="198"/>
      <c r="DA293" s="198"/>
      <c r="DB293" s="198"/>
      <c r="DC293" s="198"/>
      <c r="DD293" s="198"/>
      <c r="DE293" s="198"/>
      <c r="DF293" s="198"/>
    </row>
    <row r="294" spans="2:110" s="187" customFormat="1" ht="136.5" x14ac:dyDescent="0.25">
      <c r="B294" s="173" t="s">
        <v>68</v>
      </c>
      <c r="C294" s="195" t="s">
        <v>258</v>
      </c>
      <c r="D294" s="195" t="s">
        <v>258</v>
      </c>
      <c r="E294" s="196" t="s">
        <v>116</v>
      </c>
      <c r="F294" s="196" t="s">
        <v>168</v>
      </c>
      <c r="G294" s="196" t="s">
        <v>258</v>
      </c>
      <c r="H294" s="195" t="s">
        <v>242</v>
      </c>
      <c r="I294" s="195" t="s">
        <v>242</v>
      </c>
      <c r="J294" s="195" t="s">
        <v>242</v>
      </c>
      <c r="K294" s="195" t="s">
        <v>242</v>
      </c>
      <c r="L294" s="195" t="s">
        <v>591</v>
      </c>
      <c r="M294" s="195" t="s">
        <v>592</v>
      </c>
      <c r="N294" s="195" t="s">
        <v>594</v>
      </c>
      <c r="O294" s="196" t="s">
        <v>363</v>
      </c>
      <c r="P294" s="170"/>
      <c r="Q294" s="171" t="s">
        <v>77</v>
      </c>
      <c r="R294" s="171" t="s">
        <v>78</v>
      </c>
      <c r="S294" s="355" t="s">
        <v>1500</v>
      </c>
      <c r="T294" s="170" t="s">
        <v>142</v>
      </c>
      <c r="U294" s="196" t="s">
        <v>143</v>
      </c>
      <c r="V294" s="170" t="s">
        <v>122</v>
      </c>
      <c r="W294" s="180" t="s">
        <v>123</v>
      </c>
      <c r="X294" s="181">
        <f t="shared" si="252"/>
        <v>0.2</v>
      </c>
      <c r="Y294" s="182" t="s">
        <v>84</v>
      </c>
      <c r="Z294" s="181">
        <f t="shared" si="253"/>
        <v>0.8</v>
      </c>
      <c r="AA294" s="173" t="s">
        <v>85</v>
      </c>
      <c r="AB294" s="172" t="s">
        <v>145</v>
      </c>
      <c r="AC294" s="170" t="s">
        <v>146</v>
      </c>
      <c r="AD294" s="173" t="s">
        <v>88</v>
      </c>
      <c r="AE294" s="173" t="s">
        <v>89</v>
      </c>
      <c r="AF294" s="196" t="s">
        <v>90</v>
      </c>
      <c r="AG294" s="173" t="s">
        <v>91</v>
      </c>
      <c r="AH294" s="173" t="s">
        <v>92</v>
      </c>
      <c r="AI294" s="183">
        <f t="shared" si="254"/>
        <v>0.1</v>
      </c>
      <c r="AJ294" s="173" t="s">
        <v>93</v>
      </c>
      <c r="AK294" s="183">
        <f t="shared" si="255"/>
        <v>0.1</v>
      </c>
      <c r="AL294" s="173" t="s">
        <v>94</v>
      </c>
      <c r="AM294" s="195" t="s">
        <v>147</v>
      </c>
      <c r="AN294" s="173" t="s">
        <v>96</v>
      </c>
      <c r="AO294" s="195" t="s">
        <v>148</v>
      </c>
      <c r="AP294" s="184">
        <f t="shared" si="256"/>
        <v>0.2</v>
      </c>
      <c r="AQ294" s="243" t="str">
        <f t="shared" si="257"/>
        <v>MUY BAJA</v>
      </c>
      <c r="AR294" s="243">
        <f t="shared" si="258"/>
        <v>0.2</v>
      </c>
      <c r="AS294" s="243" t="str">
        <f t="shared" si="259"/>
        <v>MAYOR</v>
      </c>
      <c r="AT294" s="243">
        <f t="shared" si="260"/>
        <v>0.64</v>
      </c>
      <c r="AU294" s="223" t="s">
        <v>85</v>
      </c>
      <c r="AV294" s="235" t="s">
        <v>130</v>
      </c>
      <c r="AW294" s="174" t="s">
        <v>145</v>
      </c>
      <c r="AX294" s="175" t="s">
        <v>261</v>
      </c>
      <c r="AY294" s="200"/>
      <c r="AZ294" s="175">
        <f t="shared" si="336"/>
        <v>45657</v>
      </c>
      <c r="BA294"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4" s="175" t="str">
        <f t="shared" si="336"/>
        <v>OSI - GIS - SPI</v>
      </c>
      <c r="BC294" s="227" t="s">
        <v>100</v>
      </c>
      <c r="BD294" s="175" t="str">
        <f t="shared" si="337"/>
        <v xml:space="preserve"> </v>
      </c>
      <c r="BE294" s="175" t="str">
        <f t="shared" si="337"/>
        <v>X</v>
      </c>
      <c r="BF294" s="175" t="str">
        <f t="shared" si="337"/>
        <v>Las alertas reportadas radicaron casos en Mesa de Ayuda y se intervinieron las cuentas de usuarios y equipos reportados.</v>
      </c>
      <c r="BG294" s="177" t="s">
        <v>1340</v>
      </c>
      <c r="BH294" s="175" t="str">
        <f t="shared" si="338"/>
        <v>Reporte IIS-2024 en enero 2025.</v>
      </c>
      <c r="BI294" s="200"/>
      <c r="BJ294" s="190">
        <v>45777</v>
      </c>
      <c r="BK294" s="191" t="str">
        <f t="shared" si="339"/>
        <v>Monitoreo a la plataforma tecnológica informa sobre la navegaciones de servicios de aplicación y sitios web institucionales</v>
      </c>
      <c r="BL294" s="192" t="str">
        <f t="shared" si="268"/>
        <v>OSI - GIS - SPI</v>
      </c>
      <c r="BM294" s="197" t="s">
        <v>100</v>
      </c>
      <c r="BN294" s="191"/>
      <c r="BO294" s="193" t="s">
        <v>1338</v>
      </c>
      <c r="BP294" s="191" t="str">
        <f t="shared" si="340"/>
        <v>Monitoreo a la plataforma tecnológica informa sobre la navegaciones de servicios de aplicación y sitios web institucionales</v>
      </c>
      <c r="BQ294" s="194" t="s">
        <v>1340</v>
      </c>
      <c r="BR294" s="191" t="str">
        <f t="shared" si="341"/>
        <v>Monitoreo a la plataforma tecnológica informa sobre la navegaciones de servicios de aplicación y sitios web institucionales</v>
      </c>
      <c r="BS294" s="200"/>
      <c r="BT294" s="354">
        <f t="shared" si="327"/>
        <v>45838</v>
      </c>
      <c r="BU294" s="354" t="str">
        <f t="shared" si="328"/>
        <v>A nivel de Redes, se implementa segmentación "Conductores" y "Salas - Auditorio".
A nivel de Servicios de implementan acciones a las alertas reportadas por lanavegación de usuarios internos.</v>
      </c>
      <c r="BV294" s="356" t="str">
        <f t="shared" si="269"/>
        <v>OSI - GIS - SPI</v>
      </c>
      <c r="BW294" s="550" t="s">
        <v>100</v>
      </c>
      <c r="BX294" s="357" t="str">
        <f t="shared" si="329"/>
        <v xml:space="preserve"> </v>
      </c>
      <c r="BY294" s="357" t="str">
        <f t="shared" si="330"/>
        <v>X</v>
      </c>
      <c r="BZ294"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4" s="355" t="s">
        <v>1360</v>
      </c>
      <c r="CB294" s="355" t="str">
        <f t="shared" si="332"/>
        <v>Ajuste redacción "Descripción del Riesgo" acorde con lo indicado en el Informe OCI-018-2025.</v>
      </c>
      <c r="CC294" s="200"/>
      <c r="CD294" s="301"/>
      <c r="CE294" s="176"/>
      <c r="CF294" s="175" t="str">
        <f t="shared" si="270"/>
        <v>OSI - GIS - SPI</v>
      </c>
      <c r="CG294" s="305" t="s">
        <v>100</v>
      </c>
      <c r="CH294" s="176"/>
      <c r="CI294" s="239"/>
      <c r="CJ294" s="176"/>
      <c r="CK294" s="177"/>
      <c r="CL294" s="176"/>
      <c r="CM294" s="200"/>
      <c r="CN294" s="175"/>
      <c r="CO294" s="175"/>
      <c r="CP294" s="176"/>
      <c r="CQ294" s="176"/>
      <c r="CR294" s="176"/>
      <c r="CS294" s="176"/>
      <c r="CT294" s="177"/>
      <c r="CU294" s="177"/>
      <c r="CV294" s="177"/>
      <c r="CW294" s="198"/>
      <c r="CX294" s="198"/>
      <c r="CY294" s="198"/>
      <c r="CZ294" s="198"/>
      <c r="DA294" s="198"/>
      <c r="DB294" s="198"/>
      <c r="DC294" s="198"/>
      <c r="DD294" s="198"/>
      <c r="DE294" s="198"/>
      <c r="DF294" s="198"/>
    </row>
    <row r="295" spans="2:110" s="187" customFormat="1" ht="136.5" x14ac:dyDescent="0.25">
      <c r="B295" s="173" t="s">
        <v>68</v>
      </c>
      <c r="C295" s="195" t="s">
        <v>138</v>
      </c>
      <c r="D295" s="195" t="s">
        <v>138</v>
      </c>
      <c r="E295" s="196" t="s">
        <v>116</v>
      </c>
      <c r="F295" s="196" t="s">
        <v>117</v>
      </c>
      <c r="G295" s="196" t="s">
        <v>138</v>
      </c>
      <c r="H295" s="195" t="s">
        <v>242</v>
      </c>
      <c r="I295" s="195" t="s">
        <v>240</v>
      </c>
      <c r="J295" s="195" t="s">
        <v>240</v>
      </c>
      <c r="K295" s="195" t="s">
        <v>242</v>
      </c>
      <c r="L295" s="195" t="s">
        <v>501</v>
      </c>
      <c r="M295" s="195" t="s">
        <v>502</v>
      </c>
      <c r="N295" s="195" t="s">
        <v>503</v>
      </c>
      <c r="O295" s="196" t="s">
        <v>176</v>
      </c>
      <c r="P295" s="170"/>
      <c r="Q295" s="171" t="s">
        <v>77</v>
      </c>
      <c r="R295" s="171" t="s">
        <v>78</v>
      </c>
      <c r="S295" s="355" t="s">
        <v>1516</v>
      </c>
      <c r="T295" s="170" t="s">
        <v>142</v>
      </c>
      <c r="U295" s="196" t="s">
        <v>143</v>
      </c>
      <c r="V295" s="170" t="s">
        <v>122</v>
      </c>
      <c r="W295" s="180" t="s">
        <v>83</v>
      </c>
      <c r="X295" s="181">
        <f t="shared" si="252"/>
        <v>0.4</v>
      </c>
      <c r="Y295" s="182" t="s">
        <v>84</v>
      </c>
      <c r="Z295" s="181">
        <f t="shared" si="253"/>
        <v>0.8</v>
      </c>
      <c r="AA295" s="173" t="s">
        <v>85</v>
      </c>
      <c r="AB295" s="172" t="s">
        <v>145</v>
      </c>
      <c r="AC295" s="170" t="s">
        <v>146</v>
      </c>
      <c r="AD295" s="173" t="s">
        <v>88</v>
      </c>
      <c r="AE295" s="173" t="s">
        <v>89</v>
      </c>
      <c r="AF295" s="196" t="s">
        <v>90</v>
      </c>
      <c r="AG295" s="173" t="s">
        <v>91</v>
      </c>
      <c r="AH295" s="173" t="s">
        <v>92</v>
      </c>
      <c r="AI295" s="183">
        <f t="shared" si="254"/>
        <v>0.1</v>
      </c>
      <c r="AJ295" s="173" t="s">
        <v>93</v>
      </c>
      <c r="AK295" s="183">
        <f t="shared" si="255"/>
        <v>0.1</v>
      </c>
      <c r="AL295" s="173" t="s">
        <v>94</v>
      </c>
      <c r="AM295" s="195" t="s">
        <v>147</v>
      </c>
      <c r="AN295" s="173" t="s">
        <v>96</v>
      </c>
      <c r="AO295" s="195" t="s">
        <v>148</v>
      </c>
      <c r="AP295" s="184">
        <f t="shared" si="256"/>
        <v>0.2</v>
      </c>
      <c r="AQ295" s="243" t="str">
        <f t="shared" si="257"/>
        <v>BAJA</v>
      </c>
      <c r="AR295" s="243">
        <f t="shared" si="258"/>
        <v>0.4</v>
      </c>
      <c r="AS295" s="243" t="str">
        <f t="shared" si="259"/>
        <v>MAYOR</v>
      </c>
      <c r="AT295" s="243">
        <f t="shared" si="260"/>
        <v>0.64</v>
      </c>
      <c r="AU295" s="223" t="s">
        <v>85</v>
      </c>
      <c r="AV295" s="235" t="s">
        <v>130</v>
      </c>
      <c r="AW295" s="174" t="s">
        <v>145</v>
      </c>
      <c r="AX295" s="175" t="s">
        <v>149</v>
      </c>
      <c r="AY295" s="200"/>
      <c r="AZ295" s="175">
        <f t="shared" si="336"/>
        <v>45657</v>
      </c>
      <c r="BA295"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5" s="175" t="str">
        <f t="shared" si="336"/>
        <v>OSI - GIS - SPI</v>
      </c>
      <c r="BC295" s="227" t="s">
        <v>100</v>
      </c>
      <c r="BD295" s="175" t="str">
        <f t="shared" si="337"/>
        <v xml:space="preserve"> </v>
      </c>
      <c r="BE295" s="175" t="str">
        <f t="shared" si="337"/>
        <v>X</v>
      </c>
      <c r="BF295" s="175" t="str">
        <f t="shared" si="337"/>
        <v>Las alertas reportadas radicaron casos en Mesa de Ayuda y se intervinieron las cuentas de usuarios y equipos reportados.</v>
      </c>
      <c r="BG295" s="177" t="s">
        <v>1340</v>
      </c>
      <c r="BH295" s="175" t="str">
        <f t="shared" si="338"/>
        <v>Reporte IIS-2024 en enero 2025.</v>
      </c>
      <c r="BI295" s="200"/>
      <c r="BJ295" s="190">
        <v>45777</v>
      </c>
      <c r="BK295" s="191" t="str">
        <f t="shared" si="339"/>
        <v xml:space="preserve">Monitoreo a la plataforma tecnológica informa sobre la navegaciones de usuarios a sitios web no institucionales - externos </v>
      </c>
      <c r="BL295" s="192" t="str">
        <f t="shared" si="268"/>
        <v>OSI - GIS - SPI</v>
      </c>
      <c r="BM295" s="197" t="s">
        <v>100</v>
      </c>
      <c r="BN295" s="191"/>
      <c r="BO295" s="193" t="s">
        <v>1338</v>
      </c>
      <c r="BP295" s="191" t="str">
        <f t="shared" si="340"/>
        <v xml:space="preserve">En ejecución del servicio de monitoreo se gestionan las alertas de navegación a sitios web clasificados como de riesgo. </v>
      </c>
      <c r="BQ295" s="194" t="s">
        <v>1340</v>
      </c>
      <c r="BR295" s="191" t="str">
        <f t="shared" si="341"/>
        <v>Servicio de monitoreo en ejecuión 2025</v>
      </c>
      <c r="BS295" s="200"/>
      <c r="BT295" s="354">
        <f t="shared" si="327"/>
        <v>45838</v>
      </c>
      <c r="BU295" s="354" t="str">
        <f t="shared" si="328"/>
        <v>A nivel de Redes, se implementa segmentación "Conductores" y "Salas - Auditorio".
A nivel de Servicios de implementan acciones a las alertas reportadas por lanavegación de usuarios internos.</v>
      </c>
      <c r="BV295" s="356" t="str">
        <f t="shared" si="269"/>
        <v>OSI - GIS - SPI</v>
      </c>
      <c r="BW295" s="550" t="s">
        <v>100</v>
      </c>
      <c r="BX295" s="357" t="str">
        <f t="shared" si="329"/>
        <v xml:space="preserve"> </v>
      </c>
      <c r="BY295" s="357" t="str">
        <f t="shared" si="330"/>
        <v>X</v>
      </c>
      <c r="BZ295"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5" s="355" t="s">
        <v>1360</v>
      </c>
      <c r="CB295" s="355" t="str">
        <f t="shared" si="332"/>
        <v>Ajuste redacción "Descripción del Riesgo" acorde con lo indicado en el Informe OCI-018-2025.</v>
      </c>
      <c r="CC295" s="200"/>
      <c r="CD295" s="301"/>
      <c r="CE295" s="176"/>
      <c r="CF295" s="175" t="str">
        <f t="shared" si="270"/>
        <v>OSI - GIS - SPI</v>
      </c>
      <c r="CG295" s="305" t="s">
        <v>100</v>
      </c>
      <c r="CH295" s="176"/>
      <c r="CI295" s="239"/>
      <c r="CJ295" s="176"/>
      <c r="CK295" s="177"/>
      <c r="CL295" s="176"/>
      <c r="CM295" s="200"/>
      <c r="CN295" s="175"/>
      <c r="CO295" s="175"/>
      <c r="CP295" s="176"/>
      <c r="CQ295" s="176"/>
      <c r="CR295" s="176"/>
      <c r="CS295" s="176"/>
      <c r="CT295" s="177"/>
      <c r="CU295" s="177"/>
      <c r="CV295" s="177"/>
      <c r="CW295" s="198"/>
      <c r="CX295" s="198"/>
      <c r="CY295" s="198"/>
      <c r="CZ295" s="198"/>
      <c r="DA295" s="198"/>
      <c r="DB295" s="198"/>
      <c r="DC295" s="198"/>
      <c r="DD295" s="198"/>
      <c r="DE295" s="198"/>
      <c r="DF295" s="198"/>
    </row>
    <row r="296" spans="2:110" s="187" customFormat="1" ht="136.5" x14ac:dyDescent="0.25">
      <c r="B296" s="173" t="s">
        <v>68</v>
      </c>
      <c r="C296" s="195" t="s">
        <v>258</v>
      </c>
      <c r="D296" s="195" t="s">
        <v>258</v>
      </c>
      <c r="E296" s="196" t="s">
        <v>116</v>
      </c>
      <c r="F296" s="196" t="s">
        <v>71</v>
      </c>
      <c r="G296" s="196" t="s">
        <v>258</v>
      </c>
      <c r="H296" s="195" t="s">
        <v>240</v>
      </c>
      <c r="I296" s="195" t="s">
        <v>242</v>
      </c>
      <c r="J296" s="195" t="s">
        <v>242</v>
      </c>
      <c r="K296" s="195" t="s">
        <v>242</v>
      </c>
      <c r="L296" s="195" t="s">
        <v>353</v>
      </c>
      <c r="M296" s="195" t="s">
        <v>353</v>
      </c>
      <c r="N296" s="195" t="s">
        <v>120</v>
      </c>
      <c r="O296" s="196" t="s">
        <v>189</v>
      </c>
      <c r="P296" s="170"/>
      <c r="Q296" s="171" t="s">
        <v>77</v>
      </c>
      <c r="R296" s="171" t="s">
        <v>78</v>
      </c>
      <c r="S296" s="355" t="s">
        <v>1500</v>
      </c>
      <c r="T296" s="170" t="s">
        <v>142</v>
      </c>
      <c r="U296" s="196" t="s">
        <v>143</v>
      </c>
      <c r="V296" s="170" t="s">
        <v>122</v>
      </c>
      <c r="W296" s="180" t="s">
        <v>123</v>
      </c>
      <c r="X296" s="181">
        <f t="shared" si="252"/>
        <v>0.2</v>
      </c>
      <c r="Y296" s="182" t="s">
        <v>84</v>
      </c>
      <c r="Z296" s="181">
        <f t="shared" si="253"/>
        <v>0.8</v>
      </c>
      <c r="AA296" s="173" t="s">
        <v>85</v>
      </c>
      <c r="AB296" s="172" t="s">
        <v>145</v>
      </c>
      <c r="AC296" s="170" t="s">
        <v>146</v>
      </c>
      <c r="AD296" s="173" t="s">
        <v>88</v>
      </c>
      <c r="AE296" s="173" t="s">
        <v>89</v>
      </c>
      <c r="AF296" s="196" t="s">
        <v>90</v>
      </c>
      <c r="AG296" s="173" t="s">
        <v>91</v>
      </c>
      <c r="AH296" s="173" t="s">
        <v>92</v>
      </c>
      <c r="AI296" s="183">
        <f t="shared" si="254"/>
        <v>0.1</v>
      </c>
      <c r="AJ296" s="173" t="s">
        <v>93</v>
      </c>
      <c r="AK296" s="183">
        <f t="shared" si="255"/>
        <v>0.1</v>
      </c>
      <c r="AL296" s="173" t="s">
        <v>94</v>
      </c>
      <c r="AM296" s="195" t="s">
        <v>147</v>
      </c>
      <c r="AN296" s="173" t="s">
        <v>96</v>
      </c>
      <c r="AO296" s="195" t="s">
        <v>148</v>
      </c>
      <c r="AP296" s="184">
        <f t="shared" si="256"/>
        <v>0.2</v>
      </c>
      <c r="AQ296" s="243" t="str">
        <f t="shared" si="257"/>
        <v>MUY BAJA</v>
      </c>
      <c r="AR296" s="243">
        <f t="shared" si="258"/>
        <v>0.2</v>
      </c>
      <c r="AS296" s="243" t="str">
        <f t="shared" si="259"/>
        <v>MAYOR</v>
      </c>
      <c r="AT296" s="243">
        <f t="shared" si="260"/>
        <v>0.64</v>
      </c>
      <c r="AU296" s="223" t="s">
        <v>85</v>
      </c>
      <c r="AV296" s="235" t="s">
        <v>130</v>
      </c>
      <c r="AW296" s="174" t="s">
        <v>145</v>
      </c>
      <c r="AX296" s="175" t="s">
        <v>261</v>
      </c>
      <c r="AY296" s="200"/>
      <c r="AZ296" s="175">
        <f t="shared" si="336"/>
        <v>45657</v>
      </c>
      <c r="BA296"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6" s="175" t="str">
        <f t="shared" si="336"/>
        <v>OSI - GIS - SPI</v>
      </c>
      <c r="BC296" s="227" t="s">
        <v>100</v>
      </c>
      <c r="BD296" s="175" t="str">
        <f t="shared" si="337"/>
        <v xml:space="preserve"> </v>
      </c>
      <c r="BE296" s="175" t="str">
        <f t="shared" si="337"/>
        <v>X</v>
      </c>
      <c r="BF296" s="175" t="str">
        <f t="shared" si="337"/>
        <v>Las alertas reportadas radicaron casos en Mesa de Ayuda y se intervinieron las cuentas de usuarios y equipos reportados.</v>
      </c>
      <c r="BG296" s="177" t="s">
        <v>1340</v>
      </c>
      <c r="BH296" s="175" t="str">
        <f t="shared" si="338"/>
        <v>Reporte IIS-2024 en enero 2025.</v>
      </c>
      <c r="BI296" s="200"/>
      <c r="BJ296" s="190">
        <v>45777</v>
      </c>
      <c r="BK296" s="191" t="str">
        <f t="shared" si="339"/>
        <v>Monitoreo a la plataforma tecnológica informa sobre la navegaciones de servicios de aplicación y sitios web institucionales</v>
      </c>
      <c r="BL296" s="192" t="str">
        <f t="shared" si="268"/>
        <v>OSI - GIS - SPI</v>
      </c>
      <c r="BM296" s="197" t="s">
        <v>100</v>
      </c>
      <c r="BN296" s="191"/>
      <c r="BO296" s="193" t="s">
        <v>1338</v>
      </c>
      <c r="BP296" s="191" t="str">
        <f t="shared" si="340"/>
        <v>Monitoreo a la plataforma tecnológica informa sobre la navegaciones de servicios de aplicación y sitios web institucionales</v>
      </c>
      <c r="BQ296" s="194" t="s">
        <v>1340</v>
      </c>
      <c r="BR296" s="191" t="str">
        <f t="shared" si="341"/>
        <v>Monitoreo a la plataforma tecnológica informa sobre la navegaciones de servicios de aplicación y sitios web institucionales</v>
      </c>
      <c r="BS296" s="200"/>
      <c r="BT296" s="354">
        <f t="shared" si="327"/>
        <v>45838</v>
      </c>
      <c r="BU296" s="354" t="str">
        <f t="shared" si="328"/>
        <v>A nivel de Redes, se implementa segmentación "Conductores" y "Salas - Auditorio".
A nivel de Servicios de implementan acciones a las alertas reportadas por lanavegación de usuarios internos.</v>
      </c>
      <c r="BV296" s="356" t="str">
        <f t="shared" si="269"/>
        <v>OSI - GIS - SPI</v>
      </c>
      <c r="BW296" s="550" t="s">
        <v>100</v>
      </c>
      <c r="BX296" s="357" t="str">
        <f t="shared" si="329"/>
        <v xml:space="preserve"> </v>
      </c>
      <c r="BY296" s="357" t="str">
        <f t="shared" si="330"/>
        <v>X</v>
      </c>
      <c r="BZ296"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6" s="355" t="s">
        <v>1360</v>
      </c>
      <c r="CB296" s="355" t="str">
        <f t="shared" si="332"/>
        <v>Ajuste redacción "Descripción del Riesgo" acorde con lo indicado en el Informe OCI-018-2025.</v>
      </c>
      <c r="CC296" s="200"/>
      <c r="CD296" s="301"/>
      <c r="CE296" s="176"/>
      <c r="CF296" s="175" t="str">
        <f t="shared" si="270"/>
        <v>OSI - GIS - SPI</v>
      </c>
      <c r="CG296" s="305" t="s">
        <v>100</v>
      </c>
      <c r="CH296" s="176"/>
      <c r="CI296" s="239"/>
      <c r="CJ296" s="176"/>
      <c r="CK296" s="177"/>
      <c r="CL296" s="176"/>
      <c r="CM296" s="200"/>
      <c r="CN296" s="175"/>
      <c r="CO296" s="175"/>
      <c r="CP296" s="176"/>
      <c r="CQ296" s="176"/>
      <c r="CR296" s="176"/>
      <c r="CS296" s="176"/>
      <c r="CT296" s="177"/>
      <c r="CU296" s="177"/>
      <c r="CV296" s="177"/>
      <c r="CW296" s="198"/>
      <c r="CX296" s="198"/>
      <c r="CY296" s="198"/>
      <c r="CZ296" s="198"/>
      <c r="DA296" s="198"/>
      <c r="DB296" s="198"/>
      <c r="DC296" s="198"/>
      <c r="DD296" s="198"/>
      <c r="DE296" s="198"/>
      <c r="DF296" s="198"/>
    </row>
    <row r="297" spans="2:110" s="187" customFormat="1" ht="136.5" x14ac:dyDescent="0.25">
      <c r="B297" s="173" t="s">
        <v>68</v>
      </c>
      <c r="C297" s="195" t="s">
        <v>258</v>
      </c>
      <c r="D297" s="195" t="s">
        <v>258</v>
      </c>
      <c r="E297" s="196" t="s">
        <v>151</v>
      </c>
      <c r="F297" s="196" t="s">
        <v>71</v>
      </c>
      <c r="G297" s="196" t="s">
        <v>258</v>
      </c>
      <c r="H297" s="195" t="s">
        <v>240</v>
      </c>
      <c r="I297" s="195" t="s">
        <v>240</v>
      </c>
      <c r="J297" s="195" t="s">
        <v>240</v>
      </c>
      <c r="K297" s="195" t="s">
        <v>240</v>
      </c>
      <c r="L297" s="195" t="s">
        <v>219</v>
      </c>
      <c r="M297" s="195" t="s">
        <v>259</v>
      </c>
      <c r="N297" s="195" t="s">
        <v>260</v>
      </c>
      <c r="O297" s="196" t="s">
        <v>241</v>
      </c>
      <c r="P297" s="170"/>
      <c r="Q297" s="171" t="s">
        <v>77</v>
      </c>
      <c r="R297" s="171" t="s">
        <v>78</v>
      </c>
      <c r="S297" s="355" t="s">
        <v>1516</v>
      </c>
      <c r="T297" s="170" t="s">
        <v>142</v>
      </c>
      <c r="U297" s="196" t="s">
        <v>81</v>
      </c>
      <c r="V297" s="170" t="s">
        <v>255</v>
      </c>
      <c r="W297" s="180" t="s">
        <v>123</v>
      </c>
      <c r="X297" s="181">
        <f t="shared" si="252"/>
        <v>0.2</v>
      </c>
      <c r="Y297" s="182" t="s">
        <v>84</v>
      </c>
      <c r="Z297" s="181">
        <f t="shared" si="253"/>
        <v>0.8</v>
      </c>
      <c r="AA297" s="173" t="s">
        <v>85</v>
      </c>
      <c r="AB297" s="172" t="s">
        <v>145</v>
      </c>
      <c r="AC297" s="170" t="s">
        <v>146</v>
      </c>
      <c r="AD297" s="173" t="s">
        <v>88</v>
      </c>
      <c r="AE297" s="173" t="s">
        <v>89</v>
      </c>
      <c r="AF297" s="196" t="s">
        <v>90</v>
      </c>
      <c r="AG297" s="173" t="s">
        <v>91</v>
      </c>
      <c r="AH297" s="173" t="s">
        <v>92</v>
      </c>
      <c r="AI297" s="183">
        <f t="shared" si="254"/>
        <v>0.1</v>
      </c>
      <c r="AJ297" s="173" t="s">
        <v>93</v>
      </c>
      <c r="AK297" s="183">
        <f t="shared" si="255"/>
        <v>0.1</v>
      </c>
      <c r="AL297" s="173" t="s">
        <v>94</v>
      </c>
      <c r="AM297" s="195" t="s">
        <v>147</v>
      </c>
      <c r="AN297" s="173" t="s">
        <v>96</v>
      </c>
      <c r="AO297" s="195" t="s">
        <v>148</v>
      </c>
      <c r="AP297" s="184">
        <f t="shared" si="256"/>
        <v>0.2</v>
      </c>
      <c r="AQ297" s="243" t="str">
        <f t="shared" si="257"/>
        <v>MUY BAJA</v>
      </c>
      <c r="AR297" s="243">
        <f t="shared" si="258"/>
        <v>0.2</v>
      </c>
      <c r="AS297" s="243" t="str">
        <f t="shared" si="259"/>
        <v>MAYOR</v>
      </c>
      <c r="AT297" s="243">
        <f t="shared" si="260"/>
        <v>0.64</v>
      </c>
      <c r="AU297" s="223" t="s">
        <v>85</v>
      </c>
      <c r="AV297" s="235" t="s">
        <v>130</v>
      </c>
      <c r="AW297" s="174" t="s">
        <v>145</v>
      </c>
      <c r="AX297" s="175" t="s">
        <v>261</v>
      </c>
      <c r="AY297" s="200"/>
      <c r="AZ297" s="175">
        <f t="shared" si="336"/>
        <v>45657</v>
      </c>
      <c r="BA297"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7" s="175" t="str">
        <f t="shared" si="336"/>
        <v>OSI - GIS - SPI</v>
      </c>
      <c r="BC297" s="227" t="s">
        <v>100</v>
      </c>
      <c r="BD297" s="175" t="str">
        <f t="shared" si="337"/>
        <v xml:space="preserve"> </v>
      </c>
      <c r="BE297" s="175" t="str">
        <f t="shared" si="337"/>
        <v>X</v>
      </c>
      <c r="BF297" s="175" t="str">
        <f t="shared" si="337"/>
        <v>Las alertas reportadas radicaron casos en Mesa de Ayuda y se intervinieron las cuentas de usuarios y equipos reportados.</v>
      </c>
      <c r="BG297" s="177" t="s">
        <v>1340</v>
      </c>
      <c r="BH297" s="175" t="str">
        <f t="shared" si="338"/>
        <v>Reporte IIS-2024 en enero 2025.</v>
      </c>
      <c r="BI297" s="200"/>
      <c r="BJ297" s="190">
        <v>45777</v>
      </c>
      <c r="BK297" s="191" t="str">
        <f>BK296</f>
        <v>Monitoreo a la plataforma tecnológica informa sobre la navegaciones de servicios de aplicación y sitios web institucionales</v>
      </c>
      <c r="BL297" s="192" t="str">
        <f t="shared" si="268"/>
        <v>OSI - GIS - SPI</v>
      </c>
      <c r="BM297" s="197" t="s">
        <v>100</v>
      </c>
      <c r="BN297" s="191"/>
      <c r="BO297" s="193" t="s">
        <v>1338</v>
      </c>
      <c r="BP297" s="191" t="str">
        <f>BP296</f>
        <v>Monitoreo a la plataforma tecnológica informa sobre la navegaciones de servicios de aplicación y sitios web institucionales</v>
      </c>
      <c r="BQ297" s="194" t="s">
        <v>1340</v>
      </c>
      <c r="BR297" s="191" t="str">
        <f>BR296</f>
        <v>Monitoreo a la plataforma tecnológica informa sobre la navegaciones de servicios de aplicación y sitios web institucionales</v>
      </c>
      <c r="BS297" s="200"/>
      <c r="BT297" s="354">
        <f t="shared" si="327"/>
        <v>45838</v>
      </c>
      <c r="BU297" s="354" t="str">
        <f t="shared" si="328"/>
        <v>A nivel de Redes, se implementa segmentación "Conductores" y "Salas - Auditorio".
A nivel de Servicios de implementan acciones a las alertas reportadas por lanavegación de usuarios internos.</v>
      </c>
      <c r="BV297" s="356" t="str">
        <f t="shared" si="269"/>
        <v>OSI - GIS - SPI</v>
      </c>
      <c r="BW297" s="550" t="s">
        <v>100</v>
      </c>
      <c r="BX297" s="357" t="str">
        <f t="shared" si="329"/>
        <v xml:space="preserve"> </v>
      </c>
      <c r="BY297" s="357" t="str">
        <f t="shared" si="330"/>
        <v>X</v>
      </c>
      <c r="BZ297"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7" s="355" t="s">
        <v>1360</v>
      </c>
      <c r="CB297" s="355" t="str">
        <f t="shared" si="332"/>
        <v>Ajuste redacción "Descripción del Riesgo" acorde con lo indicado en el Informe OCI-018-2025.</v>
      </c>
      <c r="CC297" s="200"/>
      <c r="CD297" s="301"/>
      <c r="CE297" s="176"/>
      <c r="CF297" s="175" t="str">
        <f t="shared" si="270"/>
        <v>OSI - GIS - SPI</v>
      </c>
      <c r="CG297" s="305" t="s">
        <v>100</v>
      </c>
      <c r="CH297" s="176"/>
      <c r="CI297" s="239"/>
      <c r="CJ297" s="176"/>
      <c r="CK297" s="177"/>
      <c r="CL297" s="176"/>
      <c r="CM297" s="200"/>
      <c r="CN297" s="175"/>
      <c r="CO297" s="175"/>
      <c r="CP297" s="176"/>
      <c r="CQ297" s="176"/>
      <c r="CR297" s="176"/>
      <c r="CS297" s="176"/>
      <c r="CT297" s="177"/>
      <c r="CU297" s="177"/>
      <c r="CV297" s="177"/>
      <c r="CW297" s="198"/>
      <c r="CX297" s="198"/>
      <c r="CY297" s="198"/>
      <c r="CZ297" s="198"/>
      <c r="DA297" s="198"/>
      <c r="DB297" s="198"/>
      <c r="DC297" s="198"/>
      <c r="DD297" s="198"/>
      <c r="DE297" s="198"/>
      <c r="DF297" s="198"/>
    </row>
    <row r="298" spans="2:110" s="187" customFormat="1" ht="136.5" x14ac:dyDescent="0.25">
      <c r="B298" s="173" t="s">
        <v>68</v>
      </c>
      <c r="C298" s="195" t="s">
        <v>138</v>
      </c>
      <c r="D298" s="195" t="s">
        <v>138</v>
      </c>
      <c r="E298" s="196" t="s">
        <v>151</v>
      </c>
      <c r="F298" s="196" t="s">
        <v>71</v>
      </c>
      <c r="G298" s="196" t="s">
        <v>138</v>
      </c>
      <c r="H298" s="195" t="s">
        <v>240</v>
      </c>
      <c r="I298" s="195" t="s">
        <v>240</v>
      </c>
      <c r="J298" s="195" t="s">
        <v>240</v>
      </c>
      <c r="K298" s="195" t="s">
        <v>240</v>
      </c>
      <c r="L298" s="195">
        <v>0</v>
      </c>
      <c r="M298" s="195">
        <v>0</v>
      </c>
      <c r="N298" s="195">
        <v>0</v>
      </c>
      <c r="O298" s="196" t="s">
        <v>295</v>
      </c>
      <c r="P298" s="170"/>
      <c r="Q298" s="171" t="s">
        <v>77</v>
      </c>
      <c r="R298" s="171" t="s">
        <v>78</v>
      </c>
      <c r="S298" s="355" t="s">
        <v>1516</v>
      </c>
      <c r="T298" s="170" t="s">
        <v>142</v>
      </c>
      <c r="U298" s="196" t="s">
        <v>143</v>
      </c>
      <c r="V298" s="170" t="s">
        <v>144</v>
      </c>
      <c r="W298" s="180" t="s">
        <v>83</v>
      </c>
      <c r="X298" s="181">
        <f t="shared" si="252"/>
        <v>0.4</v>
      </c>
      <c r="Y298" s="182" t="s">
        <v>84</v>
      </c>
      <c r="Z298" s="181">
        <f t="shared" si="253"/>
        <v>0.8</v>
      </c>
      <c r="AA298" s="173" t="s">
        <v>85</v>
      </c>
      <c r="AB298" s="172" t="s">
        <v>145</v>
      </c>
      <c r="AC298" s="170" t="s">
        <v>146</v>
      </c>
      <c r="AD298" s="173" t="s">
        <v>88</v>
      </c>
      <c r="AE298" s="173" t="s">
        <v>89</v>
      </c>
      <c r="AF298" s="196" t="s">
        <v>90</v>
      </c>
      <c r="AG298" s="173" t="s">
        <v>91</v>
      </c>
      <c r="AH298" s="173" t="s">
        <v>92</v>
      </c>
      <c r="AI298" s="183">
        <f t="shared" si="254"/>
        <v>0.1</v>
      </c>
      <c r="AJ298" s="173" t="s">
        <v>93</v>
      </c>
      <c r="AK298" s="183">
        <f t="shared" si="255"/>
        <v>0.1</v>
      </c>
      <c r="AL298" s="173" t="s">
        <v>94</v>
      </c>
      <c r="AM298" s="195" t="s">
        <v>147</v>
      </c>
      <c r="AN298" s="173" t="s">
        <v>96</v>
      </c>
      <c r="AO298" s="195" t="s">
        <v>148</v>
      </c>
      <c r="AP298" s="184">
        <f t="shared" si="256"/>
        <v>0.2</v>
      </c>
      <c r="AQ298" s="243" t="str">
        <f t="shared" si="257"/>
        <v>BAJA</v>
      </c>
      <c r="AR298" s="243">
        <f t="shared" si="258"/>
        <v>0.4</v>
      </c>
      <c r="AS298" s="243" t="str">
        <f t="shared" si="259"/>
        <v>MAYOR</v>
      </c>
      <c r="AT298" s="243">
        <f t="shared" si="260"/>
        <v>0.64</v>
      </c>
      <c r="AU298" s="223" t="s">
        <v>85</v>
      </c>
      <c r="AV298" s="235" t="s">
        <v>130</v>
      </c>
      <c r="AW298" s="174" t="s">
        <v>145</v>
      </c>
      <c r="AX298" s="175" t="s">
        <v>149</v>
      </c>
      <c r="AY298" s="200"/>
      <c r="AZ298" s="175">
        <f t="shared" si="336"/>
        <v>45657</v>
      </c>
      <c r="BA298"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8" s="175" t="str">
        <f t="shared" si="336"/>
        <v>OSI - GIS - SPI</v>
      </c>
      <c r="BC298" s="227" t="s">
        <v>100</v>
      </c>
      <c r="BD298" s="175" t="str">
        <f t="shared" si="337"/>
        <v xml:space="preserve"> </v>
      </c>
      <c r="BE298" s="175" t="str">
        <f t="shared" si="337"/>
        <v>X</v>
      </c>
      <c r="BF298" s="175" t="str">
        <f t="shared" si="337"/>
        <v>Las alertas reportadas radicaron casos en Mesa de Ayuda y se intervinieron las cuentas de usuarios y equipos reportados.</v>
      </c>
      <c r="BG298" s="177" t="s">
        <v>1340</v>
      </c>
      <c r="BH298" s="175" t="str">
        <f t="shared" si="338"/>
        <v>Reporte IIS-2024 en enero 2025.</v>
      </c>
      <c r="BI298" s="200"/>
      <c r="BJ298" s="190">
        <v>45777</v>
      </c>
      <c r="BK298" s="191" t="str">
        <f>BK296</f>
        <v>Monitoreo a la plataforma tecnológica informa sobre la navegaciones de servicios de aplicación y sitios web institucionales</v>
      </c>
      <c r="BL298" s="192" t="str">
        <f t="shared" si="268"/>
        <v>OSI - GIS - SPI</v>
      </c>
      <c r="BM298" s="197" t="s">
        <v>100</v>
      </c>
      <c r="BN298" s="191"/>
      <c r="BO298" s="193" t="s">
        <v>1338</v>
      </c>
      <c r="BP298" s="191" t="str">
        <f>BP296</f>
        <v>Monitoreo a la plataforma tecnológica informa sobre la navegaciones de servicios de aplicación y sitios web institucionales</v>
      </c>
      <c r="BQ298" s="194" t="s">
        <v>1340</v>
      </c>
      <c r="BR298" s="191" t="str">
        <f>BR296</f>
        <v>Monitoreo a la plataforma tecnológica informa sobre la navegaciones de servicios de aplicación y sitios web institucionales</v>
      </c>
      <c r="BS298" s="200"/>
      <c r="BT298" s="354">
        <f t="shared" si="327"/>
        <v>45838</v>
      </c>
      <c r="BU298" s="354" t="str">
        <f t="shared" si="328"/>
        <v>A nivel de Redes, se implementa segmentación "Conductores" y "Salas - Auditorio".
A nivel de Servicios de implementan acciones a las alertas reportadas por lanavegación de usuarios internos.</v>
      </c>
      <c r="BV298" s="356" t="str">
        <f t="shared" si="269"/>
        <v>OSI - GIS - SPI</v>
      </c>
      <c r="BW298" s="550" t="s">
        <v>100</v>
      </c>
      <c r="BX298" s="357" t="str">
        <f t="shared" si="329"/>
        <v xml:space="preserve"> </v>
      </c>
      <c r="BY298" s="357" t="str">
        <f t="shared" si="330"/>
        <v>X</v>
      </c>
      <c r="BZ298"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8" s="355" t="s">
        <v>1360</v>
      </c>
      <c r="CB298" s="355" t="str">
        <f t="shared" si="332"/>
        <v>Ajuste redacción "Descripción del Riesgo" acorde con lo indicado en el Informe OCI-018-2025.</v>
      </c>
      <c r="CC298" s="200"/>
      <c r="CD298" s="301"/>
      <c r="CE298" s="176"/>
      <c r="CF298" s="175" t="str">
        <f t="shared" si="270"/>
        <v>OSI - GIS - SPI</v>
      </c>
      <c r="CG298" s="305" t="s">
        <v>100</v>
      </c>
      <c r="CH298" s="176"/>
      <c r="CI298" s="239"/>
      <c r="CJ298" s="176"/>
      <c r="CK298" s="177"/>
      <c r="CL298" s="176"/>
      <c r="CM298" s="200"/>
      <c r="CN298" s="175"/>
      <c r="CO298" s="175"/>
      <c r="CP298" s="176"/>
      <c r="CQ298" s="176"/>
      <c r="CR298" s="176"/>
      <c r="CS298" s="176"/>
      <c r="CT298" s="177"/>
      <c r="CU298" s="177"/>
      <c r="CV298" s="177"/>
      <c r="CW298" s="198"/>
      <c r="CX298" s="198"/>
      <c r="CY298" s="198"/>
      <c r="CZ298" s="198"/>
      <c r="DA298" s="198"/>
      <c r="DB298" s="198"/>
      <c r="DC298" s="198"/>
      <c r="DD298" s="198"/>
      <c r="DE298" s="198"/>
      <c r="DF298" s="198"/>
    </row>
    <row r="299" spans="2:110" s="187" customFormat="1" ht="136.5" x14ac:dyDescent="0.25">
      <c r="B299" s="173" t="s">
        <v>68</v>
      </c>
      <c r="C299" s="195" t="s">
        <v>258</v>
      </c>
      <c r="D299" s="195" t="s">
        <v>258</v>
      </c>
      <c r="E299" s="196" t="s">
        <v>151</v>
      </c>
      <c r="F299" s="196" t="s">
        <v>71</v>
      </c>
      <c r="G299" s="196" t="s">
        <v>258</v>
      </c>
      <c r="H299" s="195" t="s">
        <v>240</v>
      </c>
      <c r="I299" s="195" t="s">
        <v>240</v>
      </c>
      <c r="J299" s="195" t="s">
        <v>240</v>
      </c>
      <c r="K299" s="195" t="s">
        <v>240</v>
      </c>
      <c r="L299" s="195">
        <v>0</v>
      </c>
      <c r="M299" s="195">
        <v>0</v>
      </c>
      <c r="N299" s="195">
        <v>0</v>
      </c>
      <c r="O299" s="196" t="s">
        <v>295</v>
      </c>
      <c r="P299" s="170"/>
      <c r="Q299" s="171" t="s">
        <v>77</v>
      </c>
      <c r="R299" s="171" t="s">
        <v>78</v>
      </c>
      <c r="S299" s="355" t="s">
        <v>1516</v>
      </c>
      <c r="T299" s="170" t="s">
        <v>142</v>
      </c>
      <c r="U299" s="196" t="s">
        <v>81</v>
      </c>
      <c r="V299" s="170" t="s">
        <v>255</v>
      </c>
      <c r="W299" s="180" t="s">
        <v>123</v>
      </c>
      <c r="X299" s="181">
        <f t="shared" si="252"/>
        <v>0.2</v>
      </c>
      <c r="Y299" s="182" t="s">
        <v>84</v>
      </c>
      <c r="Z299" s="181">
        <f t="shared" si="253"/>
        <v>0.8</v>
      </c>
      <c r="AA299" s="173" t="s">
        <v>85</v>
      </c>
      <c r="AB299" s="172" t="s">
        <v>145</v>
      </c>
      <c r="AC299" s="170" t="s">
        <v>146</v>
      </c>
      <c r="AD299" s="173" t="s">
        <v>88</v>
      </c>
      <c r="AE299" s="173" t="s">
        <v>89</v>
      </c>
      <c r="AF299" s="196" t="s">
        <v>90</v>
      </c>
      <c r="AG299" s="173" t="s">
        <v>91</v>
      </c>
      <c r="AH299" s="173" t="s">
        <v>92</v>
      </c>
      <c r="AI299" s="183">
        <f t="shared" si="254"/>
        <v>0.1</v>
      </c>
      <c r="AJ299" s="173" t="s">
        <v>93</v>
      </c>
      <c r="AK299" s="183">
        <f t="shared" si="255"/>
        <v>0.1</v>
      </c>
      <c r="AL299" s="173" t="s">
        <v>94</v>
      </c>
      <c r="AM299" s="195" t="s">
        <v>147</v>
      </c>
      <c r="AN299" s="173" t="s">
        <v>96</v>
      </c>
      <c r="AO299" s="195" t="s">
        <v>148</v>
      </c>
      <c r="AP299" s="184">
        <f t="shared" si="256"/>
        <v>0.2</v>
      </c>
      <c r="AQ299" s="243" t="str">
        <f t="shared" si="257"/>
        <v>MUY BAJA</v>
      </c>
      <c r="AR299" s="243">
        <f t="shared" si="258"/>
        <v>0.2</v>
      </c>
      <c r="AS299" s="243" t="str">
        <f t="shared" si="259"/>
        <v>MAYOR</v>
      </c>
      <c r="AT299" s="243">
        <f t="shared" si="260"/>
        <v>0.64</v>
      </c>
      <c r="AU299" s="223" t="s">
        <v>85</v>
      </c>
      <c r="AV299" s="235" t="s">
        <v>130</v>
      </c>
      <c r="AW299" s="174" t="s">
        <v>145</v>
      </c>
      <c r="AX299" s="175" t="s">
        <v>261</v>
      </c>
      <c r="AY299" s="200"/>
      <c r="AZ299" s="175">
        <f t="shared" si="336"/>
        <v>45657</v>
      </c>
      <c r="BA299"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299" s="175" t="str">
        <f t="shared" si="336"/>
        <v>OSI - GIS - SPI</v>
      </c>
      <c r="BC299" s="227" t="s">
        <v>100</v>
      </c>
      <c r="BD299" s="175" t="str">
        <f t="shared" si="337"/>
        <v xml:space="preserve"> </v>
      </c>
      <c r="BE299" s="175" t="str">
        <f t="shared" si="337"/>
        <v>X</v>
      </c>
      <c r="BF299" s="175" t="str">
        <f t="shared" si="337"/>
        <v>Las alertas reportadas radicaron casos en Mesa de Ayuda y se intervinieron las cuentas de usuarios y equipos reportados.</v>
      </c>
      <c r="BG299" s="177" t="s">
        <v>1340</v>
      </c>
      <c r="BH299" s="175" t="str">
        <f t="shared" si="338"/>
        <v>Reporte IIS-2024 en enero 2025.</v>
      </c>
      <c r="BI299" s="200"/>
      <c r="BJ299" s="190">
        <v>45777</v>
      </c>
      <c r="BK299" s="191" t="str">
        <f>BK297</f>
        <v>Monitoreo a la plataforma tecnológica informa sobre la navegaciones de servicios de aplicación y sitios web institucionales</v>
      </c>
      <c r="BL299" s="192" t="str">
        <f t="shared" si="268"/>
        <v>OSI - GIS - SPI</v>
      </c>
      <c r="BM299" s="197" t="s">
        <v>100</v>
      </c>
      <c r="BN299" s="191"/>
      <c r="BO299" s="193" t="s">
        <v>1338</v>
      </c>
      <c r="BP299" s="191" t="str">
        <f>BP297</f>
        <v>Monitoreo a la plataforma tecnológica informa sobre la navegaciones de servicios de aplicación y sitios web institucionales</v>
      </c>
      <c r="BQ299" s="194" t="s">
        <v>1340</v>
      </c>
      <c r="BR299" s="191" t="str">
        <f>BR297</f>
        <v>Monitoreo a la plataforma tecnológica informa sobre la navegaciones de servicios de aplicación y sitios web institucionales</v>
      </c>
      <c r="BS299" s="200"/>
      <c r="BT299" s="354">
        <f t="shared" si="327"/>
        <v>45838</v>
      </c>
      <c r="BU299" s="354" t="str">
        <f t="shared" si="328"/>
        <v>A nivel de Redes, se implementa segmentación "Conductores" y "Salas - Auditorio".
A nivel de Servicios de implementan acciones a las alertas reportadas por lanavegación de usuarios internos.</v>
      </c>
      <c r="BV299" s="356" t="str">
        <f t="shared" si="269"/>
        <v>OSI - GIS - SPI</v>
      </c>
      <c r="BW299" s="550" t="s">
        <v>100</v>
      </c>
      <c r="BX299" s="357" t="str">
        <f t="shared" si="329"/>
        <v xml:space="preserve"> </v>
      </c>
      <c r="BY299" s="357" t="str">
        <f t="shared" si="330"/>
        <v>X</v>
      </c>
      <c r="BZ299"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299" s="355" t="s">
        <v>1360</v>
      </c>
      <c r="CB299" s="355" t="str">
        <f t="shared" si="332"/>
        <v>Ajuste redacción "Descripción del Riesgo" acorde con lo indicado en el Informe OCI-018-2025.</v>
      </c>
      <c r="CC299" s="200"/>
      <c r="CD299" s="301"/>
      <c r="CE299" s="176"/>
      <c r="CF299" s="175" t="str">
        <f t="shared" si="270"/>
        <v>OSI - GIS - SPI</v>
      </c>
      <c r="CG299" s="305" t="s">
        <v>100</v>
      </c>
      <c r="CH299" s="176"/>
      <c r="CI299" s="239"/>
      <c r="CJ299" s="176"/>
      <c r="CK299" s="177"/>
      <c r="CL299" s="176"/>
      <c r="CM299" s="200"/>
      <c r="CN299" s="175"/>
      <c r="CO299" s="175"/>
      <c r="CP299" s="176"/>
      <c r="CQ299" s="176"/>
      <c r="CR299" s="176"/>
      <c r="CS299" s="176"/>
      <c r="CT299" s="177"/>
      <c r="CU299" s="177"/>
      <c r="CV299" s="177"/>
      <c r="CW299" s="198"/>
      <c r="CX299" s="198"/>
      <c r="CY299" s="198"/>
      <c r="CZ299" s="198"/>
      <c r="DA299" s="198"/>
      <c r="DB299" s="198"/>
      <c r="DC299" s="198"/>
      <c r="DD299" s="198"/>
      <c r="DE299" s="198"/>
      <c r="DF299" s="198"/>
    </row>
    <row r="300" spans="2:110" s="187" customFormat="1" ht="136.5" x14ac:dyDescent="0.25">
      <c r="B300" s="173" t="s">
        <v>68</v>
      </c>
      <c r="C300" s="195" t="s">
        <v>258</v>
      </c>
      <c r="D300" s="195" t="s">
        <v>258</v>
      </c>
      <c r="E300" s="196" t="s">
        <v>151</v>
      </c>
      <c r="F300" s="196" t="s">
        <v>71</v>
      </c>
      <c r="G300" s="196" t="s">
        <v>258</v>
      </c>
      <c r="H300" s="195" t="s">
        <v>240</v>
      </c>
      <c r="I300" s="195" t="s">
        <v>240</v>
      </c>
      <c r="J300" s="195" t="s">
        <v>240</v>
      </c>
      <c r="K300" s="195" t="s">
        <v>240</v>
      </c>
      <c r="L300" s="195">
        <v>0</v>
      </c>
      <c r="M300" s="195">
        <v>0</v>
      </c>
      <c r="N300" s="195">
        <v>0</v>
      </c>
      <c r="O300" s="196" t="s">
        <v>363</v>
      </c>
      <c r="P300" s="170"/>
      <c r="Q300" s="171" t="s">
        <v>77</v>
      </c>
      <c r="R300" s="171" t="s">
        <v>78</v>
      </c>
      <c r="S300" s="355" t="s">
        <v>1516</v>
      </c>
      <c r="T300" s="170" t="s">
        <v>142</v>
      </c>
      <c r="U300" s="196" t="s">
        <v>81</v>
      </c>
      <c r="V300" s="170" t="s">
        <v>255</v>
      </c>
      <c r="W300" s="180" t="s">
        <v>123</v>
      </c>
      <c r="X300" s="181">
        <f t="shared" si="252"/>
        <v>0.2</v>
      </c>
      <c r="Y300" s="182" t="s">
        <v>84</v>
      </c>
      <c r="Z300" s="181">
        <f t="shared" si="253"/>
        <v>0.8</v>
      </c>
      <c r="AA300" s="173" t="s">
        <v>85</v>
      </c>
      <c r="AB300" s="172" t="s">
        <v>145</v>
      </c>
      <c r="AC300" s="170" t="s">
        <v>146</v>
      </c>
      <c r="AD300" s="173" t="s">
        <v>88</v>
      </c>
      <c r="AE300" s="173" t="s">
        <v>89</v>
      </c>
      <c r="AF300" s="196" t="s">
        <v>90</v>
      </c>
      <c r="AG300" s="173" t="s">
        <v>91</v>
      </c>
      <c r="AH300" s="173" t="s">
        <v>92</v>
      </c>
      <c r="AI300" s="183">
        <f t="shared" si="254"/>
        <v>0.1</v>
      </c>
      <c r="AJ300" s="173" t="s">
        <v>93</v>
      </c>
      <c r="AK300" s="183">
        <f t="shared" si="255"/>
        <v>0.1</v>
      </c>
      <c r="AL300" s="173" t="s">
        <v>94</v>
      </c>
      <c r="AM300" s="195" t="s">
        <v>147</v>
      </c>
      <c r="AN300" s="173" t="s">
        <v>96</v>
      </c>
      <c r="AO300" s="195" t="s">
        <v>148</v>
      </c>
      <c r="AP300" s="184">
        <f t="shared" si="256"/>
        <v>0.2</v>
      </c>
      <c r="AQ300" s="243" t="str">
        <f t="shared" si="257"/>
        <v>MUY BAJA</v>
      </c>
      <c r="AR300" s="243">
        <f t="shared" si="258"/>
        <v>0.2</v>
      </c>
      <c r="AS300" s="243" t="str">
        <f t="shared" si="259"/>
        <v>MAYOR</v>
      </c>
      <c r="AT300" s="243">
        <f t="shared" si="260"/>
        <v>0.64</v>
      </c>
      <c r="AU300" s="223" t="s">
        <v>85</v>
      </c>
      <c r="AV300" s="235" t="s">
        <v>130</v>
      </c>
      <c r="AW300" s="174" t="s">
        <v>145</v>
      </c>
      <c r="AX300" s="175" t="s">
        <v>261</v>
      </c>
      <c r="AY300" s="200"/>
      <c r="AZ300" s="175">
        <f t="shared" si="336"/>
        <v>45657</v>
      </c>
      <c r="BA300"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0" s="175" t="str">
        <f t="shared" si="336"/>
        <v>OSI - GIS - SPI</v>
      </c>
      <c r="BC300" s="227" t="s">
        <v>100</v>
      </c>
      <c r="BD300" s="175" t="str">
        <f t="shared" si="337"/>
        <v xml:space="preserve"> </v>
      </c>
      <c r="BE300" s="175" t="str">
        <f t="shared" si="337"/>
        <v>X</v>
      </c>
      <c r="BF300" s="175" t="str">
        <f t="shared" si="337"/>
        <v>Las alertas reportadas radicaron casos en Mesa de Ayuda y se intervinieron las cuentas de usuarios y equipos reportados.</v>
      </c>
      <c r="BG300" s="177" t="s">
        <v>1340</v>
      </c>
      <c r="BH300" s="175" t="str">
        <f t="shared" si="338"/>
        <v>Reporte IIS-2024 en enero 2025.</v>
      </c>
      <c r="BI300" s="200"/>
      <c r="BJ300" s="190">
        <v>45777</v>
      </c>
      <c r="BK300" s="191" t="str">
        <f>BK298</f>
        <v>Monitoreo a la plataforma tecnológica informa sobre la navegaciones de servicios de aplicación y sitios web institucionales</v>
      </c>
      <c r="BL300" s="192" t="str">
        <f t="shared" si="268"/>
        <v>OSI - GIS - SPI</v>
      </c>
      <c r="BM300" s="197" t="s">
        <v>100</v>
      </c>
      <c r="BN300" s="191"/>
      <c r="BO300" s="193" t="s">
        <v>1338</v>
      </c>
      <c r="BP300" s="191" t="str">
        <f>BP298</f>
        <v>Monitoreo a la plataforma tecnológica informa sobre la navegaciones de servicios de aplicación y sitios web institucionales</v>
      </c>
      <c r="BQ300" s="194" t="s">
        <v>1340</v>
      </c>
      <c r="BR300" s="191" t="str">
        <f>BR298</f>
        <v>Monitoreo a la plataforma tecnológica informa sobre la navegaciones de servicios de aplicación y sitios web institucionales</v>
      </c>
      <c r="BS300" s="200"/>
      <c r="BT300" s="354">
        <f t="shared" si="327"/>
        <v>45838</v>
      </c>
      <c r="BU300" s="354" t="str">
        <f t="shared" si="328"/>
        <v>A nivel de Redes, se implementa segmentación "Conductores" y "Salas - Auditorio".
A nivel de Servicios de implementan acciones a las alertas reportadas por lanavegación de usuarios internos.</v>
      </c>
      <c r="BV300" s="356" t="str">
        <f t="shared" si="269"/>
        <v>OSI - GIS - SPI</v>
      </c>
      <c r="BW300" s="550" t="s">
        <v>100</v>
      </c>
      <c r="BX300" s="357" t="str">
        <f t="shared" si="329"/>
        <v xml:space="preserve"> </v>
      </c>
      <c r="BY300" s="357" t="str">
        <f t="shared" si="330"/>
        <v>X</v>
      </c>
      <c r="BZ300"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0" s="355" t="s">
        <v>1360</v>
      </c>
      <c r="CB300" s="355" t="str">
        <f t="shared" si="332"/>
        <v>Ajuste redacción "Descripción del Riesgo" acorde con lo indicado en el Informe OCI-018-2025.</v>
      </c>
      <c r="CC300" s="200"/>
      <c r="CD300" s="301"/>
      <c r="CE300" s="176"/>
      <c r="CF300" s="175" t="str">
        <f t="shared" si="270"/>
        <v>OSI - GIS - SPI</v>
      </c>
      <c r="CG300" s="305" t="s">
        <v>100</v>
      </c>
      <c r="CH300" s="176"/>
      <c r="CI300" s="239"/>
      <c r="CJ300" s="176"/>
      <c r="CK300" s="177"/>
      <c r="CL300" s="176"/>
      <c r="CM300" s="200"/>
      <c r="CN300" s="175"/>
      <c r="CO300" s="175"/>
      <c r="CP300" s="176"/>
      <c r="CQ300" s="176"/>
      <c r="CR300" s="176"/>
      <c r="CS300" s="176"/>
      <c r="CT300" s="177"/>
      <c r="CU300" s="177"/>
      <c r="CV300" s="177"/>
      <c r="CW300" s="198"/>
      <c r="CX300" s="198"/>
      <c r="CY300" s="198"/>
      <c r="CZ300" s="198"/>
      <c r="DA300" s="198"/>
      <c r="DB300" s="198"/>
      <c r="DC300" s="198"/>
      <c r="DD300" s="198"/>
      <c r="DE300" s="198"/>
      <c r="DF300" s="198"/>
    </row>
    <row r="301" spans="2:110" s="187" customFormat="1" ht="136.5" x14ac:dyDescent="0.25">
      <c r="B301" s="173" t="s">
        <v>68</v>
      </c>
      <c r="C301" s="195" t="s">
        <v>258</v>
      </c>
      <c r="D301" s="195" t="s">
        <v>258</v>
      </c>
      <c r="E301" s="196" t="s">
        <v>151</v>
      </c>
      <c r="F301" s="196" t="s">
        <v>71</v>
      </c>
      <c r="G301" s="196" t="s">
        <v>258</v>
      </c>
      <c r="H301" s="195" t="s">
        <v>240</v>
      </c>
      <c r="I301" s="195" t="s">
        <v>240</v>
      </c>
      <c r="J301" s="195" t="s">
        <v>240</v>
      </c>
      <c r="K301" s="195" t="s">
        <v>240</v>
      </c>
      <c r="L301" s="195" t="s">
        <v>411</v>
      </c>
      <c r="M301" s="195" t="s">
        <v>412</v>
      </c>
      <c r="N301" s="195" t="s">
        <v>413</v>
      </c>
      <c r="O301" s="196" t="s">
        <v>407</v>
      </c>
      <c r="P301" s="170"/>
      <c r="Q301" s="171" t="s">
        <v>77</v>
      </c>
      <c r="R301" s="171" t="s">
        <v>78</v>
      </c>
      <c r="S301" s="355" t="s">
        <v>1516</v>
      </c>
      <c r="T301" s="170" t="s">
        <v>142</v>
      </c>
      <c r="U301" s="196" t="s">
        <v>81</v>
      </c>
      <c r="V301" s="170" t="s">
        <v>255</v>
      </c>
      <c r="W301" s="180" t="s">
        <v>123</v>
      </c>
      <c r="X301" s="181">
        <f t="shared" si="252"/>
        <v>0.2</v>
      </c>
      <c r="Y301" s="182" t="s">
        <v>84</v>
      </c>
      <c r="Z301" s="181">
        <f t="shared" si="253"/>
        <v>0.8</v>
      </c>
      <c r="AA301" s="173" t="s">
        <v>85</v>
      </c>
      <c r="AB301" s="172" t="s">
        <v>145</v>
      </c>
      <c r="AC301" s="170" t="s">
        <v>146</v>
      </c>
      <c r="AD301" s="173" t="s">
        <v>88</v>
      </c>
      <c r="AE301" s="173" t="s">
        <v>89</v>
      </c>
      <c r="AF301" s="196" t="s">
        <v>90</v>
      </c>
      <c r="AG301" s="173" t="s">
        <v>91</v>
      </c>
      <c r="AH301" s="173" t="s">
        <v>92</v>
      </c>
      <c r="AI301" s="183">
        <f t="shared" si="254"/>
        <v>0.1</v>
      </c>
      <c r="AJ301" s="173" t="s">
        <v>93</v>
      </c>
      <c r="AK301" s="183">
        <f t="shared" si="255"/>
        <v>0.1</v>
      </c>
      <c r="AL301" s="173" t="s">
        <v>94</v>
      </c>
      <c r="AM301" s="195" t="s">
        <v>147</v>
      </c>
      <c r="AN301" s="173" t="s">
        <v>96</v>
      </c>
      <c r="AO301" s="195" t="s">
        <v>148</v>
      </c>
      <c r="AP301" s="184">
        <f t="shared" si="256"/>
        <v>0.2</v>
      </c>
      <c r="AQ301" s="243" t="str">
        <f t="shared" si="257"/>
        <v>MUY BAJA</v>
      </c>
      <c r="AR301" s="243">
        <f t="shared" si="258"/>
        <v>0.2</v>
      </c>
      <c r="AS301" s="243" t="str">
        <f t="shared" si="259"/>
        <v>MAYOR</v>
      </c>
      <c r="AT301" s="243">
        <f t="shared" si="260"/>
        <v>0.64</v>
      </c>
      <c r="AU301" s="223" t="s">
        <v>85</v>
      </c>
      <c r="AV301" s="235" t="s">
        <v>130</v>
      </c>
      <c r="AW301" s="174" t="s">
        <v>145</v>
      </c>
      <c r="AX301" s="175" t="s">
        <v>261</v>
      </c>
      <c r="AY301" s="200"/>
      <c r="AZ301" s="175">
        <f t="shared" si="336"/>
        <v>45657</v>
      </c>
      <c r="BA301"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1" s="175" t="str">
        <f t="shared" si="336"/>
        <v>OSI - GIS - SPI</v>
      </c>
      <c r="BC301" s="227" t="s">
        <v>100</v>
      </c>
      <c r="BD301" s="175" t="str">
        <f t="shared" si="337"/>
        <v xml:space="preserve"> </v>
      </c>
      <c r="BE301" s="175" t="str">
        <f t="shared" si="337"/>
        <v>X</v>
      </c>
      <c r="BF301" s="175" t="str">
        <f t="shared" si="337"/>
        <v>Las alertas reportadas radicaron casos en Mesa de Ayuda y se intervinieron las cuentas de usuarios y equipos reportados.</v>
      </c>
      <c r="BG301" s="177" t="s">
        <v>1340</v>
      </c>
      <c r="BH301" s="175" t="str">
        <f t="shared" si="338"/>
        <v>Reporte IIS-2024 en enero 2025.</v>
      </c>
      <c r="BI301" s="200"/>
      <c r="BJ301" s="190">
        <v>45777</v>
      </c>
      <c r="BK301" s="191" t="str">
        <f>BK299</f>
        <v>Monitoreo a la plataforma tecnológica informa sobre la navegaciones de servicios de aplicación y sitios web institucionales</v>
      </c>
      <c r="BL301" s="192" t="str">
        <f t="shared" si="268"/>
        <v>OSI - GIS - SPI</v>
      </c>
      <c r="BM301" s="197" t="s">
        <v>100</v>
      </c>
      <c r="BN301" s="191"/>
      <c r="BO301" s="193" t="s">
        <v>1338</v>
      </c>
      <c r="BP301" s="191" t="str">
        <f>BP299</f>
        <v>Monitoreo a la plataforma tecnológica informa sobre la navegaciones de servicios de aplicación y sitios web institucionales</v>
      </c>
      <c r="BQ301" s="194" t="s">
        <v>1340</v>
      </c>
      <c r="BR301" s="191" t="str">
        <f>BR299</f>
        <v>Monitoreo a la plataforma tecnológica informa sobre la navegaciones de servicios de aplicación y sitios web institucionales</v>
      </c>
      <c r="BS301" s="200"/>
      <c r="BT301" s="354">
        <f t="shared" si="327"/>
        <v>45838</v>
      </c>
      <c r="BU301" s="354" t="str">
        <f t="shared" si="328"/>
        <v>A nivel de Redes, se implementa segmentación "Conductores" y "Salas - Auditorio".
A nivel de Servicios de implementan acciones a las alertas reportadas por lanavegación de usuarios internos.</v>
      </c>
      <c r="BV301" s="356" t="str">
        <f t="shared" si="269"/>
        <v>OSI - GIS - SPI</v>
      </c>
      <c r="BW301" s="550" t="s">
        <v>100</v>
      </c>
      <c r="BX301" s="357" t="str">
        <f t="shared" si="329"/>
        <v xml:space="preserve"> </v>
      </c>
      <c r="BY301" s="357" t="str">
        <f t="shared" si="330"/>
        <v>X</v>
      </c>
      <c r="BZ301"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1" s="355" t="s">
        <v>1360</v>
      </c>
      <c r="CB301" s="355" t="str">
        <f t="shared" si="332"/>
        <v>Ajuste redacción "Descripción del Riesgo" acorde con lo indicado en el Informe OCI-018-2025.</v>
      </c>
      <c r="CC301" s="200"/>
      <c r="CD301" s="301"/>
      <c r="CE301" s="176"/>
      <c r="CF301" s="175" t="str">
        <f t="shared" si="270"/>
        <v>OSI - GIS - SPI</v>
      </c>
      <c r="CG301" s="305" t="s">
        <v>100</v>
      </c>
      <c r="CH301" s="176"/>
      <c r="CI301" s="239"/>
      <c r="CJ301" s="176"/>
      <c r="CK301" s="177"/>
      <c r="CL301" s="176"/>
      <c r="CM301" s="200"/>
      <c r="CN301" s="175"/>
      <c r="CO301" s="175"/>
      <c r="CP301" s="176"/>
      <c r="CQ301" s="176"/>
      <c r="CR301" s="176"/>
      <c r="CS301" s="176"/>
      <c r="CT301" s="177"/>
      <c r="CU301" s="177"/>
      <c r="CV301" s="177"/>
      <c r="CW301" s="198"/>
      <c r="CX301" s="198"/>
      <c r="CY301" s="198"/>
      <c r="CZ301" s="198"/>
      <c r="DA301" s="198"/>
      <c r="DB301" s="198"/>
      <c r="DC301" s="198"/>
      <c r="DD301" s="198"/>
      <c r="DE301" s="198"/>
      <c r="DF301" s="198"/>
    </row>
    <row r="302" spans="2:110" s="187" customFormat="1" ht="136.5" x14ac:dyDescent="0.25">
      <c r="B302" s="173" t="s">
        <v>68</v>
      </c>
      <c r="C302" s="195" t="s">
        <v>138</v>
      </c>
      <c r="D302" s="195" t="s">
        <v>138</v>
      </c>
      <c r="E302" s="196" t="s">
        <v>151</v>
      </c>
      <c r="F302" s="196" t="s">
        <v>71</v>
      </c>
      <c r="G302" s="196" t="s">
        <v>138</v>
      </c>
      <c r="H302" s="195" t="s">
        <v>240</v>
      </c>
      <c r="I302" s="195" t="s">
        <v>240</v>
      </c>
      <c r="J302" s="195" t="s">
        <v>240</v>
      </c>
      <c r="K302" s="195" t="s">
        <v>240</v>
      </c>
      <c r="L302" s="195" t="s">
        <v>455</v>
      </c>
      <c r="M302" s="195" t="s">
        <v>456</v>
      </c>
      <c r="N302" s="195" t="s">
        <v>457</v>
      </c>
      <c r="O302" s="196" t="s">
        <v>176</v>
      </c>
      <c r="P302" s="170"/>
      <c r="Q302" s="171" t="s">
        <v>77</v>
      </c>
      <c r="R302" s="171" t="s">
        <v>78</v>
      </c>
      <c r="S302" s="355" t="s">
        <v>1516</v>
      </c>
      <c r="T302" s="170" t="s">
        <v>142</v>
      </c>
      <c r="U302" s="196" t="s">
        <v>143</v>
      </c>
      <c r="V302" s="170" t="s">
        <v>144</v>
      </c>
      <c r="W302" s="180" t="s">
        <v>83</v>
      </c>
      <c r="X302" s="181">
        <f t="shared" si="252"/>
        <v>0.4</v>
      </c>
      <c r="Y302" s="182" t="s">
        <v>84</v>
      </c>
      <c r="Z302" s="181">
        <f t="shared" si="253"/>
        <v>0.8</v>
      </c>
      <c r="AA302" s="173" t="s">
        <v>85</v>
      </c>
      <c r="AB302" s="172" t="s">
        <v>145</v>
      </c>
      <c r="AC302" s="170" t="s">
        <v>146</v>
      </c>
      <c r="AD302" s="173" t="s">
        <v>88</v>
      </c>
      <c r="AE302" s="173" t="s">
        <v>89</v>
      </c>
      <c r="AF302" s="196" t="s">
        <v>90</v>
      </c>
      <c r="AG302" s="173" t="s">
        <v>91</v>
      </c>
      <c r="AH302" s="173" t="s">
        <v>92</v>
      </c>
      <c r="AI302" s="183">
        <f t="shared" si="254"/>
        <v>0.1</v>
      </c>
      <c r="AJ302" s="173" t="s">
        <v>93</v>
      </c>
      <c r="AK302" s="183">
        <f t="shared" si="255"/>
        <v>0.1</v>
      </c>
      <c r="AL302" s="173" t="s">
        <v>94</v>
      </c>
      <c r="AM302" s="195" t="s">
        <v>147</v>
      </c>
      <c r="AN302" s="173" t="s">
        <v>96</v>
      </c>
      <c r="AO302" s="195" t="s">
        <v>148</v>
      </c>
      <c r="AP302" s="184">
        <f t="shared" si="256"/>
        <v>0.2</v>
      </c>
      <c r="AQ302" s="243" t="str">
        <f t="shared" si="257"/>
        <v>BAJA</v>
      </c>
      <c r="AR302" s="243">
        <f t="shared" si="258"/>
        <v>0.4</v>
      </c>
      <c r="AS302" s="243" t="str">
        <f t="shared" si="259"/>
        <v>MAYOR</v>
      </c>
      <c r="AT302" s="243">
        <f t="shared" si="260"/>
        <v>0.64</v>
      </c>
      <c r="AU302" s="223" t="s">
        <v>85</v>
      </c>
      <c r="AV302" s="235" t="s">
        <v>130</v>
      </c>
      <c r="AW302" s="174" t="s">
        <v>145</v>
      </c>
      <c r="AX302" s="175" t="s">
        <v>149</v>
      </c>
      <c r="AY302" s="200"/>
      <c r="AZ302" s="175">
        <f t="shared" si="336"/>
        <v>45657</v>
      </c>
      <c r="BA302"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2" s="175" t="str">
        <f t="shared" si="336"/>
        <v>OSI - GIS - SPI</v>
      </c>
      <c r="BC302" s="227" t="s">
        <v>100</v>
      </c>
      <c r="BD302" s="175" t="str">
        <f t="shared" si="337"/>
        <v xml:space="preserve"> </v>
      </c>
      <c r="BE302" s="175" t="str">
        <f t="shared" si="337"/>
        <v>X</v>
      </c>
      <c r="BF302" s="175" t="str">
        <f t="shared" si="337"/>
        <v>Las alertas reportadas radicaron casos en Mesa de Ayuda y se intervinieron las cuentas de usuarios y equipos reportados.</v>
      </c>
      <c r="BG302" s="177" t="s">
        <v>1340</v>
      </c>
      <c r="BH302" s="175" t="str">
        <f t="shared" si="338"/>
        <v>Reporte IIS-2024 en enero 2025.</v>
      </c>
      <c r="BI302" s="200"/>
      <c r="BJ302" s="190">
        <v>45777</v>
      </c>
      <c r="BK302" s="191" t="str">
        <f>BK287</f>
        <v xml:space="preserve">Monitoreo a la plataforma tecnológica informa sobre la navegaciones de usuarios a sitios web no institucionales - externos </v>
      </c>
      <c r="BL302" s="192" t="str">
        <f t="shared" si="268"/>
        <v>OSI - GIS - SPI</v>
      </c>
      <c r="BM302" s="197" t="s">
        <v>100</v>
      </c>
      <c r="BN302" s="191"/>
      <c r="BO302" s="193" t="s">
        <v>1338</v>
      </c>
      <c r="BP302" s="191" t="str">
        <f>BP287</f>
        <v xml:space="preserve">En ejecución del servicio de monitoreo se gestionan las alertas de navegación a sitios web clasificados como de riesgo. </v>
      </c>
      <c r="BQ302" s="194" t="s">
        <v>1340</v>
      </c>
      <c r="BR302" s="191" t="str">
        <f>BR287</f>
        <v>Servicio de monitoreo en ejecuión 2025</v>
      </c>
      <c r="BS302" s="200"/>
      <c r="BT302" s="354">
        <f t="shared" si="327"/>
        <v>45838</v>
      </c>
      <c r="BU302" s="354" t="str">
        <f t="shared" si="328"/>
        <v>A nivel de Redes, se implementa segmentación "Conductores" y "Salas - Auditorio".
A nivel de Servicios de implementan acciones a las alertas reportadas por lanavegación de usuarios internos.</v>
      </c>
      <c r="BV302" s="356" t="str">
        <f t="shared" si="269"/>
        <v>OSI - GIS - SPI</v>
      </c>
      <c r="BW302" s="550" t="s">
        <v>100</v>
      </c>
      <c r="BX302" s="357" t="str">
        <f t="shared" si="329"/>
        <v xml:space="preserve"> </v>
      </c>
      <c r="BY302" s="357" t="str">
        <f t="shared" si="330"/>
        <v>X</v>
      </c>
      <c r="BZ302"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2" s="355" t="s">
        <v>1360</v>
      </c>
      <c r="CB302" s="355" t="str">
        <f t="shared" si="332"/>
        <v>Ajuste redacción "Descripción del Riesgo" acorde con lo indicado en el Informe OCI-018-2025.</v>
      </c>
      <c r="CC302" s="200"/>
      <c r="CD302" s="301"/>
      <c r="CE302" s="176"/>
      <c r="CF302" s="175" t="str">
        <f t="shared" si="270"/>
        <v>OSI - GIS - SPI</v>
      </c>
      <c r="CG302" s="305" t="s">
        <v>100</v>
      </c>
      <c r="CH302" s="176"/>
      <c r="CI302" s="239"/>
      <c r="CJ302" s="176"/>
      <c r="CK302" s="177"/>
      <c r="CL302" s="176"/>
      <c r="CM302" s="200"/>
      <c r="CN302" s="175"/>
      <c r="CO302" s="175"/>
      <c r="CP302" s="176"/>
      <c r="CQ302" s="176"/>
      <c r="CR302" s="176"/>
      <c r="CS302" s="176"/>
      <c r="CT302" s="177"/>
      <c r="CU302" s="177"/>
      <c r="CV302" s="177"/>
      <c r="CW302" s="198"/>
      <c r="CX302" s="198"/>
      <c r="CY302" s="198"/>
      <c r="CZ302" s="198"/>
      <c r="DA302" s="198"/>
      <c r="DB302" s="198"/>
      <c r="DC302" s="198"/>
      <c r="DD302" s="198"/>
      <c r="DE302" s="198"/>
      <c r="DF302" s="198"/>
    </row>
    <row r="303" spans="2:110" s="187" customFormat="1" ht="136.5" x14ac:dyDescent="0.25">
      <c r="B303" s="173" t="s">
        <v>68</v>
      </c>
      <c r="C303" s="195" t="s">
        <v>258</v>
      </c>
      <c r="D303" s="195" t="s">
        <v>258</v>
      </c>
      <c r="E303" s="196" t="s">
        <v>151</v>
      </c>
      <c r="F303" s="196" t="s">
        <v>71</v>
      </c>
      <c r="G303" s="196" t="s">
        <v>258</v>
      </c>
      <c r="H303" s="195" t="s">
        <v>72</v>
      </c>
      <c r="I303" s="195" t="s">
        <v>240</v>
      </c>
      <c r="J303" s="195" t="s">
        <v>240</v>
      </c>
      <c r="K303" s="195" t="s">
        <v>240</v>
      </c>
      <c r="L303" s="195">
        <v>0</v>
      </c>
      <c r="M303" s="195">
        <v>0</v>
      </c>
      <c r="N303" s="195">
        <v>0</v>
      </c>
      <c r="O303" s="196" t="s">
        <v>189</v>
      </c>
      <c r="P303" s="170"/>
      <c r="Q303" s="171" t="s">
        <v>77</v>
      </c>
      <c r="R303" s="171" t="s">
        <v>78</v>
      </c>
      <c r="S303" s="355" t="s">
        <v>1516</v>
      </c>
      <c r="T303" s="170" t="s">
        <v>142</v>
      </c>
      <c r="U303" s="196" t="s">
        <v>81</v>
      </c>
      <c r="V303" s="170" t="s">
        <v>255</v>
      </c>
      <c r="W303" s="180" t="s">
        <v>123</v>
      </c>
      <c r="X303" s="181">
        <f t="shared" si="252"/>
        <v>0.2</v>
      </c>
      <c r="Y303" s="182" t="s">
        <v>84</v>
      </c>
      <c r="Z303" s="181">
        <f t="shared" si="253"/>
        <v>0.8</v>
      </c>
      <c r="AA303" s="173" t="s">
        <v>85</v>
      </c>
      <c r="AB303" s="172" t="s">
        <v>145</v>
      </c>
      <c r="AC303" s="170" t="s">
        <v>146</v>
      </c>
      <c r="AD303" s="173" t="s">
        <v>88</v>
      </c>
      <c r="AE303" s="173" t="s">
        <v>89</v>
      </c>
      <c r="AF303" s="196" t="s">
        <v>90</v>
      </c>
      <c r="AG303" s="173" t="s">
        <v>91</v>
      </c>
      <c r="AH303" s="173" t="s">
        <v>92</v>
      </c>
      <c r="AI303" s="183">
        <f t="shared" si="254"/>
        <v>0.1</v>
      </c>
      <c r="AJ303" s="173" t="s">
        <v>93</v>
      </c>
      <c r="AK303" s="183">
        <f t="shared" si="255"/>
        <v>0.1</v>
      </c>
      <c r="AL303" s="173" t="s">
        <v>94</v>
      </c>
      <c r="AM303" s="195" t="s">
        <v>147</v>
      </c>
      <c r="AN303" s="173" t="s">
        <v>96</v>
      </c>
      <c r="AO303" s="195" t="s">
        <v>148</v>
      </c>
      <c r="AP303" s="184">
        <f t="shared" si="256"/>
        <v>0.2</v>
      </c>
      <c r="AQ303" s="243" t="str">
        <f t="shared" si="257"/>
        <v>MUY BAJA</v>
      </c>
      <c r="AR303" s="243">
        <f t="shared" si="258"/>
        <v>0.2</v>
      </c>
      <c r="AS303" s="243" t="str">
        <f t="shared" si="259"/>
        <v>MAYOR</v>
      </c>
      <c r="AT303" s="243">
        <f t="shared" si="260"/>
        <v>0.64</v>
      </c>
      <c r="AU303" s="223" t="s">
        <v>85</v>
      </c>
      <c r="AV303" s="235" t="s">
        <v>130</v>
      </c>
      <c r="AW303" s="174" t="s">
        <v>145</v>
      </c>
      <c r="AX303" s="175" t="s">
        <v>261</v>
      </c>
      <c r="AY303" s="200"/>
      <c r="AZ303" s="175">
        <f t="shared" si="336"/>
        <v>45657</v>
      </c>
      <c r="BA303"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3" s="175" t="str">
        <f t="shared" si="336"/>
        <v>OSI - GIS - SPI</v>
      </c>
      <c r="BC303" s="227" t="s">
        <v>100</v>
      </c>
      <c r="BD303" s="175" t="str">
        <f t="shared" si="337"/>
        <v xml:space="preserve"> </v>
      </c>
      <c r="BE303" s="175" t="str">
        <f t="shared" si="337"/>
        <v>X</v>
      </c>
      <c r="BF303" s="175" t="str">
        <f t="shared" si="337"/>
        <v>Las alertas reportadas radicaron casos en Mesa de Ayuda y se intervinieron las cuentas de usuarios y equipos reportados.</v>
      </c>
      <c r="BG303" s="177" t="s">
        <v>1340</v>
      </c>
      <c r="BH303" s="175" t="str">
        <f t="shared" si="338"/>
        <v>Reporte IIS-2024 en enero 2025.</v>
      </c>
      <c r="BI303" s="200"/>
      <c r="BJ303" s="190">
        <v>45777</v>
      </c>
      <c r="BK303" s="191" t="str">
        <f>BK301</f>
        <v>Monitoreo a la plataforma tecnológica informa sobre la navegaciones de servicios de aplicación y sitios web institucionales</v>
      </c>
      <c r="BL303" s="192" t="str">
        <f t="shared" si="268"/>
        <v>OSI - GIS - SPI</v>
      </c>
      <c r="BM303" s="197" t="s">
        <v>100</v>
      </c>
      <c r="BN303" s="191"/>
      <c r="BO303" s="193" t="s">
        <v>1338</v>
      </c>
      <c r="BP303" s="191" t="str">
        <f>BP301</f>
        <v>Monitoreo a la plataforma tecnológica informa sobre la navegaciones de servicios de aplicación y sitios web institucionales</v>
      </c>
      <c r="BQ303" s="194" t="s">
        <v>1340</v>
      </c>
      <c r="BR303" s="191" t="str">
        <f>BR301</f>
        <v>Monitoreo a la plataforma tecnológica informa sobre la navegaciones de servicios de aplicación y sitios web institucionales</v>
      </c>
      <c r="BS303" s="200"/>
      <c r="BT303" s="354">
        <f t="shared" si="327"/>
        <v>45838</v>
      </c>
      <c r="BU303" s="354" t="str">
        <f t="shared" si="328"/>
        <v>A nivel de Redes, se implementa segmentación "Conductores" y "Salas - Auditorio".
A nivel de Servicios de implementan acciones a las alertas reportadas por lanavegación de usuarios internos.</v>
      </c>
      <c r="BV303" s="356" t="str">
        <f t="shared" si="269"/>
        <v>OSI - GIS - SPI</v>
      </c>
      <c r="BW303" s="550" t="s">
        <v>100</v>
      </c>
      <c r="BX303" s="357" t="str">
        <f t="shared" si="329"/>
        <v xml:space="preserve"> </v>
      </c>
      <c r="BY303" s="357" t="str">
        <f t="shared" si="330"/>
        <v>X</v>
      </c>
      <c r="BZ303"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3" s="355" t="s">
        <v>1360</v>
      </c>
      <c r="CB303" s="355" t="str">
        <f t="shared" si="332"/>
        <v>Ajuste redacción "Descripción del Riesgo" acorde con lo indicado en el Informe OCI-018-2025.</v>
      </c>
      <c r="CC303" s="200"/>
      <c r="CD303" s="301"/>
      <c r="CE303" s="176"/>
      <c r="CF303" s="175" t="str">
        <f t="shared" si="270"/>
        <v>OSI - GIS - SPI</v>
      </c>
      <c r="CG303" s="305" t="s">
        <v>100</v>
      </c>
      <c r="CH303" s="176"/>
      <c r="CI303" s="239"/>
      <c r="CJ303" s="176"/>
      <c r="CK303" s="177"/>
      <c r="CL303" s="176"/>
      <c r="CM303" s="200"/>
      <c r="CN303" s="175"/>
      <c r="CO303" s="175"/>
      <c r="CP303" s="176"/>
      <c r="CQ303" s="176"/>
      <c r="CR303" s="176"/>
      <c r="CS303" s="176"/>
      <c r="CT303" s="177"/>
      <c r="CU303" s="177"/>
      <c r="CV303" s="177"/>
      <c r="CW303" s="198"/>
      <c r="CX303" s="198"/>
      <c r="CY303" s="198"/>
      <c r="CZ303" s="198"/>
      <c r="DA303" s="198"/>
      <c r="DB303" s="198"/>
      <c r="DC303" s="198"/>
      <c r="DD303" s="198"/>
      <c r="DE303" s="198"/>
      <c r="DF303" s="198"/>
    </row>
    <row r="304" spans="2:110" s="187" customFormat="1" ht="115.5" x14ac:dyDescent="0.25">
      <c r="B304" s="173" t="s">
        <v>68</v>
      </c>
      <c r="C304" s="195" t="s">
        <v>138</v>
      </c>
      <c r="D304" s="195" t="s">
        <v>138</v>
      </c>
      <c r="E304" s="196" t="s">
        <v>151</v>
      </c>
      <c r="F304" s="196" t="s">
        <v>71</v>
      </c>
      <c r="G304" s="196" t="s">
        <v>138</v>
      </c>
      <c r="H304" s="195" t="s">
        <v>240</v>
      </c>
      <c r="I304" s="195" t="s">
        <v>240</v>
      </c>
      <c r="J304" s="195" t="s">
        <v>240</v>
      </c>
      <c r="K304" s="195" t="s">
        <v>240</v>
      </c>
      <c r="L304" s="195" t="s">
        <v>501</v>
      </c>
      <c r="M304" s="195" t="s">
        <v>502</v>
      </c>
      <c r="N304" s="195" t="s">
        <v>503</v>
      </c>
      <c r="O304" s="196" t="s">
        <v>497</v>
      </c>
      <c r="P304" s="170"/>
      <c r="Q304" s="171" t="s">
        <v>77</v>
      </c>
      <c r="R304" s="171" t="s">
        <v>78</v>
      </c>
      <c r="S304" s="355" t="s">
        <v>1516</v>
      </c>
      <c r="T304" s="170" t="s">
        <v>142</v>
      </c>
      <c r="U304" s="196" t="s">
        <v>143</v>
      </c>
      <c r="V304" s="170" t="s">
        <v>144</v>
      </c>
      <c r="W304" s="180" t="s">
        <v>83</v>
      </c>
      <c r="X304" s="181">
        <f t="shared" si="252"/>
        <v>0.4</v>
      </c>
      <c r="Y304" s="182" t="s">
        <v>84</v>
      </c>
      <c r="Z304" s="181">
        <f t="shared" si="253"/>
        <v>0.8</v>
      </c>
      <c r="AA304" s="173" t="s">
        <v>85</v>
      </c>
      <c r="AB304" s="172" t="s">
        <v>145</v>
      </c>
      <c r="AC304" s="170" t="s">
        <v>146</v>
      </c>
      <c r="AD304" s="173" t="s">
        <v>88</v>
      </c>
      <c r="AE304" s="173" t="s">
        <v>89</v>
      </c>
      <c r="AF304" s="196" t="s">
        <v>90</v>
      </c>
      <c r="AG304" s="173" t="s">
        <v>91</v>
      </c>
      <c r="AH304" s="173" t="s">
        <v>92</v>
      </c>
      <c r="AI304" s="183">
        <f t="shared" si="254"/>
        <v>0.1</v>
      </c>
      <c r="AJ304" s="173" t="s">
        <v>93</v>
      </c>
      <c r="AK304" s="183">
        <f t="shared" si="255"/>
        <v>0.1</v>
      </c>
      <c r="AL304" s="173" t="s">
        <v>94</v>
      </c>
      <c r="AM304" s="195" t="s">
        <v>147</v>
      </c>
      <c r="AN304" s="173" t="s">
        <v>96</v>
      </c>
      <c r="AO304" s="195" t="s">
        <v>148</v>
      </c>
      <c r="AP304" s="184">
        <f t="shared" si="256"/>
        <v>0.2</v>
      </c>
      <c r="AQ304" s="243" t="str">
        <f t="shared" si="257"/>
        <v>BAJA</v>
      </c>
      <c r="AR304" s="243">
        <f t="shared" si="258"/>
        <v>0.4</v>
      </c>
      <c r="AS304" s="243" t="str">
        <f t="shared" si="259"/>
        <v>MAYOR</v>
      </c>
      <c r="AT304" s="243">
        <f t="shared" si="260"/>
        <v>0.64</v>
      </c>
      <c r="AU304" s="223" t="s">
        <v>85</v>
      </c>
      <c r="AV304" s="235" t="s">
        <v>130</v>
      </c>
      <c r="AW304" s="174" t="s">
        <v>145</v>
      </c>
      <c r="AX304" s="175" t="s">
        <v>149</v>
      </c>
      <c r="AY304" s="200"/>
      <c r="AZ304" s="175">
        <f t="shared" si="336"/>
        <v>45657</v>
      </c>
      <c r="BA304" s="175" t="str">
        <f t="shared" si="336"/>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04" s="175" t="str">
        <f t="shared" si="336"/>
        <v>OSI - GIS</v>
      </c>
      <c r="BC304" s="227" t="s">
        <v>100</v>
      </c>
      <c r="BD304" s="175" t="str">
        <f t="shared" si="337"/>
        <v xml:space="preserve">  </v>
      </c>
      <c r="BE304" s="175" t="str">
        <f t="shared" si="337"/>
        <v>X</v>
      </c>
      <c r="BF304"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4" s="177" t="s">
        <v>1340</v>
      </c>
      <c r="BH304" s="175" t="str">
        <f t="shared" si="338"/>
        <v xml:space="preserve">En diciembre 2024 se encuentra en proceso la adquisicón del nuevo servicio de soporte técnico y mesa de ayuda para equipos institucionales de usuario final, implementación en enero 2025. </v>
      </c>
      <c r="BI304" s="200"/>
      <c r="BJ304" s="190">
        <v>45777</v>
      </c>
      <c r="BK304" s="191" t="str">
        <f>BK287</f>
        <v xml:space="preserve">Monitoreo a la plataforma tecnológica informa sobre la navegaciones de usuarios a sitios web no institucionales - externos </v>
      </c>
      <c r="BL304" s="192" t="str">
        <f t="shared" si="268"/>
        <v>OSI - GIS</v>
      </c>
      <c r="BM304" s="197" t="s">
        <v>100</v>
      </c>
      <c r="BN304" s="191"/>
      <c r="BO304" s="193" t="s">
        <v>1338</v>
      </c>
      <c r="BP304" s="191" t="str">
        <f>BP287</f>
        <v xml:space="preserve">En ejecución del servicio de monitoreo se gestionan las alertas de navegación a sitios web clasificados como de riesgo. </v>
      </c>
      <c r="BQ304" s="194" t="s">
        <v>1340</v>
      </c>
      <c r="BR304" s="191" t="str">
        <f>BR287</f>
        <v>Servicio de monitoreo en ejecuión 2025</v>
      </c>
      <c r="BS304" s="200"/>
      <c r="BT304" s="354">
        <f t="shared" si="327"/>
        <v>45838</v>
      </c>
      <c r="BU304" s="354" t="str">
        <f t="shared" si="328"/>
        <v>A nivel de Redes, se implementa segmentación "Conductores" y "Salas - Auditorio".
A nivel de Servicios de implementan acciones a las alertas reportadas por lanavegación de usuarios internos.</v>
      </c>
      <c r="BV304" s="356" t="str">
        <f t="shared" si="269"/>
        <v>OSI - GIS</v>
      </c>
      <c r="BW304" s="550" t="s">
        <v>100</v>
      </c>
      <c r="BX304" s="357" t="str">
        <f t="shared" si="329"/>
        <v xml:space="preserve"> </v>
      </c>
      <c r="BY304" s="357" t="str">
        <f t="shared" si="330"/>
        <v>X</v>
      </c>
      <c r="BZ304"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4" s="355" t="s">
        <v>1360</v>
      </c>
      <c r="CB304" s="355" t="str">
        <f t="shared" si="332"/>
        <v>Ajuste redacción "Descripción del Riesgo" acorde con lo indicado en el Informe OCI-018-2025.</v>
      </c>
      <c r="CC304" s="200"/>
      <c r="CD304" s="301"/>
      <c r="CE304" s="176"/>
      <c r="CF304" s="175" t="str">
        <f t="shared" si="270"/>
        <v>OSI - GIS</v>
      </c>
      <c r="CG304" s="305" t="s">
        <v>100</v>
      </c>
      <c r="CH304" s="176"/>
      <c r="CI304" s="239"/>
      <c r="CJ304" s="176"/>
      <c r="CK304" s="177"/>
      <c r="CL304" s="176"/>
      <c r="CM304" s="200"/>
      <c r="CN304" s="175"/>
      <c r="CO304" s="175"/>
      <c r="CP304" s="176"/>
      <c r="CQ304" s="176"/>
      <c r="CR304" s="176"/>
      <c r="CS304" s="176"/>
      <c r="CT304" s="177"/>
      <c r="CU304" s="177"/>
      <c r="CV304" s="177"/>
      <c r="CW304" s="198"/>
      <c r="CX304" s="198"/>
      <c r="CY304" s="198"/>
      <c r="CZ304" s="198"/>
      <c r="DA304" s="198"/>
      <c r="DB304" s="198"/>
      <c r="DC304" s="198"/>
      <c r="DD304" s="198"/>
      <c r="DE304" s="198"/>
      <c r="DF304" s="198"/>
    </row>
    <row r="305" spans="2:110" s="187" customFormat="1" ht="136.5" x14ac:dyDescent="0.25">
      <c r="B305" s="173" t="s">
        <v>68</v>
      </c>
      <c r="C305" s="195" t="s">
        <v>258</v>
      </c>
      <c r="D305" s="195" t="s">
        <v>258</v>
      </c>
      <c r="E305" s="196" t="s">
        <v>151</v>
      </c>
      <c r="F305" s="196" t="s">
        <v>71</v>
      </c>
      <c r="G305" s="196" t="s">
        <v>258</v>
      </c>
      <c r="H305" s="195" t="s">
        <v>72</v>
      </c>
      <c r="I305" s="195" t="s">
        <v>513</v>
      </c>
      <c r="J305" s="195" t="s">
        <v>240</v>
      </c>
      <c r="K305" s="195" t="s">
        <v>242</v>
      </c>
      <c r="L305" s="195">
        <v>0</v>
      </c>
      <c r="M305" s="195" t="s">
        <v>259</v>
      </c>
      <c r="N305" s="195" t="s">
        <v>260</v>
      </c>
      <c r="O305" s="196" t="s">
        <v>241</v>
      </c>
      <c r="P305" s="170"/>
      <c r="Q305" s="171" t="s">
        <v>77</v>
      </c>
      <c r="R305" s="171" t="s">
        <v>78</v>
      </c>
      <c r="S305" s="355" t="s">
        <v>1516</v>
      </c>
      <c r="T305" s="170" t="s">
        <v>142</v>
      </c>
      <c r="U305" s="196" t="s">
        <v>81</v>
      </c>
      <c r="V305" s="170" t="s">
        <v>122</v>
      </c>
      <c r="W305" s="180" t="s">
        <v>123</v>
      </c>
      <c r="X305" s="181">
        <f t="shared" si="252"/>
        <v>0.2</v>
      </c>
      <c r="Y305" s="182" t="s">
        <v>84</v>
      </c>
      <c r="Z305" s="181">
        <f t="shared" si="253"/>
        <v>0.8</v>
      </c>
      <c r="AA305" s="173" t="s">
        <v>85</v>
      </c>
      <c r="AB305" s="172" t="s">
        <v>145</v>
      </c>
      <c r="AC305" s="170" t="s">
        <v>146</v>
      </c>
      <c r="AD305" s="173" t="s">
        <v>88</v>
      </c>
      <c r="AE305" s="173" t="s">
        <v>89</v>
      </c>
      <c r="AF305" s="196" t="s">
        <v>90</v>
      </c>
      <c r="AG305" s="173" t="s">
        <v>91</v>
      </c>
      <c r="AH305" s="173" t="s">
        <v>92</v>
      </c>
      <c r="AI305" s="183">
        <f t="shared" si="254"/>
        <v>0.1</v>
      </c>
      <c r="AJ305" s="173" t="s">
        <v>93</v>
      </c>
      <c r="AK305" s="183">
        <f t="shared" si="255"/>
        <v>0.1</v>
      </c>
      <c r="AL305" s="173" t="s">
        <v>94</v>
      </c>
      <c r="AM305" s="195" t="s">
        <v>147</v>
      </c>
      <c r="AN305" s="173" t="s">
        <v>96</v>
      </c>
      <c r="AO305" s="195" t="s">
        <v>148</v>
      </c>
      <c r="AP305" s="184">
        <f t="shared" si="256"/>
        <v>0.2</v>
      </c>
      <c r="AQ305" s="243" t="str">
        <f t="shared" si="257"/>
        <v>MUY BAJA</v>
      </c>
      <c r="AR305" s="243">
        <f t="shared" si="258"/>
        <v>0.2</v>
      </c>
      <c r="AS305" s="243" t="str">
        <f t="shared" si="259"/>
        <v>MAYOR</v>
      </c>
      <c r="AT305" s="243">
        <f t="shared" si="260"/>
        <v>0.64</v>
      </c>
      <c r="AU305" s="223" t="s">
        <v>85</v>
      </c>
      <c r="AV305" s="235" t="s">
        <v>130</v>
      </c>
      <c r="AW305" s="174" t="s">
        <v>145</v>
      </c>
      <c r="AX305" s="175" t="s">
        <v>261</v>
      </c>
      <c r="AY305" s="200"/>
      <c r="AZ305" s="175">
        <f t="shared" si="336"/>
        <v>45657</v>
      </c>
      <c r="BA305"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5" s="175" t="str">
        <f t="shared" si="336"/>
        <v>OSI - GIS - SPI</v>
      </c>
      <c r="BC305" s="227" t="s">
        <v>100</v>
      </c>
      <c r="BD305" s="175" t="str">
        <f t="shared" si="337"/>
        <v xml:space="preserve">  </v>
      </c>
      <c r="BE305" s="175" t="str">
        <f t="shared" si="337"/>
        <v>X</v>
      </c>
      <c r="BF305"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5" s="177" t="s">
        <v>1340</v>
      </c>
      <c r="BH305" s="175" t="str">
        <f t="shared" si="338"/>
        <v xml:space="preserve">En diciembre 2024 se encuentra en proceso la adquisicón del nuevo servicio de soporte técnico y mesa de ayuda para equipos institucionales de usuario final, implementación en enero 2025. </v>
      </c>
      <c r="BI305" s="200"/>
      <c r="BJ305" s="190">
        <v>45777</v>
      </c>
      <c r="BK305" s="191" t="str">
        <f>BK303</f>
        <v>Monitoreo a la plataforma tecnológica informa sobre la navegaciones de servicios de aplicación y sitios web institucionales</v>
      </c>
      <c r="BL305" s="192" t="str">
        <f t="shared" si="268"/>
        <v>OSI - GIS - SPI</v>
      </c>
      <c r="BM305" s="197" t="s">
        <v>100</v>
      </c>
      <c r="BN305" s="191"/>
      <c r="BO305" s="193" t="s">
        <v>1338</v>
      </c>
      <c r="BP305" s="191" t="str">
        <f>BP303</f>
        <v>Monitoreo a la plataforma tecnológica informa sobre la navegaciones de servicios de aplicación y sitios web institucionales</v>
      </c>
      <c r="BQ305" s="194" t="s">
        <v>1340</v>
      </c>
      <c r="BR305" s="191" t="str">
        <f>BR303</f>
        <v>Monitoreo a la plataforma tecnológica informa sobre la navegaciones de servicios de aplicación y sitios web institucionales</v>
      </c>
      <c r="BS305" s="200"/>
      <c r="BT305" s="354">
        <f t="shared" si="327"/>
        <v>45838</v>
      </c>
      <c r="BU305" s="354" t="str">
        <f t="shared" si="328"/>
        <v>A nivel de Redes, se implementa segmentación "Conductores" y "Salas - Auditorio".
A nivel de Servicios de implementan acciones a las alertas reportadas por lanavegación de usuarios internos.</v>
      </c>
      <c r="BV305" s="356" t="str">
        <f t="shared" si="269"/>
        <v>OSI - GIS - SPI</v>
      </c>
      <c r="BW305" s="550" t="s">
        <v>100</v>
      </c>
      <c r="BX305" s="357" t="str">
        <f t="shared" si="329"/>
        <v xml:space="preserve"> </v>
      </c>
      <c r="BY305" s="357" t="str">
        <f t="shared" si="330"/>
        <v>X</v>
      </c>
      <c r="BZ305"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5" s="355" t="s">
        <v>1360</v>
      </c>
      <c r="CB305" s="355" t="str">
        <f t="shared" si="332"/>
        <v>Ajuste redacción "Descripción del Riesgo" acorde con lo indicado en el Informe OCI-018-2025.</v>
      </c>
      <c r="CC305" s="200"/>
      <c r="CD305" s="301"/>
      <c r="CE305" s="176"/>
      <c r="CF305" s="175" t="str">
        <f t="shared" si="270"/>
        <v>OSI - GIS - SPI</v>
      </c>
      <c r="CG305" s="305" t="s">
        <v>100</v>
      </c>
      <c r="CH305" s="176"/>
      <c r="CI305" s="239"/>
      <c r="CJ305" s="176"/>
      <c r="CK305" s="177"/>
      <c r="CL305" s="176"/>
      <c r="CM305" s="200"/>
      <c r="CN305" s="175"/>
      <c r="CO305" s="175"/>
      <c r="CP305" s="176"/>
      <c r="CQ305" s="176"/>
      <c r="CR305" s="176"/>
      <c r="CS305" s="176"/>
      <c r="CT305" s="177"/>
      <c r="CU305" s="177"/>
      <c r="CV305" s="177"/>
      <c r="CW305" s="198"/>
      <c r="CX305" s="198"/>
      <c r="CY305" s="198"/>
      <c r="CZ305" s="198"/>
      <c r="DA305" s="198"/>
      <c r="DB305" s="198"/>
      <c r="DC305" s="198"/>
      <c r="DD305" s="198"/>
      <c r="DE305" s="198"/>
      <c r="DF305" s="198"/>
    </row>
    <row r="306" spans="2:110" s="187" customFormat="1" ht="136.5" x14ac:dyDescent="0.25">
      <c r="B306" s="173" t="s">
        <v>68</v>
      </c>
      <c r="C306" s="195" t="s">
        <v>138</v>
      </c>
      <c r="D306" s="195" t="s">
        <v>138</v>
      </c>
      <c r="E306" s="196" t="s">
        <v>151</v>
      </c>
      <c r="F306" s="196" t="s">
        <v>71</v>
      </c>
      <c r="G306" s="196" t="s">
        <v>138</v>
      </c>
      <c r="H306" s="195" t="s">
        <v>242</v>
      </c>
      <c r="I306" s="195" t="s">
        <v>242</v>
      </c>
      <c r="J306" s="195" t="s">
        <v>242</v>
      </c>
      <c r="K306" s="195" t="s">
        <v>242</v>
      </c>
      <c r="L306" s="195">
        <v>0</v>
      </c>
      <c r="M306" s="195">
        <v>0</v>
      </c>
      <c r="N306" s="195">
        <v>0</v>
      </c>
      <c r="O306" s="196" t="s">
        <v>295</v>
      </c>
      <c r="P306" s="170"/>
      <c r="Q306" s="171" t="s">
        <v>77</v>
      </c>
      <c r="R306" s="171" t="s">
        <v>78</v>
      </c>
      <c r="S306" s="355" t="s">
        <v>1516</v>
      </c>
      <c r="T306" s="170" t="s">
        <v>142</v>
      </c>
      <c r="U306" s="196" t="s">
        <v>143</v>
      </c>
      <c r="V306" s="170" t="s">
        <v>122</v>
      </c>
      <c r="W306" s="180" t="s">
        <v>83</v>
      </c>
      <c r="X306" s="181">
        <f t="shared" si="252"/>
        <v>0.4</v>
      </c>
      <c r="Y306" s="182" t="s">
        <v>84</v>
      </c>
      <c r="Z306" s="181">
        <f t="shared" si="253"/>
        <v>0.8</v>
      </c>
      <c r="AA306" s="173" t="s">
        <v>85</v>
      </c>
      <c r="AB306" s="172" t="s">
        <v>145</v>
      </c>
      <c r="AC306" s="170" t="s">
        <v>146</v>
      </c>
      <c r="AD306" s="173" t="s">
        <v>88</v>
      </c>
      <c r="AE306" s="173" t="s">
        <v>89</v>
      </c>
      <c r="AF306" s="196" t="s">
        <v>90</v>
      </c>
      <c r="AG306" s="173" t="s">
        <v>91</v>
      </c>
      <c r="AH306" s="173" t="s">
        <v>92</v>
      </c>
      <c r="AI306" s="183">
        <f t="shared" si="254"/>
        <v>0.1</v>
      </c>
      <c r="AJ306" s="173" t="s">
        <v>93</v>
      </c>
      <c r="AK306" s="183">
        <f t="shared" si="255"/>
        <v>0.1</v>
      </c>
      <c r="AL306" s="173" t="s">
        <v>94</v>
      </c>
      <c r="AM306" s="195" t="s">
        <v>147</v>
      </c>
      <c r="AN306" s="173" t="s">
        <v>96</v>
      </c>
      <c r="AO306" s="195" t="s">
        <v>148</v>
      </c>
      <c r="AP306" s="184">
        <f t="shared" si="256"/>
        <v>0.2</v>
      </c>
      <c r="AQ306" s="243" t="str">
        <f t="shared" si="257"/>
        <v>BAJA</v>
      </c>
      <c r="AR306" s="243">
        <f t="shared" si="258"/>
        <v>0.4</v>
      </c>
      <c r="AS306" s="243" t="str">
        <f t="shared" si="259"/>
        <v>MAYOR</v>
      </c>
      <c r="AT306" s="243">
        <f t="shared" si="260"/>
        <v>0.64</v>
      </c>
      <c r="AU306" s="223" t="s">
        <v>85</v>
      </c>
      <c r="AV306" s="235" t="s">
        <v>130</v>
      </c>
      <c r="AW306" s="174" t="s">
        <v>145</v>
      </c>
      <c r="AX306" s="175" t="s">
        <v>149</v>
      </c>
      <c r="AY306" s="200"/>
      <c r="AZ306" s="175">
        <f t="shared" si="336"/>
        <v>45657</v>
      </c>
      <c r="BA306"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6" s="175" t="str">
        <f t="shared" si="336"/>
        <v>OSI - GIS - SPI</v>
      </c>
      <c r="BC306" s="227" t="s">
        <v>100</v>
      </c>
      <c r="BD306" s="175" t="str">
        <f t="shared" si="337"/>
        <v xml:space="preserve">  </v>
      </c>
      <c r="BE306" s="175" t="str">
        <f t="shared" si="337"/>
        <v>X</v>
      </c>
      <c r="BF306"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6" s="177" t="s">
        <v>1340</v>
      </c>
      <c r="BH306" s="175" t="str">
        <f t="shared" si="338"/>
        <v xml:space="preserve">En diciembre 2024 se encuentra en proceso la adquisicón del nuevo servicio de soporte técnico y mesa de ayuda para equipos institucionales de usuario final, implementación en enero 2025. </v>
      </c>
      <c r="BI306" s="200"/>
      <c r="BJ306" s="190">
        <v>45777</v>
      </c>
      <c r="BK306" s="191" t="str">
        <f>BK304</f>
        <v xml:space="preserve">Monitoreo a la plataforma tecnológica informa sobre la navegaciones de usuarios a sitios web no institucionales - externos </v>
      </c>
      <c r="BL306" s="192" t="str">
        <f t="shared" si="268"/>
        <v>OSI - GIS - SPI</v>
      </c>
      <c r="BM306" s="197" t="s">
        <v>100</v>
      </c>
      <c r="BN306" s="191"/>
      <c r="BO306" s="193" t="s">
        <v>1338</v>
      </c>
      <c r="BP306" s="191" t="str">
        <f>BP304</f>
        <v xml:space="preserve">En ejecución del servicio de monitoreo se gestionan las alertas de navegación a sitios web clasificados como de riesgo. </v>
      </c>
      <c r="BQ306" s="194" t="s">
        <v>1340</v>
      </c>
      <c r="BR306" s="191" t="str">
        <f>BR304</f>
        <v>Servicio de monitoreo en ejecuión 2025</v>
      </c>
      <c r="BS306" s="200"/>
      <c r="BT306" s="354">
        <f t="shared" si="327"/>
        <v>45838</v>
      </c>
      <c r="BU306" s="354" t="str">
        <f t="shared" si="328"/>
        <v>A nivel de Redes, se implementa segmentación "Conductores" y "Salas - Auditorio".
A nivel de Servicios de implementan acciones a las alertas reportadas por lanavegación de usuarios internos.</v>
      </c>
      <c r="BV306" s="356" t="str">
        <f t="shared" si="269"/>
        <v>OSI - GIS - SPI</v>
      </c>
      <c r="BW306" s="550" t="s">
        <v>100</v>
      </c>
      <c r="BX306" s="357" t="str">
        <f t="shared" si="329"/>
        <v xml:space="preserve"> </v>
      </c>
      <c r="BY306" s="357" t="str">
        <f t="shared" si="330"/>
        <v>X</v>
      </c>
      <c r="BZ306"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6" s="355" t="s">
        <v>1360</v>
      </c>
      <c r="CB306" s="355" t="str">
        <f t="shared" si="332"/>
        <v>Ajuste redacción "Descripción del Riesgo" acorde con lo indicado en el Informe OCI-018-2025.</v>
      </c>
      <c r="CC306" s="200"/>
      <c r="CD306" s="301"/>
      <c r="CE306" s="176"/>
      <c r="CF306" s="175" t="str">
        <f t="shared" si="270"/>
        <v>OSI - GIS - SPI</v>
      </c>
      <c r="CG306" s="305" t="s">
        <v>100</v>
      </c>
      <c r="CH306" s="176"/>
      <c r="CI306" s="239"/>
      <c r="CJ306" s="176"/>
      <c r="CK306" s="177"/>
      <c r="CL306" s="176"/>
      <c r="CM306" s="200"/>
      <c r="CN306" s="175"/>
      <c r="CO306" s="175"/>
      <c r="CP306" s="176"/>
      <c r="CQ306" s="176"/>
      <c r="CR306" s="176"/>
      <c r="CS306" s="176"/>
      <c r="CT306" s="177"/>
      <c r="CU306" s="177"/>
      <c r="CV306" s="177"/>
      <c r="CW306" s="198"/>
      <c r="CX306" s="198"/>
      <c r="CY306" s="198"/>
      <c r="CZ306" s="198"/>
      <c r="DA306" s="198"/>
      <c r="DB306" s="198"/>
      <c r="DC306" s="198"/>
      <c r="DD306" s="198"/>
      <c r="DE306" s="198"/>
      <c r="DF306" s="198"/>
    </row>
    <row r="307" spans="2:110" s="187" customFormat="1" ht="115.5" x14ac:dyDescent="0.25">
      <c r="B307" s="173" t="s">
        <v>68</v>
      </c>
      <c r="C307" s="195" t="s">
        <v>258</v>
      </c>
      <c r="D307" s="195" t="s">
        <v>258</v>
      </c>
      <c r="E307" s="196" t="s">
        <v>151</v>
      </c>
      <c r="F307" s="196" t="s">
        <v>71</v>
      </c>
      <c r="G307" s="196" t="s">
        <v>258</v>
      </c>
      <c r="H307" s="195" t="s">
        <v>242</v>
      </c>
      <c r="I307" s="195" t="s">
        <v>242</v>
      </c>
      <c r="J307" s="195" t="s">
        <v>242</v>
      </c>
      <c r="K307" s="195" t="s">
        <v>242</v>
      </c>
      <c r="L307" s="195">
        <v>0</v>
      </c>
      <c r="M307" s="195">
        <v>0</v>
      </c>
      <c r="N307" s="195">
        <v>0</v>
      </c>
      <c r="O307" s="196" t="s">
        <v>295</v>
      </c>
      <c r="P307" s="170"/>
      <c r="Q307" s="171" t="s">
        <v>77</v>
      </c>
      <c r="R307" s="171" t="s">
        <v>78</v>
      </c>
      <c r="S307" s="355" t="s">
        <v>1516</v>
      </c>
      <c r="T307" s="170" t="s">
        <v>142</v>
      </c>
      <c r="U307" s="196" t="s">
        <v>81</v>
      </c>
      <c r="V307" s="170" t="s">
        <v>122</v>
      </c>
      <c r="W307" s="180" t="s">
        <v>123</v>
      </c>
      <c r="X307" s="181">
        <f t="shared" si="252"/>
        <v>0.2</v>
      </c>
      <c r="Y307" s="182" t="s">
        <v>84</v>
      </c>
      <c r="Z307" s="181">
        <f t="shared" si="253"/>
        <v>0.8</v>
      </c>
      <c r="AA307" s="173" t="s">
        <v>85</v>
      </c>
      <c r="AB307" s="172" t="s">
        <v>145</v>
      </c>
      <c r="AC307" s="170" t="s">
        <v>146</v>
      </c>
      <c r="AD307" s="173" t="s">
        <v>88</v>
      </c>
      <c r="AE307" s="173" t="s">
        <v>89</v>
      </c>
      <c r="AF307" s="196" t="s">
        <v>90</v>
      </c>
      <c r="AG307" s="173" t="s">
        <v>91</v>
      </c>
      <c r="AH307" s="173" t="s">
        <v>92</v>
      </c>
      <c r="AI307" s="183">
        <f t="shared" si="254"/>
        <v>0.1</v>
      </c>
      <c r="AJ307" s="173" t="s">
        <v>93</v>
      </c>
      <c r="AK307" s="183">
        <f t="shared" si="255"/>
        <v>0.1</v>
      </c>
      <c r="AL307" s="173" t="s">
        <v>94</v>
      </c>
      <c r="AM307" s="195" t="s">
        <v>147</v>
      </c>
      <c r="AN307" s="173" t="s">
        <v>96</v>
      </c>
      <c r="AO307" s="195" t="s">
        <v>148</v>
      </c>
      <c r="AP307" s="184">
        <f t="shared" si="256"/>
        <v>0.2</v>
      </c>
      <c r="AQ307" s="243" t="str">
        <f t="shared" si="257"/>
        <v>MUY BAJA</v>
      </c>
      <c r="AR307" s="243">
        <f t="shared" si="258"/>
        <v>0.2</v>
      </c>
      <c r="AS307" s="243" t="str">
        <f t="shared" si="259"/>
        <v>MAYOR</v>
      </c>
      <c r="AT307" s="243">
        <f t="shared" si="260"/>
        <v>0.64</v>
      </c>
      <c r="AU307" s="223" t="s">
        <v>85</v>
      </c>
      <c r="AV307" s="235" t="s">
        <v>130</v>
      </c>
      <c r="AW307" s="174" t="s">
        <v>145</v>
      </c>
      <c r="AX307" s="175" t="s">
        <v>261</v>
      </c>
      <c r="AY307" s="200"/>
      <c r="AZ307" s="175">
        <f t="shared" si="336"/>
        <v>45657</v>
      </c>
      <c r="BA307" s="175" t="str">
        <f t="shared" si="336"/>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07" s="175" t="str">
        <f t="shared" si="336"/>
        <v>OSI - GIS</v>
      </c>
      <c r="BC307" s="227" t="s">
        <v>100</v>
      </c>
      <c r="BD307" s="175" t="str">
        <f t="shared" si="337"/>
        <v xml:space="preserve">  </v>
      </c>
      <c r="BE307" s="175" t="str">
        <f t="shared" si="337"/>
        <v>X</v>
      </c>
      <c r="BF307"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7" s="177" t="s">
        <v>1340</v>
      </c>
      <c r="BH307" s="175" t="str">
        <f t="shared" si="338"/>
        <v xml:space="preserve">En diciembre 2024 se encuentra en proceso la adquisicón del nuevo servicio de soporte técnico y mesa de ayuda para equipos institucionales de usuario final, implementación en enero 2025. </v>
      </c>
      <c r="BI307" s="200"/>
      <c r="BJ307" s="190">
        <v>45777</v>
      </c>
      <c r="BK307" s="191" t="str">
        <f>BK305</f>
        <v>Monitoreo a la plataforma tecnológica informa sobre la navegaciones de servicios de aplicación y sitios web institucionales</v>
      </c>
      <c r="BL307" s="192" t="str">
        <f t="shared" si="268"/>
        <v>OSI - GIS</v>
      </c>
      <c r="BM307" s="197" t="s">
        <v>100</v>
      </c>
      <c r="BN307" s="191"/>
      <c r="BO307" s="193" t="s">
        <v>1338</v>
      </c>
      <c r="BP307" s="191" t="str">
        <f>BP305</f>
        <v>Monitoreo a la plataforma tecnológica informa sobre la navegaciones de servicios de aplicación y sitios web institucionales</v>
      </c>
      <c r="BQ307" s="194" t="s">
        <v>1340</v>
      </c>
      <c r="BR307" s="191" t="str">
        <f>BR305</f>
        <v>Monitoreo a la plataforma tecnológica informa sobre la navegaciones de servicios de aplicación y sitios web institucionales</v>
      </c>
      <c r="BS307" s="200"/>
      <c r="BT307" s="354">
        <f t="shared" si="327"/>
        <v>45838</v>
      </c>
      <c r="BU307" s="354" t="str">
        <f t="shared" si="328"/>
        <v>A nivel de Redes, se implementa segmentación "Conductores" y "Salas - Auditorio".
A nivel de Servicios de implementan acciones a las alertas reportadas por lanavegación de usuarios internos.</v>
      </c>
      <c r="BV307" s="356" t="str">
        <f t="shared" si="269"/>
        <v>OSI - GIS</v>
      </c>
      <c r="BW307" s="550" t="s">
        <v>100</v>
      </c>
      <c r="BX307" s="357" t="str">
        <f t="shared" si="329"/>
        <v xml:space="preserve"> </v>
      </c>
      <c r="BY307" s="357" t="str">
        <f t="shared" si="330"/>
        <v>X</v>
      </c>
      <c r="BZ307"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7" s="355" t="s">
        <v>1360</v>
      </c>
      <c r="CB307" s="355" t="str">
        <f t="shared" si="332"/>
        <v>Ajuste redacción "Descripción del Riesgo" acorde con lo indicado en el Informe OCI-018-2025.</v>
      </c>
      <c r="CC307" s="200"/>
      <c r="CD307" s="301"/>
      <c r="CE307" s="176"/>
      <c r="CF307" s="175" t="str">
        <f t="shared" si="270"/>
        <v>OSI - GIS</v>
      </c>
      <c r="CG307" s="305" t="s">
        <v>100</v>
      </c>
      <c r="CH307" s="176"/>
      <c r="CI307" s="239"/>
      <c r="CJ307" s="176"/>
      <c r="CK307" s="177"/>
      <c r="CL307" s="176"/>
      <c r="CM307" s="200"/>
      <c r="CN307" s="175"/>
      <c r="CO307" s="175"/>
      <c r="CP307" s="176"/>
      <c r="CQ307" s="176"/>
      <c r="CR307" s="176"/>
      <c r="CS307" s="176"/>
      <c r="CT307" s="177"/>
      <c r="CU307" s="177"/>
      <c r="CV307" s="177"/>
      <c r="CW307" s="198"/>
      <c r="CX307" s="198"/>
      <c r="CY307" s="198"/>
      <c r="CZ307" s="198"/>
      <c r="DA307" s="198"/>
      <c r="DB307" s="198"/>
      <c r="DC307" s="198"/>
      <c r="DD307" s="198"/>
      <c r="DE307" s="198"/>
      <c r="DF307" s="198"/>
    </row>
    <row r="308" spans="2:110" s="187" customFormat="1" ht="136.5" x14ac:dyDescent="0.25">
      <c r="B308" s="173" t="s">
        <v>68</v>
      </c>
      <c r="C308" s="195" t="s">
        <v>258</v>
      </c>
      <c r="D308" s="195" t="s">
        <v>258</v>
      </c>
      <c r="E308" s="196" t="s">
        <v>151</v>
      </c>
      <c r="F308" s="196" t="s">
        <v>117</v>
      </c>
      <c r="G308" s="196" t="s">
        <v>258</v>
      </c>
      <c r="H308" s="195" t="s">
        <v>242</v>
      </c>
      <c r="I308" s="195" t="s">
        <v>242</v>
      </c>
      <c r="J308" s="195" t="s">
        <v>240</v>
      </c>
      <c r="K308" s="195" t="s">
        <v>242</v>
      </c>
      <c r="L308" s="195" t="s">
        <v>103</v>
      </c>
      <c r="M308" s="195" t="s">
        <v>103</v>
      </c>
      <c r="N308" s="195" t="s">
        <v>103</v>
      </c>
      <c r="O308" s="196" t="s">
        <v>167</v>
      </c>
      <c r="P308" s="170"/>
      <c r="Q308" s="171" t="s">
        <v>77</v>
      </c>
      <c r="R308" s="171" t="s">
        <v>78</v>
      </c>
      <c r="S308" s="355" t="s">
        <v>1516</v>
      </c>
      <c r="T308" s="170" t="s">
        <v>142</v>
      </c>
      <c r="U308" s="196" t="s">
        <v>81</v>
      </c>
      <c r="V308" s="170" t="s">
        <v>122</v>
      </c>
      <c r="W308" s="180" t="s">
        <v>123</v>
      </c>
      <c r="X308" s="181">
        <f t="shared" si="252"/>
        <v>0.2</v>
      </c>
      <c r="Y308" s="182" t="s">
        <v>84</v>
      </c>
      <c r="Z308" s="181">
        <f t="shared" si="253"/>
        <v>0.8</v>
      </c>
      <c r="AA308" s="173" t="s">
        <v>85</v>
      </c>
      <c r="AB308" s="172" t="s">
        <v>145</v>
      </c>
      <c r="AC308" s="170" t="s">
        <v>146</v>
      </c>
      <c r="AD308" s="173" t="s">
        <v>88</v>
      </c>
      <c r="AE308" s="173" t="s">
        <v>89</v>
      </c>
      <c r="AF308" s="196" t="s">
        <v>90</v>
      </c>
      <c r="AG308" s="173" t="s">
        <v>91</v>
      </c>
      <c r="AH308" s="173" t="s">
        <v>92</v>
      </c>
      <c r="AI308" s="183">
        <f t="shared" si="254"/>
        <v>0.1</v>
      </c>
      <c r="AJ308" s="173" t="s">
        <v>93</v>
      </c>
      <c r="AK308" s="183">
        <f t="shared" si="255"/>
        <v>0.1</v>
      </c>
      <c r="AL308" s="173" t="s">
        <v>94</v>
      </c>
      <c r="AM308" s="195" t="s">
        <v>147</v>
      </c>
      <c r="AN308" s="173" t="s">
        <v>96</v>
      </c>
      <c r="AO308" s="195" t="s">
        <v>148</v>
      </c>
      <c r="AP308" s="184">
        <f t="shared" si="256"/>
        <v>0.2</v>
      </c>
      <c r="AQ308" s="243" t="str">
        <f t="shared" si="257"/>
        <v>MUY BAJA</v>
      </c>
      <c r="AR308" s="243">
        <f t="shared" si="258"/>
        <v>0.2</v>
      </c>
      <c r="AS308" s="243" t="str">
        <f t="shared" si="259"/>
        <v>MAYOR</v>
      </c>
      <c r="AT308" s="243">
        <f t="shared" si="260"/>
        <v>0.64</v>
      </c>
      <c r="AU308" s="223" t="s">
        <v>85</v>
      </c>
      <c r="AV308" s="235" t="s">
        <v>130</v>
      </c>
      <c r="AW308" s="174" t="s">
        <v>145</v>
      </c>
      <c r="AX308" s="175" t="s">
        <v>261</v>
      </c>
      <c r="AY308" s="200"/>
      <c r="AZ308" s="175">
        <f t="shared" si="336"/>
        <v>45657</v>
      </c>
      <c r="BA308"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8" s="175" t="str">
        <f t="shared" si="336"/>
        <v>OSI - GIS - SPI</v>
      </c>
      <c r="BC308" s="227" t="s">
        <v>100</v>
      </c>
      <c r="BD308" s="175" t="str">
        <f t="shared" si="337"/>
        <v xml:space="preserve">  </v>
      </c>
      <c r="BE308" s="175" t="str">
        <f t="shared" si="337"/>
        <v>X</v>
      </c>
      <c r="BF308"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8" s="177" t="s">
        <v>1340</v>
      </c>
      <c r="BH308" s="175" t="str">
        <f t="shared" si="338"/>
        <v xml:space="preserve">En diciembre 2024 se encuentra en proceso la adquisicón del nuevo servicio de soporte técnico y mesa de ayuda para equipos institucionales de usuario final, implementación en enero 2025. </v>
      </c>
      <c r="BI308" s="200"/>
      <c r="BJ308" s="190">
        <v>45777</v>
      </c>
      <c r="BK308" s="191" t="str">
        <f>BK307</f>
        <v>Monitoreo a la plataforma tecnológica informa sobre la navegaciones de servicios de aplicación y sitios web institucionales</v>
      </c>
      <c r="BL308" s="192" t="str">
        <f t="shared" si="268"/>
        <v>OSI - GIS - SPI</v>
      </c>
      <c r="BM308" s="197" t="s">
        <v>100</v>
      </c>
      <c r="BN308" s="191"/>
      <c r="BO308" s="193" t="s">
        <v>1338</v>
      </c>
      <c r="BP308" s="191" t="str">
        <f>BP307</f>
        <v>Monitoreo a la plataforma tecnológica informa sobre la navegaciones de servicios de aplicación y sitios web institucionales</v>
      </c>
      <c r="BQ308" s="194" t="s">
        <v>1340</v>
      </c>
      <c r="BR308" s="191" t="str">
        <f>BR307</f>
        <v>Monitoreo a la plataforma tecnológica informa sobre la navegaciones de servicios de aplicación y sitios web institucionales</v>
      </c>
      <c r="BS308" s="200"/>
      <c r="BT308" s="354">
        <f t="shared" si="327"/>
        <v>45838</v>
      </c>
      <c r="BU308" s="354" t="str">
        <f t="shared" si="328"/>
        <v>A nivel de Redes, se implementa segmentación "Conductores" y "Salas - Auditorio".
A nivel de Servicios de implementan acciones a las alertas reportadas por lanavegación de usuarios internos.</v>
      </c>
      <c r="BV308" s="356" t="str">
        <f t="shared" si="269"/>
        <v>OSI - GIS - SPI</v>
      </c>
      <c r="BW308" s="550" t="s">
        <v>100</v>
      </c>
      <c r="BX308" s="357" t="str">
        <f t="shared" si="329"/>
        <v xml:space="preserve"> </v>
      </c>
      <c r="BY308" s="357" t="str">
        <f t="shared" si="330"/>
        <v>X</v>
      </c>
      <c r="BZ308"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8" s="355" t="s">
        <v>1360</v>
      </c>
      <c r="CB308" s="355" t="str">
        <f t="shared" si="332"/>
        <v>Ajuste redacción "Descripción del Riesgo" acorde con lo indicado en el Informe OCI-018-2025.</v>
      </c>
      <c r="CC308" s="200"/>
      <c r="CD308" s="301"/>
      <c r="CE308" s="176"/>
      <c r="CF308" s="175" t="str">
        <f t="shared" si="270"/>
        <v>OSI - GIS - SPI</v>
      </c>
      <c r="CG308" s="305" t="s">
        <v>100</v>
      </c>
      <c r="CH308" s="176"/>
      <c r="CI308" s="239"/>
      <c r="CJ308" s="176"/>
      <c r="CK308" s="177"/>
      <c r="CL308" s="176"/>
      <c r="CM308" s="200"/>
      <c r="CN308" s="175"/>
      <c r="CO308" s="175"/>
      <c r="CP308" s="176"/>
      <c r="CQ308" s="176"/>
      <c r="CR308" s="176"/>
      <c r="CS308" s="176"/>
      <c r="CT308" s="177"/>
      <c r="CU308" s="177"/>
      <c r="CV308" s="177"/>
      <c r="CW308" s="198"/>
      <c r="CX308" s="198"/>
      <c r="CY308" s="198"/>
      <c r="CZ308" s="198"/>
      <c r="DA308" s="198"/>
      <c r="DB308" s="198"/>
      <c r="DC308" s="198"/>
      <c r="DD308" s="198"/>
      <c r="DE308" s="198"/>
      <c r="DF308" s="198"/>
    </row>
    <row r="309" spans="2:110" s="187" customFormat="1" ht="136.5" x14ac:dyDescent="0.25">
      <c r="B309" s="173" t="s">
        <v>68</v>
      </c>
      <c r="C309" s="195" t="s">
        <v>258</v>
      </c>
      <c r="D309" s="195" t="s">
        <v>258</v>
      </c>
      <c r="E309" s="196" t="s">
        <v>151</v>
      </c>
      <c r="F309" s="196" t="s">
        <v>168</v>
      </c>
      <c r="G309" s="196" t="s">
        <v>258</v>
      </c>
      <c r="H309" s="195" t="s">
        <v>242</v>
      </c>
      <c r="I309" s="195" t="s">
        <v>518</v>
      </c>
      <c r="J309" s="195" t="s">
        <v>240</v>
      </c>
      <c r="K309" s="195" t="s">
        <v>242</v>
      </c>
      <c r="L309" s="195" t="s">
        <v>103</v>
      </c>
      <c r="M309" s="195" t="s">
        <v>103</v>
      </c>
      <c r="N309" s="195" t="s">
        <v>103</v>
      </c>
      <c r="O309" s="196" t="s">
        <v>167</v>
      </c>
      <c r="P309" s="170"/>
      <c r="Q309" s="171" t="s">
        <v>77</v>
      </c>
      <c r="R309" s="171" t="s">
        <v>78</v>
      </c>
      <c r="S309" s="355" t="s">
        <v>1516</v>
      </c>
      <c r="T309" s="170" t="s">
        <v>142</v>
      </c>
      <c r="U309" s="196" t="s">
        <v>81</v>
      </c>
      <c r="V309" s="170" t="s">
        <v>122</v>
      </c>
      <c r="W309" s="180" t="s">
        <v>123</v>
      </c>
      <c r="X309" s="181">
        <f t="shared" si="252"/>
        <v>0.2</v>
      </c>
      <c r="Y309" s="182" t="s">
        <v>84</v>
      </c>
      <c r="Z309" s="181">
        <f t="shared" si="253"/>
        <v>0.8</v>
      </c>
      <c r="AA309" s="173" t="s">
        <v>85</v>
      </c>
      <c r="AB309" s="172" t="s">
        <v>145</v>
      </c>
      <c r="AC309" s="170" t="s">
        <v>146</v>
      </c>
      <c r="AD309" s="173" t="s">
        <v>88</v>
      </c>
      <c r="AE309" s="173" t="s">
        <v>89</v>
      </c>
      <c r="AF309" s="196" t="s">
        <v>90</v>
      </c>
      <c r="AG309" s="173" t="s">
        <v>91</v>
      </c>
      <c r="AH309" s="173" t="s">
        <v>92</v>
      </c>
      <c r="AI309" s="183">
        <f t="shared" si="254"/>
        <v>0.1</v>
      </c>
      <c r="AJ309" s="173" t="s">
        <v>93</v>
      </c>
      <c r="AK309" s="183">
        <f t="shared" si="255"/>
        <v>0.1</v>
      </c>
      <c r="AL309" s="173" t="s">
        <v>94</v>
      </c>
      <c r="AM309" s="195" t="s">
        <v>147</v>
      </c>
      <c r="AN309" s="173" t="s">
        <v>96</v>
      </c>
      <c r="AO309" s="195" t="s">
        <v>148</v>
      </c>
      <c r="AP309" s="184">
        <f t="shared" si="256"/>
        <v>0.2</v>
      </c>
      <c r="AQ309" s="243" t="str">
        <f t="shared" si="257"/>
        <v>MUY BAJA</v>
      </c>
      <c r="AR309" s="243">
        <f t="shared" si="258"/>
        <v>0.2</v>
      </c>
      <c r="AS309" s="243" t="str">
        <f t="shared" si="259"/>
        <v>MAYOR</v>
      </c>
      <c r="AT309" s="243">
        <f t="shared" si="260"/>
        <v>0.64</v>
      </c>
      <c r="AU309" s="223" t="s">
        <v>85</v>
      </c>
      <c r="AV309" s="235" t="s">
        <v>130</v>
      </c>
      <c r="AW309" s="174" t="s">
        <v>145</v>
      </c>
      <c r="AX309" s="175" t="s">
        <v>261</v>
      </c>
      <c r="AY309" s="200"/>
      <c r="AZ309" s="175">
        <f t="shared" si="336"/>
        <v>45657</v>
      </c>
      <c r="BA309"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09" s="175" t="str">
        <f t="shared" si="336"/>
        <v>OSI - GIS - SPI</v>
      </c>
      <c r="BC309" s="227" t="s">
        <v>100</v>
      </c>
      <c r="BD309" s="175" t="str">
        <f t="shared" si="337"/>
        <v xml:space="preserve">  </v>
      </c>
      <c r="BE309" s="175" t="str">
        <f t="shared" si="337"/>
        <v>X</v>
      </c>
      <c r="BF309"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09" s="177" t="s">
        <v>1340</v>
      </c>
      <c r="BH309" s="175" t="str">
        <f t="shared" si="338"/>
        <v xml:space="preserve">En diciembre 2024 se encuentra en proceso la adquisicón del nuevo servicio de soporte técnico y mesa de ayuda para equipos institucionales de usuario final, implementación en enero 2025. </v>
      </c>
      <c r="BI309" s="200"/>
      <c r="BJ309" s="190">
        <v>45777</v>
      </c>
      <c r="BK309" s="191" t="str">
        <f>BK307</f>
        <v>Monitoreo a la plataforma tecnológica informa sobre la navegaciones de servicios de aplicación y sitios web institucionales</v>
      </c>
      <c r="BL309" s="192" t="str">
        <f t="shared" si="268"/>
        <v>OSI - GIS - SPI</v>
      </c>
      <c r="BM309" s="197" t="s">
        <v>100</v>
      </c>
      <c r="BN309" s="191"/>
      <c r="BO309" s="193" t="s">
        <v>1338</v>
      </c>
      <c r="BP309" s="191" t="str">
        <f>BP307</f>
        <v>Monitoreo a la plataforma tecnológica informa sobre la navegaciones de servicios de aplicación y sitios web institucionales</v>
      </c>
      <c r="BQ309" s="194" t="s">
        <v>1340</v>
      </c>
      <c r="BR309" s="191" t="str">
        <f>BR307</f>
        <v>Monitoreo a la plataforma tecnológica informa sobre la navegaciones de servicios de aplicación y sitios web institucionales</v>
      </c>
      <c r="BS309" s="200"/>
      <c r="BT309" s="354">
        <f t="shared" si="327"/>
        <v>45838</v>
      </c>
      <c r="BU309" s="354" t="str">
        <f t="shared" si="328"/>
        <v>A nivel de Redes, se implementa segmentación "Conductores" y "Salas - Auditorio".
A nivel de Servicios de implementan acciones a las alertas reportadas por lanavegación de usuarios internos.</v>
      </c>
      <c r="BV309" s="356" t="str">
        <f t="shared" si="269"/>
        <v>OSI - GIS - SPI</v>
      </c>
      <c r="BW309" s="550" t="s">
        <v>100</v>
      </c>
      <c r="BX309" s="357" t="str">
        <f t="shared" si="329"/>
        <v xml:space="preserve"> </v>
      </c>
      <c r="BY309" s="357" t="str">
        <f t="shared" si="330"/>
        <v>X</v>
      </c>
      <c r="BZ309"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09" s="355" t="s">
        <v>1360</v>
      </c>
      <c r="CB309" s="355" t="str">
        <f t="shared" si="332"/>
        <v>Ajuste redacción "Descripción del Riesgo" acorde con lo indicado en el Informe OCI-018-2025.</v>
      </c>
      <c r="CC309" s="200"/>
      <c r="CD309" s="301"/>
      <c r="CE309" s="176"/>
      <c r="CF309" s="175" t="str">
        <f t="shared" si="270"/>
        <v>OSI - GIS - SPI</v>
      </c>
      <c r="CG309" s="305" t="s">
        <v>100</v>
      </c>
      <c r="CH309" s="176"/>
      <c r="CI309" s="239"/>
      <c r="CJ309" s="176"/>
      <c r="CK309" s="177"/>
      <c r="CL309" s="176"/>
      <c r="CM309" s="200"/>
      <c r="CN309" s="175"/>
      <c r="CO309" s="175"/>
      <c r="CP309" s="176"/>
      <c r="CQ309" s="176"/>
      <c r="CR309" s="176"/>
      <c r="CS309" s="176"/>
      <c r="CT309" s="177"/>
      <c r="CU309" s="177"/>
      <c r="CV309" s="177"/>
      <c r="CW309" s="198"/>
      <c r="CX309" s="198"/>
      <c r="CY309" s="198"/>
      <c r="CZ309" s="198"/>
      <c r="DA309" s="198"/>
      <c r="DB309" s="198"/>
      <c r="DC309" s="198"/>
      <c r="DD309" s="198"/>
      <c r="DE309" s="198"/>
      <c r="DF309" s="198"/>
    </row>
    <row r="310" spans="2:110" s="187" customFormat="1" ht="115.5" x14ac:dyDescent="0.25">
      <c r="B310" s="173" t="s">
        <v>68</v>
      </c>
      <c r="C310" s="195" t="s">
        <v>258</v>
      </c>
      <c r="D310" s="195" t="s">
        <v>258</v>
      </c>
      <c r="E310" s="196" t="s">
        <v>151</v>
      </c>
      <c r="F310" s="196" t="s">
        <v>71</v>
      </c>
      <c r="G310" s="196" t="s">
        <v>258</v>
      </c>
      <c r="H310" s="195" t="s">
        <v>242</v>
      </c>
      <c r="I310" s="195" t="s">
        <v>518</v>
      </c>
      <c r="J310" s="195" t="s">
        <v>240</v>
      </c>
      <c r="K310" s="195" t="s">
        <v>242</v>
      </c>
      <c r="L310" s="195" t="s">
        <v>103</v>
      </c>
      <c r="M310" s="195" t="s">
        <v>103</v>
      </c>
      <c r="N310" s="195" t="s">
        <v>103</v>
      </c>
      <c r="O310" s="196" t="s">
        <v>167</v>
      </c>
      <c r="P310" s="170"/>
      <c r="Q310" s="171" t="s">
        <v>77</v>
      </c>
      <c r="R310" s="171" t="s">
        <v>78</v>
      </c>
      <c r="S310" s="355" t="s">
        <v>1516</v>
      </c>
      <c r="T310" s="170" t="s">
        <v>142</v>
      </c>
      <c r="U310" s="196" t="s">
        <v>81</v>
      </c>
      <c r="V310" s="170" t="s">
        <v>122</v>
      </c>
      <c r="W310" s="180" t="s">
        <v>123</v>
      </c>
      <c r="X310" s="181">
        <f t="shared" si="252"/>
        <v>0.2</v>
      </c>
      <c r="Y310" s="182" t="s">
        <v>84</v>
      </c>
      <c r="Z310" s="181">
        <f t="shared" si="253"/>
        <v>0.8</v>
      </c>
      <c r="AA310" s="173" t="s">
        <v>85</v>
      </c>
      <c r="AB310" s="172" t="s">
        <v>145</v>
      </c>
      <c r="AC310" s="170" t="s">
        <v>146</v>
      </c>
      <c r="AD310" s="173" t="s">
        <v>88</v>
      </c>
      <c r="AE310" s="173" t="s">
        <v>89</v>
      </c>
      <c r="AF310" s="196" t="s">
        <v>90</v>
      </c>
      <c r="AG310" s="173" t="s">
        <v>91</v>
      </c>
      <c r="AH310" s="173" t="s">
        <v>92</v>
      </c>
      <c r="AI310" s="183">
        <f t="shared" si="254"/>
        <v>0.1</v>
      </c>
      <c r="AJ310" s="173" t="s">
        <v>93</v>
      </c>
      <c r="AK310" s="183">
        <f t="shared" si="255"/>
        <v>0.1</v>
      </c>
      <c r="AL310" s="173" t="s">
        <v>94</v>
      </c>
      <c r="AM310" s="195" t="s">
        <v>147</v>
      </c>
      <c r="AN310" s="173" t="s">
        <v>96</v>
      </c>
      <c r="AO310" s="195" t="s">
        <v>148</v>
      </c>
      <c r="AP310" s="184">
        <f t="shared" si="256"/>
        <v>0.2</v>
      </c>
      <c r="AQ310" s="243" t="str">
        <f t="shared" si="257"/>
        <v>MUY BAJA</v>
      </c>
      <c r="AR310" s="243">
        <f t="shared" si="258"/>
        <v>0.2</v>
      </c>
      <c r="AS310" s="243" t="str">
        <f t="shared" si="259"/>
        <v>MAYOR</v>
      </c>
      <c r="AT310" s="243">
        <f t="shared" si="260"/>
        <v>0.64</v>
      </c>
      <c r="AU310" s="223" t="s">
        <v>85</v>
      </c>
      <c r="AV310" s="235" t="s">
        <v>130</v>
      </c>
      <c r="AW310" s="174" t="s">
        <v>145</v>
      </c>
      <c r="AX310" s="175" t="s">
        <v>261</v>
      </c>
      <c r="AY310" s="200"/>
      <c r="AZ310" s="175">
        <f t="shared" si="336"/>
        <v>45657</v>
      </c>
      <c r="BA310" s="175" t="str">
        <f t="shared" si="336"/>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10" s="175" t="str">
        <f t="shared" si="336"/>
        <v>OSI - GIS</v>
      </c>
      <c r="BC310" s="227" t="s">
        <v>100</v>
      </c>
      <c r="BD310" s="175" t="str">
        <f t="shared" si="337"/>
        <v xml:space="preserve">  </v>
      </c>
      <c r="BE310" s="175" t="str">
        <f t="shared" si="337"/>
        <v>X</v>
      </c>
      <c r="BF310"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0" s="177" t="s">
        <v>1340</v>
      </c>
      <c r="BH310" s="175" t="str">
        <f t="shared" si="338"/>
        <v xml:space="preserve">En diciembre 2024 se encuentra en proceso la adquisicón del nuevo servicio de soporte técnico y mesa de ayuda para equipos institucionales de usuario final, implementación en enero 2025. </v>
      </c>
      <c r="BI310" s="200"/>
      <c r="BJ310" s="190">
        <v>45777</v>
      </c>
      <c r="BK310" s="191" t="str">
        <f>BK308</f>
        <v>Monitoreo a la plataforma tecnológica informa sobre la navegaciones de servicios de aplicación y sitios web institucionales</v>
      </c>
      <c r="BL310" s="192" t="str">
        <f t="shared" si="268"/>
        <v>OSI - GIS</v>
      </c>
      <c r="BM310" s="197" t="s">
        <v>100</v>
      </c>
      <c r="BN310" s="191"/>
      <c r="BO310" s="193" t="s">
        <v>1338</v>
      </c>
      <c r="BP310" s="191" t="str">
        <f>BP308</f>
        <v>Monitoreo a la plataforma tecnológica informa sobre la navegaciones de servicios de aplicación y sitios web institucionales</v>
      </c>
      <c r="BQ310" s="194" t="s">
        <v>1340</v>
      </c>
      <c r="BR310" s="191" t="str">
        <f>BR308</f>
        <v>Monitoreo a la plataforma tecnológica informa sobre la navegaciones de servicios de aplicación y sitios web institucionales</v>
      </c>
      <c r="BS310" s="200"/>
      <c r="BT310" s="354">
        <f t="shared" si="327"/>
        <v>45838</v>
      </c>
      <c r="BU310" s="354" t="str">
        <f t="shared" si="328"/>
        <v>A nivel de Redes, se implementa segmentación "Conductores" y "Salas - Auditorio".
A nivel de Servicios de implementan acciones a las alertas reportadas por lanavegación de usuarios internos.</v>
      </c>
      <c r="BV310" s="356" t="str">
        <f t="shared" si="269"/>
        <v>OSI - GIS</v>
      </c>
      <c r="BW310" s="550" t="s">
        <v>100</v>
      </c>
      <c r="BX310" s="357" t="str">
        <f t="shared" si="329"/>
        <v xml:space="preserve"> </v>
      </c>
      <c r="BY310" s="357" t="str">
        <f t="shared" si="330"/>
        <v>X</v>
      </c>
      <c r="BZ310"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10" s="355" t="s">
        <v>1360</v>
      </c>
      <c r="CB310" s="355" t="str">
        <f t="shared" si="332"/>
        <v>Ajuste redacción "Descripción del Riesgo" acorde con lo indicado en el Informe OCI-018-2025.</v>
      </c>
      <c r="CC310" s="200"/>
      <c r="CD310" s="301"/>
      <c r="CE310" s="176"/>
      <c r="CF310" s="175" t="str">
        <f t="shared" si="270"/>
        <v>OSI - GIS</v>
      </c>
      <c r="CG310" s="305" t="s">
        <v>100</v>
      </c>
      <c r="CH310" s="176"/>
      <c r="CI310" s="239"/>
      <c r="CJ310" s="176"/>
      <c r="CK310" s="177"/>
      <c r="CL310" s="176"/>
      <c r="CM310" s="200"/>
      <c r="CN310" s="175"/>
      <c r="CO310" s="175"/>
      <c r="CP310" s="176"/>
      <c r="CQ310" s="176"/>
      <c r="CR310" s="176"/>
      <c r="CS310" s="176"/>
      <c r="CT310" s="177"/>
      <c r="CU310" s="177"/>
      <c r="CV310" s="177"/>
      <c r="CW310" s="198"/>
      <c r="CX310" s="198"/>
      <c r="CY310" s="198"/>
      <c r="CZ310" s="198"/>
      <c r="DA310" s="198"/>
      <c r="DB310" s="198"/>
      <c r="DC310" s="198"/>
      <c r="DD310" s="198"/>
      <c r="DE310" s="198"/>
      <c r="DF310" s="198"/>
    </row>
    <row r="311" spans="2:110" s="187" customFormat="1" ht="136.5" x14ac:dyDescent="0.25">
      <c r="B311" s="173" t="s">
        <v>68</v>
      </c>
      <c r="C311" s="195" t="s">
        <v>258</v>
      </c>
      <c r="D311" s="195" t="s">
        <v>258</v>
      </c>
      <c r="E311" s="196" t="s">
        <v>151</v>
      </c>
      <c r="F311" s="196" t="s">
        <v>117</v>
      </c>
      <c r="G311" s="196" t="s">
        <v>258</v>
      </c>
      <c r="H311" s="195" t="s">
        <v>242</v>
      </c>
      <c r="I311" s="195" t="s">
        <v>242</v>
      </c>
      <c r="J311" s="195" t="s">
        <v>242</v>
      </c>
      <c r="K311" s="195" t="s">
        <v>242</v>
      </c>
      <c r="L311" s="195" t="s">
        <v>601</v>
      </c>
      <c r="M311" s="195" t="s">
        <v>602</v>
      </c>
      <c r="N311" s="195" t="s">
        <v>603</v>
      </c>
      <c r="O311" s="196" t="s">
        <v>363</v>
      </c>
      <c r="P311" s="170"/>
      <c r="Q311" s="171" t="s">
        <v>77</v>
      </c>
      <c r="R311" s="171" t="s">
        <v>78</v>
      </c>
      <c r="S311" s="355" t="s">
        <v>1516</v>
      </c>
      <c r="T311" s="170" t="s">
        <v>142</v>
      </c>
      <c r="U311" s="196" t="s">
        <v>81</v>
      </c>
      <c r="V311" s="170" t="s">
        <v>122</v>
      </c>
      <c r="W311" s="180" t="s">
        <v>123</v>
      </c>
      <c r="X311" s="181">
        <f t="shared" si="252"/>
        <v>0.2</v>
      </c>
      <c r="Y311" s="182" t="s">
        <v>84</v>
      </c>
      <c r="Z311" s="181">
        <f t="shared" si="253"/>
        <v>0.8</v>
      </c>
      <c r="AA311" s="173" t="s">
        <v>85</v>
      </c>
      <c r="AB311" s="172" t="s">
        <v>145</v>
      </c>
      <c r="AC311" s="170" t="s">
        <v>146</v>
      </c>
      <c r="AD311" s="173" t="s">
        <v>88</v>
      </c>
      <c r="AE311" s="173" t="s">
        <v>89</v>
      </c>
      <c r="AF311" s="196" t="s">
        <v>90</v>
      </c>
      <c r="AG311" s="173" t="s">
        <v>91</v>
      </c>
      <c r="AH311" s="173" t="s">
        <v>92</v>
      </c>
      <c r="AI311" s="183">
        <f t="shared" si="254"/>
        <v>0.1</v>
      </c>
      <c r="AJ311" s="173" t="s">
        <v>93</v>
      </c>
      <c r="AK311" s="183">
        <f t="shared" si="255"/>
        <v>0.1</v>
      </c>
      <c r="AL311" s="173" t="s">
        <v>94</v>
      </c>
      <c r="AM311" s="195" t="s">
        <v>147</v>
      </c>
      <c r="AN311" s="173" t="s">
        <v>96</v>
      </c>
      <c r="AO311" s="195" t="s">
        <v>148</v>
      </c>
      <c r="AP311" s="184">
        <f t="shared" si="256"/>
        <v>0.2</v>
      </c>
      <c r="AQ311" s="243" t="str">
        <f t="shared" si="257"/>
        <v>MUY BAJA</v>
      </c>
      <c r="AR311" s="243">
        <f t="shared" si="258"/>
        <v>0.2</v>
      </c>
      <c r="AS311" s="243" t="str">
        <f t="shared" si="259"/>
        <v>MAYOR</v>
      </c>
      <c r="AT311" s="243">
        <f t="shared" si="260"/>
        <v>0.64</v>
      </c>
      <c r="AU311" s="223" t="s">
        <v>85</v>
      </c>
      <c r="AV311" s="235" t="s">
        <v>130</v>
      </c>
      <c r="AW311" s="174" t="s">
        <v>145</v>
      </c>
      <c r="AX311" s="175" t="s">
        <v>261</v>
      </c>
      <c r="AY311" s="200"/>
      <c r="AZ311" s="175">
        <f t="shared" si="336"/>
        <v>45657</v>
      </c>
      <c r="BA311"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1" s="175" t="str">
        <f t="shared" si="336"/>
        <v>OSI - GIS - SPI</v>
      </c>
      <c r="BC311" s="227" t="s">
        <v>100</v>
      </c>
      <c r="BD311" s="175" t="str">
        <f t="shared" si="337"/>
        <v xml:space="preserve">  </v>
      </c>
      <c r="BE311" s="175" t="str">
        <f t="shared" si="337"/>
        <v>X</v>
      </c>
      <c r="BF311"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1" s="177" t="s">
        <v>1340</v>
      </c>
      <c r="BH311" s="175" t="str">
        <f t="shared" si="338"/>
        <v xml:space="preserve">En diciembre 2024 se encuentra en proceso la adquisicón del nuevo servicio de soporte técnico y mesa de ayuda para equipos institucionales de usuario final, implementación en enero 2025. </v>
      </c>
      <c r="BI311" s="200"/>
      <c r="BJ311" s="190">
        <v>45777</v>
      </c>
      <c r="BK311" s="191" t="str">
        <f>BK309</f>
        <v>Monitoreo a la plataforma tecnológica informa sobre la navegaciones de servicios de aplicación y sitios web institucionales</v>
      </c>
      <c r="BL311" s="192" t="str">
        <f t="shared" si="268"/>
        <v>OSI - GIS - SPI</v>
      </c>
      <c r="BM311" s="197" t="s">
        <v>100</v>
      </c>
      <c r="BN311" s="191"/>
      <c r="BO311" s="193" t="s">
        <v>1338</v>
      </c>
      <c r="BP311" s="191" t="str">
        <f>BP309</f>
        <v>Monitoreo a la plataforma tecnológica informa sobre la navegaciones de servicios de aplicación y sitios web institucionales</v>
      </c>
      <c r="BQ311" s="194" t="s">
        <v>1340</v>
      </c>
      <c r="BR311" s="191" t="str">
        <f>BR309</f>
        <v>Monitoreo a la plataforma tecnológica informa sobre la navegaciones de servicios de aplicación y sitios web institucionales</v>
      </c>
      <c r="BS311" s="200"/>
      <c r="BT311" s="354">
        <f t="shared" si="327"/>
        <v>45838</v>
      </c>
      <c r="BU311" s="354" t="str">
        <f t="shared" si="328"/>
        <v>A nivel de Redes, se implementa segmentación "Conductores" y "Salas - Auditorio".
A nivel de Servicios de implementan acciones a las alertas reportadas por lanavegación de usuarios internos.</v>
      </c>
      <c r="BV311" s="356" t="str">
        <f t="shared" si="269"/>
        <v>OSI - GIS - SPI</v>
      </c>
      <c r="BW311" s="550" t="s">
        <v>100</v>
      </c>
      <c r="BX311" s="357" t="str">
        <f t="shared" si="329"/>
        <v xml:space="preserve"> </v>
      </c>
      <c r="BY311" s="357" t="str">
        <f t="shared" si="330"/>
        <v>X</v>
      </c>
      <c r="BZ311"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11" s="355" t="s">
        <v>1360</v>
      </c>
      <c r="CB311" s="355" t="str">
        <f t="shared" si="332"/>
        <v>Ajuste redacción "Descripción del Riesgo" acorde con lo indicado en el Informe OCI-018-2025.</v>
      </c>
      <c r="CC311" s="200"/>
      <c r="CD311" s="301"/>
      <c r="CE311" s="176"/>
      <c r="CF311" s="175" t="str">
        <f t="shared" si="270"/>
        <v>OSI - GIS - SPI</v>
      </c>
      <c r="CG311" s="305" t="s">
        <v>100</v>
      </c>
      <c r="CH311" s="176"/>
      <c r="CI311" s="239"/>
      <c r="CJ311" s="176"/>
      <c r="CK311" s="177"/>
      <c r="CL311" s="176"/>
      <c r="CM311" s="200"/>
      <c r="CN311" s="175"/>
      <c r="CO311" s="175"/>
      <c r="CP311" s="176"/>
      <c r="CQ311" s="176"/>
      <c r="CR311" s="176"/>
      <c r="CS311" s="176"/>
      <c r="CT311" s="177"/>
      <c r="CU311" s="177"/>
      <c r="CV311" s="177"/>
      <c r="CW311" s="198"/>
      <c r="CX311" s="198"/>
      <c r="CY311" s="198"/>
      <c r="CZ311" s="198"/>
      <c r="DA311" s="198"/>
      <c r="DB311" s="198"/>
      <c r="DC311" s="198"/>
      <c r="DD311" s="198"/>
      <c r="DE311" s="198"/>
      <c r="DF311" s="198"/>
    </row>
    <row r="312" spans="2:110" s="187" customFormat="1" ht="136.5" x14ac:dyDescent="0.25">
      <c r="B312" s="173" t="s">
        <v>68</v>
      </c>
      <c r="C312" s="195" t="s">
        <v>258</v>
      </c>
      <c r="D312" s="195" t="s">
        <v>258</v>
      </c>
      <c r="E312" s="196" t="s">
        <v>151</v>
      </c>
      <c r="F312" s="196" t="s">
        <v>71</v>
      </c>
      <c r="G312" s="196" t="s">
        <v>258</v>
      </c>
      <c r="H312" s="195" t="s">
        <v>240</v>
      </c>
      <c r="I312" s="195" t="s">
        <v>518</v>
      </c>
      <c r="J312" s="195" t="s">
        <v>240</v>
      </c>
      <c r="K312" s="195" t="s">
        <v>242</v>
      </c>
      <c r="L312" s="195" t="s">
        <v>607</v>
      </c>
      <c r="M312" s="195" t="s">
        <v>608</v>
      </c>
      <c r="N312" s="195" t="s">
        <v>610</v>
      </c>
      <c r="O312" s="196" t="s">
        <v>407</v>
      </c>
      <c r="P312" s="170"/>
      <c r="Q312" s="171" t="s">
        <v>77</v>
      </c>
      <c r="R312" s="171" t="s">
        <v>78</v>
      </c>
      <c r="S312" s="355" t="s">
        <v>1516</v>
      </c>
      <c r="T312" s="170" t="s">
        <v>142</v>
      </c>
      <c r="U312" s="196" t="s">
        <v>81</v>
      </c>
      <c r="V312" s="170" t="s">
        <v>122</v>
      </c>
      <c r="W312" s="180" t="s">
        <v>123</v>
      </c>
      <c r="X312" s="181">
        <f t="shared" si="252"/>
        <v>0.2</v>
      </c>
      <c r="Y312" s="182" t="s">
        <v>84</v>
      </c>
      <c r="Z312" s="181">
        <f t="shared" si="253"/>
        <v>0.8</v>
      </c>
      <c r="AA312" s="173" t="s">
        <v>85</v>
      </c>
      <c r="AB312" s="172" t="s">
        <v>145</v>
      </c>
      <c r="AC312" s="170" t="s">
        <v>146</v>
      </c>
      <c r="AD312" s="173" t="s">
        <v>88</v>
      </c>
      <c r="AE312" s="173" t="s">
        <v>89</v>
      </c>
      <c r="AF312" s="196" t="s">
        <v>90</v>
      </c>
      <c r="AG312" s="173" t="s">
        <v>91</v>
      </c>
      <c r="AH312" s="173" t="s">
        <v>92</v>
      </c>
      <c r="AI312" s="183">
        <f t="shared" si="254"/>
        <v>0.1</v>
      </c>
      <c r="AJ312" s="173" t="s">
        <v>93</v>
      </c>
      <c r="AK312" s="183">
        <f t="shared" si="255"/>
        <v>0.1</v>
      </c>
      <c r="AL312" s="173" t="s">
        <v>94</v>
      </c>
      <c r="AM312" s="195" t="s">
        <v>147</v>
      </c>
      <c r="AN312" s="173" t="s">
        <v>96</v>
      </c>
      <c r="AO312" s="195" t="s">
        <v>148</v>
      </c>
      <c r="AP312" s="184">
        <f t="shared" si="256"/>
        <v>0.2</v>
      </c>
      <c r="AQ312" s="243" t="str">
        <f t="shared" si="257"/>
        <v>MUY BAJA</v>
      </c>
      <c r="AR312" s="243">
        <f t="shared" si="258"/>
        <v>0.2</v>
      </c>
      <c r="AS312" s="243" t="str">
        <f t="shared" si="259"/>
        <v>MAYOR</v>
      </c>
      <c r="AT312" s="243">
        <f t="shared" si="260"/>
        <v>0.64</v>
      </c>
      <c r="AU312" s="223" t="s">
        <v>85</v>
      </c>
      <c r="AV312" s="235" t="s">
        <v>130</v>
      </c>
      <c r="AW312" s="174" t="s">
        <v>145</v>
      </c>
      <c r="AX312" s="175" t="s">
        <v>261</v>
      </c>
      <c r="AY312" s="200"/>
      <c r="AZ312" s="175">
        <f t="shared" si="336"/>
        <v>45657</v>
      </c>
      <c r="BA312"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2" s="175" t="str">
        <f t="shared" si="336"/>
        <v>OSI - GIS - SPI</v>
      </c>
      <c r="BC312" s="227" t="s">
        <v>100</v>
      </c>
      <c r="BD312" s="175" t="str">
        <f t="shared" si="337"/>
        <v xml:space="preserve">  </v>
      </c>
      <c r="BE312" s="175" t="str">
        <f t="shared" si="337"/>
        <v>X</v>
      </c>
      <c r="BF312"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2" s="177" t="s">
        <v>1340</v>
      </c>
      <c r="BH312" s="175" t="str">
        <f t="shared" si="338"/>
        <v xml:space="preserve">En diciembre 2024 se encuentra en proceso la adquisicón del nuevo servicio de soporte técnico y mesa de ayuda para equipos institucionales de usuario final, implementación en enero 2025. </v>
      </c>
      <c r="BI312" s="200"/>
      <c r="BJ312" s="190">
        <v>45777</v>
      </c>
      <c r="BK312" s="191" t="str">
        <f>BK310</f>
        <v>Monitoreo a la plataforma tecnológica informa sobre la navegaciones de servicios de aplicación y sitios web institucionales</v>
      </c>
      <c r="BL312" s="192" t="str">
        <f t="shared" si="268"/>
        <v>OSI - GIS - SPI</v>
      </c>
      <c r="BM312" s="197" t="s">
        <v>100</v>
      </c>
      <c r="BN312" s="191"/>
      <c r="BO312" s="193" t="s">
        <v>1338</v>
      </c>
      <c r="BP312" s="191" t="str">
        <f>BP310</f>
        <v>Monitoreo a la plataforma tecnológica informa sobre la navegaciones de servicios de aplicación y sitios web institucionales</v>
      </c>
      <c r="BQ312" s="194" t="s">
        <v>1340</v>
      </c>
      <c r="BR312" s="191" t="str">
        <f>BR310</f>
        <v>Monitoreo a la plataforma tecnológica informa sobre la navegaciones de servicios de aplicación y sitios web institucionales</v>
      </c>
      <c r="BS312" s="200"/>
      <c r="BT312" s="354">
        <f t="shared" si="327"/>
        <v>45838</v>
      </c>
      <c r="BU312" s="354" t="str">
        <f t="shared" si="328"/>
        <v>A nivel de Redes, se implementa segmentación "Conductores" y "Salas - Auditorio".
A nivel de Servicios de implementan acciones a las alertas reportadas por lanavegación de usuarios internos.</v>
      </c>
      <c r="BV312" s="356" t="str">
        <f t="shared" si="269"/>
        <v>OSI - GIS - SPI</v>
      </c>
      <c r="BW312" s="550" t="s">
        <v>100</v>
      </c>
      <c r="BX312" s="357" t="str">
        <f t="shared" si="329"/>
        <v xml:space="preserve"> </v>
      </c>
      <c r="BY312" s="357" t="str">
        <f t="shared" si="330"/>
        <v>X</v>
      </c>
      <c r="BZ312"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12" s="355" t="s">
        <v>1360</v>
      </c>
      <c r="CB312" s="355" t="str">
        <f t="shared" si="332"/>
        <v>Ajuste redacción "Descripción del Riesgo" acorde con lo indicado en el Informe OCI-018-2025.</v>
      </c>
      <c r="CC312" s="200"/>
      <c r="CD312" s="301"/>
      <c r="CE312" s="176"/>
      <c r="CF312" s="175" t="str">
        <f t="shared" si="270"/>
        <v>OSI - GIS - SPI</v>
      </c>
      <c r="CG312" s="305" t="s">
        <v>100</v>
      </c>
      <c r="CH312" s="176"/>
      <c r="CI312" s="239"/>
      <c r="CJ312" s="176"/>
      <c r="CK312" s="177"/>
      <c r="CL312" s="176"/>
      <c r="CM312" s="200"/>
      <c r="CN312" s="175"/>
      <c r="CO312" s="175"/>
      <c r="CP312" s="176"/>
      <c r="CQ312" s="176"/>
      <c r="CR312" s="176"/>
      <c r="CS312" s="176"/>
      <c r="CT312" s="177"/>
      <c r="CU312" s="177"/>
      <c r="CV312" s="177"/>
      <c r="CW312" s="198"/>
      <c r="CX312" s="198"/>
      <c r="CY312" s="198"/>
      <c r="CZ312" s="198"/>
      <c r="DA312" s="198"/>
      <c r="DB312" s="198"/>
      <c r="DC312" s="198"/>
      <c r="DD312" s="198"/>
      <c r="DE312" s="198"/>
      <c r="DF312" s="198"/>
    </row>
    <row r="313" spans="2:110" s="187" customFormat="1" ht="115.5" x14ac:dyDescent="0.25">
      <c r="B313" s="173" t="s">
        <v>68</v>
      </c>
      <c r="C313" s="195" t="s">
        <v>258</v>
      </c>
      <c r="D313" s="195" t="s">
        <v>258</v>
      </c>
      <c r="E313" s="196" t="s">
        <v>151</v>
      </c>
      <c r="F313" s="196" t="s">
        <v>71</v>
      </c>
      <c r="G313" s="196" t="s">
        <v>258</v>
      </c>
      <c r="H313" s="195" t="s">
        <v>242</v>
      </c>
      <c r="I313" s="195" t="s">
        <v>242</v>
      </c>
      <c r="J313" s="195" t="s">
        <v>240</v>
      </c>
      <c r="K313" s="195" t="s">
        <v>242</v>
      </c>
      <c r="L313" s="195" t="s">
        <v>103</v>
      </c>
      <c r="M313" s="195" t="s">
        <v>103</v>
      </c>
      <c r="N313" s="195" t="s">
        <v>103</v>
      </c>
      <c r="O313" s="196" t="s">
        <v>176</v>
      </c>
      <c r="P313" s="170"/>
      <c r="Q313" s="171" t="s">
        <v>77</v>
      </c>
      <c r="R313" s="171" t="s">
        <v>78</v>
      </c>
      <c r="S313" s="355" t="s">
        <v>1516</v>
      </c>
      <c r="T313" s="170" t="s">
        <v>142</v>
      </c>
      <c r="U313" s="196" t="s">
        <v>81</v>
      </c>
      <c r="V313" s="170" t="s">
        <v>122</v>
      </c>
      <c r="W313" s="180" t="s">
        <v>123</v>
      </c>
      <c r="X313" s="181">
        <f t="shared" si="252"/>
        <v>0.2</v>
      </c>
      <c r="Y313" s="182" t="s">
        <v>84</v>
      </c>
      <c r="Z313" s="181">
        <f t="shared" si="253"/>
        <v>0.8</v>
      </c>
      <c r="AA313" s="173" t="s">
        <v>85</v>
      </c>
      <c r="AB313" s="172" t="s">
        <v>145</v>
      </c>
      <c r="AC313" s="170" t="s">
        <v>146</v>
      </c>
      <c r="AD313" s="173" t="s">
        <v>88</v>
      </c>
      <c r="AE313" s="173" t="s">
        <v>89</v>
      </c>
      <c r="AF313" s="196" t="s">
        <v>90</v>
      </c>
      <c r="AG313" s="173" t="s">
        <v>91</v>
      </c>
      <c r="AH313" s="173" t="s">
        <v>92</v>
      </c>
      <c r="AI313" s="183">
        <f t="shared" si="254"/>
        <v>0.1</v>
      </c>
      <c r="AJ313" s="173" t="s">
        <v>93</v>
      </c>
      <c r="AK313" s="183">
        <f t="shared" si="255"/>
        <v>0.1</v>
      </c>
      <c r="AL313" s="173" t="s">
        <v>94</v>
      </c>
      <c r="AM313" s="195" t="s">
        <v>147</v>
      </c>
      <c r="AN313" s="173" t="s">
        <v>96</v>
      </c>
      <c r="AO313" s="195" t="s">
        <v>148</v>
      </c>
      <c r="AP313" s="184">
        <f t="shared" si="256"/>
        <v>0.2</v>
      </c>
      <c r="AQ313" s="243" t="str">
        <f t="shared" si="257"/>
        <v>MUY BAJA</v>
      </c>
      <c r="AR313" s="243">
        <f t="shared" si="258"/>
        <v>0.2</v>
      </c>
      <c r="AS313" s="243" t="str">
        <f t="shared" si="259"/>
        <v>MAYOR</v>
      </c>
      <c r="AT313" s="243">
        <f t="shared" si="260"/>
        <v>0.64</v>
      </c>
      <c r="AU313" s="223" t="s">
        <v>85</v>
      </c>
      <c r="AV313" s="235" t="s">
        <v>130</v>
      </c>
      <c r="AW313" s="174" t="s">
        <v>145</v>
      </c>
      <c r="AX313" s="175" t="s">
        <v>261</v>
      </c>
      <c r="AY313" s="200"/>
      <c r="AZ313" s="175">
        <f t="shared" si="336"/>
        <v>45657</v>
      </c>
      <c r="BA313" s="175" t="str">
        <f t="shared" si="336"/>
        <v>En IIIC-2024 Mesa de Ayuda adelantó bajo demanda el mantenimiento preventivo y/o correctivo a los equipos institucionales de usuario final - PCs y portátiles, así como la revisión y/o instalación de componentes requeridos por el usuario en equipo o de agentes para el monitoreo de seguridad.</v>
      </c>
      <c r="BB313" s="175" t="str">
        <f t="shared" si="336"/>
        <v>OSI - GIS</v>
      </c>
      <c r="BC313" s="227" t="s">
        <v>100</v>
      </c>
      <c r="BD313" s="175" t="str">
        <f t="shared" si="337"/>
        <v xml:space="preserve">  </v>
      </c>
      <c r="BE313" s="175" t="str">
        <f t="shared" si="337"/>
        <v>X</v>
      </c>
      <c r="BF313"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3" s="177" t="s">
        <v>1340</v>
      </c>
      <c r="BH313" s="175" t="str">
        <f t="shared" si="338"/>
        <v xml:space="preserve">En diciembre 2024 se encuentra en proceso la adquisicón del nuevo servicio de soporte técnico y mesa de ayuda para equipos institucionales de usuario final, implementación en enero 2025. </v>
      </c>
      <c r="BI313" s="200"/>
      <c r="BJ313" s="190">
        <v>45777</v>
      </c>
      <c r="BK313" s="191" t="str">
        <f>BK311</f>
        <v>Monitoreo a la plataforma tecnológica informa sobre la navegaciones de servicios de aplicación y sitios web institucionales</v>
      </c>
      <c r="BL313" s="192" t="str">
        <f t="shared" si="268"/>
        <v>OSI - GIS</v>
      </c>
      <c r="BM313" s="197" t="s">
        <v>100</v>
      </c>
      <c r="BN313" s="191"/>
      <c r="BO313" s="193" t="s">
        <v>1338</v>
      </c>
      <c r="BP313" s="191" t="str">
        <f>BP311</f>
        <v>Monitoreo a la plataforma tecnológica informa sobre la navegaciones de servicios de aplicación y sitios web institucionales</v>
      </c>
      <c r="BQ313" s="194" t="s">
        <v>1340</v>
      </c>
      <c r="BR313" s="191" t="str">
        <f>BR311</f>
        <v>Monitoreo a la plataforma tecnológica informa sobre la navegaciones de servicios de aplicación y sitios web institucionales</v>
      </c>
      <c r="BS313" s="200"/>
      <c r="BT313" s="354">
        <f t="shared" si="327"/>
        <v>45838</v>
      </c>
      <c r="BU313" s="354" t="str">
        <f t="shared" si="328"/>
        <v>A nivel de Redes, se implementa segmentación "Conductores" y "Salas - Auditorio".
A nivel de Servicios de implementan acciones a las alertas reportadas por lanavegación de usuarios internos.</v>
      </c>
      <c r="BV313" s="356" t="str">
        <f t="shared" si="269"/>
        <v>OSI - GIS</v>
      </c>
      <c r="BW313" s="550" t="s">
        <v>100</v>
      </c>
      <c r="BX313" s="357" t="str">
        <f t="shared" si="329"/>
        <v xml:space="preserve"> </v>
      </c>
      <c r="BY313" s="357" t="str">
        <f t="shared" si="330"/>
        <v>X</v>
      </c>
      <c r="BZ313"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13" s="355" t="s">
        <v>1360</v>
      </c>
      <c r="CB313" s="355" t="str">
        <f t="shared" si="332"/>
        <v>Ajuste redacción "Descripción del Riesgo" acorde con lo indicado en el Informe OCI-018-2025.</v>
      </c>
      <c r="CC313" s="200"/>
      <c r="CD313" s="301"/>
      <c r="CE313" s="176"/>
      <c r="CF313" s="175" t="str">
        <f t="shared" si="270"/>
        <v>OSI - GIS</v>
      </c>
      <c r="CG313" s="305" t="s">
        <v>100</v>
      </c>
      <c r="CH313" s="176"/>
      <c r="CI313" s="239"/>
      <c r="CJ313" s="176"/>
      <c r="CK313" s="177"/>
      <c r="CL313" s="176"/>
      <c r="CM313" s="200"/>
      <c r="CN313" s="175"/>
      <c r="CO313" s="175"/>
      <c r="CP313" s="176"/>
      <c r="CQ313" s="176"/>
      <c r="CR313" s="176"/>
      <c r="CS313" s="176"/>
      <c r="CT313" s="177"/>
      <c r="CU313" s="177"/>
      <c r="CV313" s="177"/>
      <c r="CW313" s="198"/>
      <c r="CX313" s="198"/>
      <c r="CY313" s="198"/>
      <c r="CZ313" s="198"/>
      <c r="DA313" s="198"/>
      <c r="DB313" s="198"/>
      <c r="DC313" s="198"/>
      <c r="DD313" s="198"/>
      <c r="DE313" s="198"/>
      <c r="DF313" s="198"/>
    </row>
    <row r="314" spans="2:110" s="187" customFormat="1" ht="136.5" x14ac:dyDescent="0.25">
      <c r="B314" s="173" t="s">
        <v>68</v>
      </c>
      <c r="C314" s="195" t="s">
        <v>138</v>
      </c>
      <c r="D314" s="195" t="s">
        <v>138</v>
      </c>
      <c r="E314" s="196" t="s">
        <v>151</v>
      </c>
      <c r="F314" s="196" t="s">
        <v>117</v>
      </c>
      <c r="G314" s="196" t="s">
        <v>138</v>
      </c>
      <c r="H314" s="195">
        <v>0</v>
      </c>
      <c r="I314" s="195">
        <v>0</v>
      </c>
      <c r="J314" s="195">
        <v>0</v>
      </c>
      <c r="K314" s="195">
        <v>0</v>
      </c>
      <c r="L314" s="195">
        <v>0</v>
      </c>
      <c r="M314" s="195">
        <v>0</v>
      </c>
      <c r="N314" s="195">
        <v>0</v>
      </c>
      <c r="O314" s="196" t="s">
        <v>189</v>
      </c>
      <c r="P314" s="170"/>
      <c r="Q314" s="171" t="s">
        <v>77</v>
      </c>
      <c r="R314" s="171" t="s">
        <v>78</v>
      </c>
      <c r="S314" s="355" t="s">
        <v>1516</v>
      </c>
      <c r="T314" s="170" t="s">
        <v>142</v>
      </c>
      <c r="U314" s="196" t="s">
        <v>143</v>
      </c>
      <c r="V314" s="170" t="s">
        <v>82</v>
      </c>
      <c r="W314" s="180" t="s">
        <v>83</v>
      </c>
      <c r="X314" s="181">
        <f t="shared" si="252"/>
        <v>0.4</v>
      </c>
      <c r="Y314" s="182" t="s">
        <v>84</v>
      </c>
      <c r="Z314" s="181">
        <f t="shared" si="253"/>
        <v>0.8</v>
      </c>
      <c r="AA314" s="173" t="s">
        <v>85</v>
      </c>
      <c r="AB314" s="172" t="s">
        <v>145</v>
      </c>
      <c r="AC314" s="170" t="s">
        <v>146</v>
      </c>
      <c r="AD314" s="173" t="s">
        <v>88</v>
      </c>
      <c r="AE314" s="173" t="s">
        <v>89</v>
      </c>
      <c r="AF314" s="196" t="s">
        <v>90</v>
      </c>
      <c r="AG314" s="173" t="s">
        <v>91</v>
      </c>
      <c r="AH314" s="173" t="s">
        <v>92</v>
      </c>
      <c r="AI314" s="183">
        <f t="shared" si="254"/>
        <v>0.1</v>
      </c>
      <c r="AJ314" s="173" t="s">
        <v>93</v>
      </c>
      <c r="AK314" s="183">
        <f t="shared" si="255"/>
        <v>0.1</v>
      </c>
      <c r="AL314" s="173" t="s">
        <v>94</v>
      </c>
      <c r="AM314" s="195" t="s">
        <v>147</v>
      </c>
      <c r="AN314" s="173" t="s">
        <v>96</v>
      </c>
      <c r="AO314" s="195" t="s">
        <v>148</v>
      </c>
      <c r="AP314" s="184">
        <f t="shared" si="256"/>
        <v>0.2</v>
      </c>
      <c r="AQ314" s="243" t="str">
        <f t="shared" si="257"/>
        <v>BAJA</v>
      </c>
      <c r="AR314" s="243">
        <f t="shared" si="258"/>
        <v>0.4</v>
      </c>
      <c r="AS314" s="243" t="str">
        <f t="shared" si="259"/>
        <v>MAYOR</v>
      </c>
      <c r="AT314" s="243">
        <f t="shared" si="260"/>
        <v>0.64</v>
      </c>
      <c r="AU314" s="223" t="s">
        <v>85</v>
      </c>
      <c r="AV314" s="235" t="s">
        <v>130</v>
      </c>
      <c r="AW314" s="174" t="s">
        <v>145</v>
      </c>
      <c r="AX314" s="175" t="s">
        <v>149</v>
      </c>
      <c r="AY314" s="200"/>
      <c r="AZ314" s="175">
        <f t="shared" si="336"/>
        <v>45657</v>
      </c>
      <c r="BA314" s="175" t="str">
        <f t="shared" si="336"/>
        <v>En IIIC-2024 como parte del monitoreo de seguridad digital, se revisó la información de archivos publicados en los sitios web institucionales, cuentas de usuarios institucionales en internet, correo con alerta de SPAM y posibles enlaces o archivos adjuntos con sospecha de virus, y cuentas institucionales en redes sociales.</v>
      </c>
      <c r="BB314" s="175" t="str">
        <f t="shared" si="336"/>
        <v>OSI - GIS - SPI</v>
      </c>
      <c r="BC314" s="227" t="s">
        <v>100</v>
      </c>
      <c r="BD314" s="175" t="str">
        <f t="shared" si="337"/>
        <v xml:space="preserve">  </v>
      </c>
      <c r="BE314" s="175" t="str">
        <f t="shared" si="337"/>
        <v>X</v>
      </c>
      <c r="BF314" s="175" t="str">
        <f t="shared" si="337"/>
        <v>El mantenimiento preventivo o correctivo a equipos institucionales de usuario final permiten mantener la funcionalidad del equipo y actualizado el software corporativo de usuario final, antivirus/antimalware y los agentes de monitoreo de seguridad y disponibilidad del equipo.</v>
      </c>
      <c r="BG314" s="177" t="s">
        <v>1340</v>
      </c>
      <c r="BH314" s="175" t="str">
        <f t="shared" si="338"/>
        <v xml:space="preserve">En diciembre 2024 se encuentra en proceso la adquisicón del nuevo servicio de soporte técnico y mesa de ayuda para equipos institucionales de usuario final, implementación en enero 2025. </v>
      </c>
      <c r="BI314" s="200"/>
      <c r="BJ314" s="190">
        <v>45777</v>
      </c>
      <c r="BK314" s="191" t="str">
        <f>BK287</f>
        <v xml:space="preserve">Monitoreo a la plataforma tecnológica informa sobre la navegaciones de usuarios a sitios web no institucionales - externos </v>
      </c>
      <c r="BL314" s="192" t="str">
        <f t="shared" si="268"/>
        <v>OSI - GIS - SPI</v>
      </c>
      <c r="BM314" s="197" t="s">
        <v>100</v>
      </c>
      <c r="BN314" s="191"/>
      <c r="BO314" s="193" t="s">
        <v>1338</v>
      </c>
      <c r="BP314" s="191" t="str">
        <f>BP287</f>
        <v xml:space="preserve">En ejecución del servicio de monitoreo se gestionan las alertas de navegación a sitios web clasificados como de riesgo. </v>
      </c>
      <c r="BQ314" s="194" t="s">
        <v>1340</v>
      </c>
      <c r="BR314" s="191" t="str">
        <f>BR287</f>
        <v>Servicio de monitoreo en ejecuión 2025</v>
      </c>
      <c r="BS314" s="200"/>
      <c r="BT314" s="354">
        <f t="shared" si="327"/>
        <v>45838</v>
      </c>
      <c r="BU314" s="354" t="str">
        <f t="shared" si="328"/>
        <v>A nivel de Redes, se implementa segmentación "Conductores" y "Salas - Auditorio".
A nivel de Servicios de implementan acciones a las alertas reportadas por lanavegación de usuarios internos.</v>
      </c>
      <c r="BV314" s="356" t="str">
        <f t="shared" si="269"/>
        <v>OSI - GIS - SPI</v>
      </c>
      <c r="BW314" s="550" t="s">
        <v>100</v>
      </c>
      <c r="BX314" s="357" t="str">
        <f t="shared" si="329"/>
        <v xml:space="preserve"> </v>
      </c>
      <c r="BY314" s="357" t="str">
        <f t="shared" si="330"/>
        <v>X</v>
      </c>
      <c r="BZ314" s="357" t="str">
        <f t="shared" si="331"/>
        <v>Se implementa las segmentaciones para controlar el acceso a usuarios internos específicos y externos temporales que requieren navegación en Internet Asi como se monitorea la navegación de usuarios, y servicios de aplicación y se implementan acciones pertinentes.</v>
      </c>
      <c r="CA314" s="355" t="s">
        <v>1360</v>
      </c>
      <c r="CB314" s="355" t="str">
        <f t="shared" si="332"/>
        <v>Ajuste redacción "Descripción del Riesgo" acorde con lo indicado en el Informe OCI-018-2025.</v>
      </c>
      <c r="CC314" s="200"/>
      <c r="CD314" s="301"/>
      <c r="CE314" s="176"/>
      <c r="CF314" s="175" t="str">
        <f t="shared" si="270"/>
        <v>OSI - GIS - SPI</v>
      </c>
      <c r="CG314" s="305" t="s">
        <v>100</v>
      </c>
      <c r="CH314" s="176"/>
      <c r="CI314" s="239"/>
      <c r="CJ314" s="176"/>
      <c r="CK314" s="177"/>
      <c r="CL314" s="176"/>
      <c r="CM314" s="200"/>
      <c r="CN314" s="175"/>
      <c r="CO314" s="175"/>
      <c r="CP314" s="176"/>
      <c r="CQ314" s="176"/>
      <c r="CR314" s="176"/>
      <c r="CS314" s="176"/>
      <c r="CT314" s="177"/>
      <c r="CU314" s="177"/>
      <c r="CV314" s="177"/>
      <c r="CW314" s="198"/>
      <c r="CX314" s="198"/>
      <c r="CY314" s="198"/>
      <c r="CZ314" s="198"/>
      <c r="DA314" s="198"/>
      <c r="DB314" s="198"/>
      <c r="DC314" s="198"/>
      <c r="DD314" s="198"/>
      <c r="DE314" s="198"/>
      <c r="DF314" s="198"/>
    </row>
    <row r="315" spans="2:110" s="187" customFormat="1" ht="84" x14ac:dyDescent="0.25">
      <c r="B315" s="173" t="s">
        <v>68</v>
      </c>
      <c r="C315" s="195" t="s">
        <v>115</v>
      </c>
      <c r="D315" s="195" t="s">
        <v>115</v>
      </c>
      <c r="E315" s="196" t="s">
        <v>116</v>
      </c>
      <c r="F315" s="196" t="s">
        <v>117</v>
      </c>
      <c r="G315" s="196" t="s">
        <v>115</v>
      </c>
      <c r="H315" s="195" t="s">
        <v>72</v>
      </c>
      <c r="I315" s="195" t="s">
        <v>72</v>
      </c>
      <c r="J315" s="195" t="s">
        <v>72</v>
      </c>
      <c r="K315" s="195" t="s">
        <v>72</v>
      </c>
      <c r="L315" s="195" t="s">
        <v>118</v>
      </c>
      <c r="M315" s="195" t="s">
        <v>119</v>
      </c>
      <c r="N315" s="195" t="s">
        <v>120</v>
      </c>
      <c r="O315" s="196" t="s">
        <v>76</v>
      </c>
      <c r="P315" s="170"/>
      <c r="Q315" s="171" t="s">
        <v>77</v>
      </c>
      <c r="R315" s="171" t="s">
        <v>78</v>
      </c>
      <c r="S315" s="230" t="s">
        <v>1513</v>
      </c>
      <c r="T315" s="170" t="s">
        <v>121</v>
      </c>
      <c r="U315" s="196" t="s">
        <v>81</v>
      </c>
      <c r="V315" s="170" t="s">
        <v>122</v>
      </c>
      <c r="W315" s="180" t="s">
        <v>123</v>
      </c>
      <c r="X315" s="181">
        <f t="shared" si="252"/>
        <v>0.2</v>
      </c>
      <c r="Y315" s="182" t="s">
        <v>84</v>
      </c>
      <c r="Z315" s="181">
        <f t="shared" si="253"/>
        <v>0.8</v>
      </c>
      <c r="AA315" s="173" t="s">
        <v>85</v>
      </c>
      <c r="AB315" s="172" t="s">
        <v>124</v>
      </c>
      <c r="AC315" s="170" t="s">
        <v>125</v>
      </c>
      <c r="AD315" s="173" t="s">
        <v>88</v>
      </c>
      <c r="AE315" s="173" t="s">
        <v>126</v>
      </c>
      <c r="AF315" s="196" t="s">
        <v>127</v>
      </c>
      <c r="AG315" s="173" t="s">
        <v>91</v>
      </c>
      <c r="AH315" s="173" t="s">
        <v>111</v>
      </c>
      <c r="AI315" s="183">
        <f t="shared" si="254"/>
        <v>0.15</v>
      </c>
      <c r="AJ315" s="173" t="s">
        <v>93</v>
      </c>
      <c r="AK315" s="183">
        <f t="shared" si="255"/>
        <v>0.1</v>
      </c>
      <c r="AL315" s="173" t="s">
        <v>94</v>
      </c>
      <c r="AM315" s="195" t="s">
        <v>128</v>
      </c>
      <c r="AN315" s="173" t="s">
        <v>96</v>
      </c>
      <c r="AO315" s="195" t="s">
        <v>129</v>
      </c>
      <c r="AP315" s="184">
        <f t="shared" si="256"/>
        <v>0.25</v>
      </c>
      <c r="AQ315" s="243" t="str">
        <f t="shared" si="257"/>
        <v>MUY BAJA</v>
      </c>
      <c r="AR315" s="243">
        <f t="shared" si="258"/>
        <v>0.15000000000000002</v>
      </c>
      <c r="AS315" s="243" t="str">
        <f t="shared" si="259"/>
        <v>MAYOR</v>
      </c>
      <c r="AT315" s="243">
        <f t="shared" si="260"/>
        <v>0.8</v>
      </c>
      <c r="AU315" s="223" t="s">
        <v>85</v>
      </c>
      <c r="AV315" s="235" t="s">
        <v>130</v>
      </c>
      <c r="AW315" s="174" t="s">
        <v>124</v>
      </c>
      <c r="AX315" s="175" t="s">
        <v>131</v>
      </c>
      <c r="AY315" s="200"/>
      <c r="AZ315" s="175">
        <f t="shared" ref="AZ315:BB320" si="342">AZ117</f>
        <v>45657</v>
      </c>
      <c r="BA315" s="175" t="str">
        <f t="shared" si="342"/>
        <v>En IIIC-2024 como parte de la administración del Centro de Computo y Centros de Cableado, se adelantó el mantenimiento preventivo a equipos de comunicaciones de la red institucional.</v>
      </c>
      <c r="BB315" s="175" t="str">
        <f t="shared" si="342"/>
        <v>OSI - GIS</v>
      </c>
      <c r="BC315" s="227" t="s">
        <v>100</v>
      </c>
      <c r="BD315" s="175" t="s">
        <v>268</v>
      </c>
      <c r="BE315" s="175" t="str">
        <f t="shared" ref="BE315:BF320" si="343">BE117</f>
        <v>X</v>
      </c>
      <c r="BF315" s="175" t="str">
        <f t="shared" si="343"/>
        <v>El mantenimiento preventivo se adelanto acorde con lo programado en el RFC aprobado.</v>
      </c>
      <c r="BG315" s="177" t="s">
        <v>1340</v>
      </c>
      <c r="BH315" s="175" t="s">
        <v>268</v>
      </c>
      <c r="BI315" s="200"/>
      <c r="BJ315" s="190">
        <v>45777</v>
      </c>
      <c r="BK315" s="192" t="s">
        <v>1389</v>
      </c>
      <c r="BL315" s="192" t="str">
        <f t="shared" si="268"/>
        <v>OSI - GIS</v>
      </c>
      <c r="BM315" s="197" t="s">
        <v>100</v>
      </c>
      <c r="BN315" s="191"/>
      <c r="BO315" s="193" t="s">
        <v>1338</v>
      </c>
      <c r="BP315" s="194" t="s">
        <v>1390</v>
      </c>
      <c r="BQ315" s="194" t="s">
        <v>1340</v>
      </c>
      <c r="BR315" s="194" t="s">
        <v>1388</v>
      </c>
      <c r="BS315" s="200"/>
      <c r="BT315" s="359">
        <v>45838</v>
      </c>
      <c r="BU315" s="189" t="s">
        <v>1484</v>
      </c>
      <c r="BV315" s="189" t="str">
        <f t="shared" si="269"/>
        <v>OSI - GIS</v>
      </c>
      <c r="BW315" s="551" t="s">
        <v>100</v>
      </c>
      <c r="BX315" s="360"/>
      <c r="BY315" s="361" t="s">
        <v>1338</v>
      </c>
      <c r="BZ315" s="230" t="s">
        <v>1485</v>
      </c>
      <c r="CA315" s="230" t="s">
        <v>1340</v>
      </c>
      <c r="CB315" s="230" t="str">
        <f>CB8</f>
        <v>Ajuste redacción "Descripción del Riesgo" acorde con lo indicado en el Informe OCI-018-2025.</v>
      </c>
      <c r="CC315" s="200"/>
      <c r="CD315" s="301"/>
      <c r="CE315" s="175"/>
      <c r="CF315" s="175" t="str">
        <f t="shared" si="270"/>
        <v>OSI - GIS</v>
      </c>
      <c r="CG315" s="305" t="s">
        <v>100</v>
      </c>
      <c r="CH315" s="176"/>
      <c r="CI315" s="239"/>
      <c r="CJ315" s="177"/>
      <c r="CK315" s="177"/>
      <c r="CL315" s="177"/>
      <c r="CM315" s="200"/>
      <c r="CN315" s="175"/>
      <c r="CO315" s="175"/>
      <c r="CP315" s="176"/>
      <c r="CQ315" s="176"/>
      <c r="CR315" s="176"/>
      <c r="CS315" s="176"/>
      <c r="CT315" s="177"/>
      <c r="CU315" s="177"/>
      <c r="CV315" s="177"/>
      <c r="CW315" s="198"/>
      <c r="CX315" s="198"/>
      <c r="CY315" s="198"/>
      <c r="CZ315" s="198"/>
      <c r="DA315" s="198"/>
      <c r="DB315" s="198"/>
      <c r="DC315" s="198"/>
      <c r="DD315" s="198"/>
      <c r="DE315" s="198"/>
      <c r="DF315" s="198"/>
    </row>
    <row r="316" spans="2:110" s="187" customFormat="1" ht="115.5" x14ac:dyDescent="0.25">
      <c r="B316" s="173" t="s">
        <v>68</v>
      </c>
      <c r="C316" s="195" t="s">
        <v>218</v>
      </c>
      <c r="D316" s="195" t="s">
        <v>218</v>
      </c>
      <c r="E316" s="196" t="s">
        <v>116</v>
      </c>
      <c r="F316" s="196" t="s">
        <v>71</v>
      </c>
      <c r="G316" s="196" t="s">
        <v>218</v>
      </c>
      <c r="H316" s="195" t="s">
        <v>72</v>
      </c>
      <c r="I316" s="195" t="s">
        <v>72</v>
      </c>
      <c r="J316" s="195" t="s">
        <v>72</v>
      </c>
      <c r="K316" s="195" t="s">
        <v>72</v>
      </c>
      <c r="L316" s="195" t="s">
        <v>219</v>
      </c>
      <c r="M316" s="195" t="s">
        <v>220</v>
      </c>
      <c r="N316" s="195" t="s">
        <v>221</v>
      </c>
      <c r="O316" s="196" t="s">
        <v>189</v>
      </c>
      <c r="P316" s="170"/>
      <c r="Q316" s="171" t="s">
        <v>77</v>
      </c>
      <c r="R316" s="171" t="s">
        <v>78</v>
      </c>
      <c r="S316" s="345" t="s">
        <v>1501</v>
      </c>
      <c r="T316" s="170" t="s">
        <v>80</v>
      </c>
      <c r="U316" s="196" t="s">
        <v>81</v>
      </c>
      <c r="V316" s="170" t="s">
        <v>82</v>
      </c>
      <c r="W316" s="180" t="s">
        <v>83</v>
      </c>
      <c r="X316" s="181">
        <f t="shared" si="252"/>
        <v>0.4</v>
      </c>
      <c r="Y316" s="182" t="s">
        <v>84</v>
      </c>
      <c r="Z316" s="181">
        <f t="shared" si="253"/>
        <v>0.8</v>
      </c>
      <c r="AA316" s="173" t="s">
        <v>85</v>
      </c>
      <c r="AB316" s="172" t="s">
        <v>222</v>
      </c>
      <c r="AC316" s="170" t="s">
        <v>178</v>
      </c>
      <c r="AD316" s="173" t="s">
        <v>88</v>
      </c>
      <c r="AE316" s="173" t="s">
        <v>89</v>
      </c>
      <c r="AF316" s="196" t="s">
        <v>127</v>
      </c>
      <c r="AG316" s="173" t="s">
        <v>91</v>
      </c>
      <c r="AH316" s="173" t="s">
        <v>111</v>
      </c>
      <c r="AI316" s="183">
        <f t="shared" si="254"/>
        <v>0.15</v>
      </c>
      <c r="AJ316" s="173" t="s">
        <v>179</v>
      </c>
      <c r="AK316" s="183">
        <f t="shared" si="255"/>
        <v>0.25</v>
      </c>
      <c r="AL316" s="173" t="s">
        <v>94</v>
      </c>
      <c r="AM316" s="195" t="s">
        <v>147</v>
      </c>
      <c r="AN316" s="173" t="s">
        <v>96</v>
      </c>
      <c r="AO316" s="195" t="s">
        <v>148</v>
      </c>
      <c r="AP316" s="184">
        <f t="shared" si="256"/>
        <v>0.4</v>
      </c>
      <c r="AQ316" s="243" t="str">
        <f t="shared" si="257"/>
        <v>BAJA</v>
      </c>
      <c r="AR316" s="243">
        <f t="shared" si="258"/>
        <v>0.24</v>
      </c>
      <c r="AS316" s="243" t="str">
        <f t="shared" si="259"/>
        <v>MAYOR</v>
      </c>
      <c r="AT316" s="243">
        <f t="shared" si="260"/>
        <v>0.8</v>
      </c>
      <c r="AU316" s="223" t="s">
        <v>85</v>
      </c>
      <c r="AV316" s="218" t="s">
        <v>98</v>
      </c>
      <c r="AW316" s="174" t="s">
        <v>222</v>
      </c>
      <c r="AX316" s="175" t="s">
        <v>180</v>
      </c>
      <c r="AY316" s="200"/>
      <c r="AZ316" s="175">
        <f t="shared" si="342"/>
        <v>45657</v>
      </c>
      <c r="BA316" s="175" t="str">
        <f t="shared" si="342"/>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6" s="175" t="str">
        <f t="shared" si="342"/>
        <v>OSI - GIS</v>
      </c>
      <c r="BC316" s="227" t="s">
        <v>100</v>
      </c>
      <c r="BD316" s="175" t="str">
        <f>BD118</f>
        <v xml:space="preserve"> </v>
      </c>
      <c r="BE316" s="175" t="str">
        <f t="shared" si="343"/>
        <v>X</v>
      </c>
      <c r="BF316" s="175" t="str">
        <f t="shared" si="343"/>
        <v>El monitoreo permanente permite establecer las acciones de aprovisionamiento de almacenamiento vitualizado, en servidores On premise y en los servicios en nube.</v>
      </c>
      <c r="BG316" s="177" t="s">
        <v>1340</v>
      </c>
      <c r="BH316" s="175" t="str">
        <f>BH118</f>
        <v xml:space="preserve"> </v>
      </c>
      <c r="BI316" s="200"/>
      <c r="BJ316" s="190">
        <v>45777</v>
      </c>
      <c r="BK316" s="192" t="s">
        <v>1413</v>
      </c>
      <c r="BL316" s="192" t="str">
        <f t="shared" si="268"/>
        <v>OSI - GIS</v>
      </c>
      <c r="BM316" s="197" t="s">
        <v>100</v>
      </c>
      <c r="BN316" s="191"/>
      <c r="BO316" s="193" t="s">
        <v>1338</v>
      </c>
      <c r="BP316" s="194" t="s">
        <v>1415</v>
      </c>
      <c r="BQ316" s="194" t="s">
        <v>1340</v>
      </c>
      <c r="BR316" s="194" t="s">
        <v>1414</v>
      </c>
      <c r="BS316" s="200"/>
      <c r="BT316" s="344">
        <v>45838</v>
      </c>
      <c r="BU316" s="345" t="s">
        <v>1487</v>
      </c>
      <c r="BV316" s="345" t="str">
        <f t="shared" si="269"/>
        <v>OSI - GIS</v>
      </c>
      <c r="BW316" s="545" t="s">
        <v>100</v>
      </c>
      <c r="BX316" s="346" t="s">
        <v>268</v>
      </c>
      <c r="BY316" s="347" t="s">
        <v>1338</v>
      </c>
      <c r="BZ316" s="348" t="s">
        <v>1486</v>
      </c>
      <c r="CA316" s="348" t="s">
        <v>1340</v>
      </c>
      <c r="CB316" s="348" t="str">
        <f>CB8</f>
        <v>Ajuste redacción "Descripción del Riesgo" acorde con lo indicado en el Informe OCI-018-2025.</v>
      </c>
      <c r="CC316" s="200"/>
      <c r="CD316" s="301"/>
      <c r="CE316" s="175"/>
      <c r="CF316" s="175" t="str">
        <f t="shared" si="270"/>
        <v>OSI - GIS</v>
      </c>
      <c r="CG316" s="305" t="s">
        <v>100</v>
      </c>
      <c r="CH316" s="176"/>
      <c r="CI316" s="239"/>
      <c r="CJ316" s="177"/>
      <c r="CK316" s="177"/>
      <c r="CL316" s="177"/>
      <c r="CM316" s="200"/>
      <c r="CN316" s="175"/>
      <c r="CO316" s="175"/>
      <c r="CP316" s="176"/>
      <c r="CQ316" s="176"/>
      <c r="CR316" s="176"/>
      <c r="CS316" s="176"/>
      <c r="CT316" s="177"/>
      <c r="CU316" s="177"/>
      <c r="CV316" s="177"/>
      <c r="CW316" s="198"/>
      <c r="CX316" s="198"/>
      <c r="CY316" s="198"/>
      <c r="CZ316" s="198"/>
      <c r="DA316" s="198"/>
      <c r="DB316" s="198"/>
      <c r="DC316" s="198"/>
      <c r="DD316" s="198"/>
      <c r="DE316" s="198"/>
      <c r="DF316" s="198"/>
    </row>
    <row r="317" spans="2:110" s="187" customFormat="1" ht="115.5" x14ac:dyDescent="0.25">
      <c r="B317" s="173" t="s">
        <v>68</v>
      </c>
      <c r="C317" s="195" t="s">
        <v>218</v>
      </c>
      <c r="D317" s="195" t="s">
        <v>218</v>
      </c>
      <c r="E317" s="196" t="s">
        <v>116</v>
      </c>
      <c r="F317" s="196" t="s">
        <v>71</v>
      </c>
      <c r="G317" s="196" t="s">
        <v>218</v>
      </c>
      <c r="H317" s="195" t="s">
        <v>240</v>
      </c>
      <c r="I317" s="195" t="s">
        <v>240</v>
      </c>
      <c r="J317" s="195" t="s">
        <v>240</v>
      </c>
      <c r="K317" s="195" t="s">
        <v>240</v>
      </c>
      <c r="L317" s="195" t="s">
        <v>427</v>
      </c>
      <c r="M317" s="195" t="s">
        <v>428</v>
      </c>
      <c r="N317" s="195" t="s">
        <v>429</v>
      </c>
      <c r="O317" s="196" t="s">
        <v>415</v>
      </c>
      <c r="P317" s="170"/>
      <c r="Q317" s="171" t="s">
        <v>77</v>
      </c>
      <c r="R317" s="171" t="s">
        <v>78</v>
      </c>
      <c r="S317" s="345" t="s">
        <v>1501</v>
      </c>
      <c r="T317" s="170" t="s">
        <v>80</v>
      </c>
      <c r="U317" s="196" t="s">
        <v>81</v>
      </c>
      <c r="V317" s="170" t="s">
        <v>122</v>
      </c>
      <c r="W317" s="180" t="s">
        <v>83</v>
      </c>
      <c r="X317" s="181">
        <f t="shared" si="252"/>
        <v>0.4</v>
      </c>
      <c r="Y317" s="182" t="s">
        <v>84</v>
      </c>
      <c r="Z317" s="181">
        <f t="shared" si="253"/>
        <v>0.8</v>
      </c>
      <c r="AA317" s="173" t="s">
        <v>85</v>
      </c>
      <c r="AB317" s="172" t="s">
        <v>222</v>
      </c>
      <c r="AC317" s="170" t="s">
        <v>178</v>
      </c>
      <c r="AD317" s="173" t="s">
        <v>88</v>
      </c>
      <c r="AE317" s="173" t="s">
        <v>89</v>
      </c>
      <c r="AF317" s="196" t="s">
        <v>127</v>
      </c>
      <c r="AG317" s="173" t="s">
        <v>91</v>
      </c>
      <c r="AH317" s="173" t="s">
        <v>111</v>
      </c>
      <c r="AI317" s="183">
        <f t="shared" si="254"/>
        <v>0.15</v>
      </c>
      <c r="AJ317" s="173" t="s">
        <v>179</v>
      </c>
      <c r="AK317" s="183">
        <f t="shared" si="255"/>
        <v>0.25</v>
      </c>
      <c r="AL317" s="173" t="s">
        <v>94</v>
      </c>
      <c r="AM317" s="195" t="s">
        <v>147</v>
      </c>
      <c r="AN317" s="173" t="s">
        <v>96</v>
      </c>
      <c r="AO317" s="195" t="s">
        <v>148</v>
      </c>
      <c r="AP317" s="184">
        <f t="shared" si="256"/>
        <v>0.4</v>
      </c>
      <c r="AQ317" s="243" t="str">
        <f t="shared" si="257"/>
        <v>BAJA</v>
      </c>
      <c r="AR317" s="243">
        <f t="shared" si="258"/>
        <v>0.24</v>
      </c>
      <c r="AS317" s="243" t="str">
        <f t="shared" si="259"/>
        <v>MAYOR</v>
      </c>
      <c r="AT317" s="243">
        <f t="shared" si="260"/>
        <v>0.8</v>
      </c>
      <c r="AU317" s="223" t="s">
        <v>85</v>
      </c>
      <c r="AV317" s="235" t="s">
        <v>130</v>
      </c>
      <c r="AW317" s="174" t="s">
        <v>222</v>
      </c>
      <c r="AX317" s="175" t="s">
        <v>180</v>
      </c>
      <c r="AY317" s="200"/>
      <c r="AZ317" s="175">
        <f t="shared" si="342"/>
        <v>45657</v>
      </c>
      <c r="BA317" s="175" t="str">
        <f t="shared" si="342"/>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7" s="175" t="str">
        <f t="shared" si="342"/>
        <v>OSI - GIS</v>
      </c>
      <c r="BC317" s="227" t="s">
        <v>100</v>
      </c>
      <c r="BD317" s="175" t="str">
        <f>BD119</f>
        <v xml:space="preserve"> </v>
      </c>
      <c r="BE317" s="175" t="str">
        <f t="shared" si="343"/>
        <v>X</v>
      </c>
      <c r="BF317" s="175" t="str">
        <f t="shared" si="343"/>
        <v>El monitoreo permanente permite establecer las acciones de aprovisionamiento de almacenamiento vitualizado, en servidores On premise y en los servicios en nube.</v>
      </c>
      <c r="BG317" s="177" t="s">
        <v>1340</v>
      </c>
      <c r="BH317" s="175" t="str">
        <f>BH119</f>
        <v xml:space="preserve"> </v>
      </c>
      <c r="BI317" s="200"/>
      <c r="BJ317" s="190">
        <v>45777</v>
      </c>
      <c r="BK317" s="192" t="str">
        <f>BK316</f>
        <v>Se monitorea las capacidades de almacenamiento en las plataformas de virtualización y de servicioa de almacenamiento  en las nubes de la entidad.</v>
      </c>
      <c r="BL317" s="192" t="str">
        <f t="shared" si="268"/>
        <v>OSI - GIS</v>
      </c>
      <c r="BM317" s="197" t="s">
        <v>100</v>
      </c>
      <c r="BN317" s="191"/>
      <c r="BO317" s="193" t="s">
        <v>1338</v>
      </c>
      <c r="BP317" s="192" t="str">
        <f>BP316</f>
        <v xml:space="preserve">Seguimiento al servicio de administracióbn de la infraestructura tecnológica en On premise y Cloude y los servicios de almacenamiento en nube. </v>
      </c>
      <c r="BQ317" s="194" t="s">
        <v>1340</v>
      </c>
      <c r="BR317" s="192" t="str">
        <f>BR316</f>
        <v>Servicios en ejecución durante la vigencia 2025.</v>
      </c>
      <c r="BS317" s="200"/>
      <c r="BT317" s="344">
        <f>BT316</f>
        <v>45838</v>
      </c>
      <c r="BU317" s="344" t="str">
        <f>BU316</f>
        <v>Monitoreo de capacidades de los servicios de almacenamiento, disponiblidad de la plataforma de seguridad y servicios tecnbológicos en On Premise y Cloud.</v>
      </c>
      <c r="BV317" s="345" t="str">
        <f t="shared" si="269"/>
        <v>OSI - GIS</v>
      </c>
      <c r="BW317" s="546" t="s">
        <v>100</v>
      </c>
      <c r="BX317" s="346" t="str">
        <f>BX316</f>
        <v xml:space="preserve"> </v>
      </c>
      <c r="BY317" s="346" t="str">
        <f t="shared" ref="BY317:BZ317" si="344">BY316</f>
        <v>X</v>
      </c>
      <c r="BZ317" s="346" t="str">
        <f t="shared" si="344"/>
        <v>Monitoreo permanente a los servicios de red y de seguridad de la infraestructura y servicios de red.</v>
      </c>
      <c r="CA317" s="348" t="s">
        <v>1340</v>
      </c>
      <c r="CB317" s="345" t="str">
        <f>CB316</f>
        <v>Ajuste redacción "Descripción del Riesgo" acorde con lo indicado en el Informe OCI-018-2025.</v>
      </c>
      <c r="CC317" s="200"/>
      <c r="CD317" s="301"/>
      <c r="CE317" s="175"/>
      <c r="CF317" s="175" t="str">
        <f t="shared" si="270"/>
        <v>OSI - GIS</v>
      </c>
      <c r="CG317" s="305" t="s">
        <v>100</v>
      </c>
      <c r="CH317" s="176"/>
      <c r="CI317" s="239"/>
      <c r="CJ317" s="175"/>
      <c r="CK317" s="177"/>
      <c r="CL317" s="175"/>
      <c r="CM317" s="200"/>
      <c r="CN317" s="175"/>
      <c r="CO317" s="175"/>
      <c r="CP317" s="176"/>
      <c r="CQ317" s="176"/>
      <c r="CR317" s="176"/>
      <c r="CS317" s="176"/>
      <c r="CT317" s="177"/>
      <c r="CU317" s="177"/>
      <c r="CV317" s="177"/>
      <c r="CW317" s="198"/>
      <c r="CX317" s="198"/>
      <c r="CY317" s="198"/>
      <c r="CZ317" s="198"/>
      <c r="DA317" s="198"/>
      <c r="DB317" s="198"/>
      <c r="DC317" s="198"/>
      <c r="DD317" s="198"/>
      <c r="DE317" s="198"/>
      <c r="DF317" s="198"/>
    </row>
    <row r="318" spans="2:110" s="187" customFormat="1" ht="115.5" x14ac:dyDescent="0.25">
      <c r="B318" s="173" t="s">
        <v>68</v>
      </c>
      <c r="C318" s="195" t="s">
        <v>218</v>
      </c>
      <c r="D318" s="195" t="s">
        <v>218</v>
      </c>
      <c r="E318" s="196" t="s">
        <v>116</v>
      </c>
      <c r="F318" s="196" t="s">
        <v>71</v>
      </c>
      <c r="G318" s="196" t="s">
        <v>218</v>
      </c>
      <c r="H318" s="195" t="s">
        <v>72</v>
      </c>
      <c r="I318" s="195" t="s">
        <v>242</v>
      </c>
      <c r="J318" s="195" t="s">
        <v>72</v>
      </c>
      <c r="K318" s="195" t="s">
        <v>240</v>
      </c>
      <c r="L318" s="195" t="s">
        <v>237</v>
      </c>
      <c r="M318" s="195" t="s">
        <v>477</v>
      </c>
      <c r="N318" s="195" t="s">
        <v>478</v>
      </c>
      <c r="O318" s="196" t="s">
        <v>189</v>
      </c>
      <c r="P318" s="170"/>
      <c r="Q318" s="171" t="s">
        <v>77</v>
      </c>
      <c r="R318" s="171" t="s">
        <v>78</v>
      </c>
      <c r="S318" s="345" t="s">
        <v>1501</v>
      </c>
      <c r="T318" s="170" t="s">
        <v>80</v>
      </c>
      <c r="U318" s="196" t="s">
        <v>81</v>
      </c>
      <c r="V318" s="170" t="s">
        <v>122</v>
      </c>
      <c r="W318" s="180" t="s">
        <v>83</v>
      </c>
      <c r="X318" s="181">
        <f t="shared" si="252"/>
        <v>0.4</v>
      </c>
      <c r="Y318" s="182" t="s">
        <v>84</v>
      </c>
      <c r="Z318" s="181">
        <f t="shared" si="253"/>
        <v>0.8</v>
      </c>
      <c r="AA318" s="173" t="s">
        <v>85</v>
      </c>
      <c r="AB318" s="172" t="s">
        <v>222</v>
      </c>
      <c r="AC318" s="170" t="s">
        <v>178</v>
      </c>
      <c r="AD318" s="173" t="s">
        <v>88</v>
      </c>
      <c r="AE318" s="173" t="s">
        <v>89</v>
      </c>
      <c r="AF318" s="196" t="s">
        <v>127</v>
      </c>
      <c r="AG318" s="173" t="s">
        <v>91</v>
      </c>
      <c r="AH318" s="173" t="s">
        <v>111</v>
      </c>
      <c r="AI318" s="183">
        <f t="shared" si="254"/>
        <v>0.15</v>
      </c>
      <c r="AJ318" s="173" t="s">
        <v>179</v>
      </c>
      <c r="AK318" s="183">
        <f t="shared" si="255"/>
        <v>0.25</v>
      </c>
      <c r="AL318" s="173" t="s">
        <v>94</v>
      </c>
      <c r="AM318" s="195" t="s">
        <v>147</v>
      </c>
      <c r="AN318" s="173" t="s">
        <v>96</v>
      </c>
      <c r="AO318" s="195" t="s">
        <v>148</v>
      </c>
      <c r="AP318" s="184">
        <f t="shared" si="256"/>
        <v>0.4</v>
      </c>
      <c r="AQ318" s="243" t="str">
        <f t="shared" si="257"/>
        <v>BAJA</v>
      </c>
      <c r="AR318" s="243">
        <f t="shared" si="258"/>
        <v>0.24</v>
      </c>
      <c r="AS318" s="243" t="str">
        <f t="shared" si="259"/>
        <v>MAYOR</v>
      </c>
      <c r="AT318" s="243">
        <f t="shared" si="260"/>
        <v>0.8</v>
      </c>
      <c r="AU318" s="223" t="s">
        <v>85</v>
      </c>
      <c r="AV318" s="235" t="s">
        <v>130</v>
      </c>
      <c r="AW318" s="174" t="s">
        <v>222</v>
      </c>
      <c r="AX318" s="175" t="s">
        <v>180</v>
      </c>
      <c r="AY318" s="200"/>
      <c r="AZ318" s="175">
        <f t="shared" si="342"/>
        <v>45657</v>
      </c>
      <c r="BA318" s="175" t="str">
        <f t="shared" si="342"/>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8" s="175" t="str">
        <f t="shared" si="342"/>
        <v>OSI - GIS</v>
      </c>
      <c r="BC318" s="227" t="s">
        <v>100</v>
      </c>
      <c r="BD318" s="175" t="str">
        <f>BD120</f>
        <v xml:space="preserve"> </v>
      </c>
      <c r="BE318" s="175" t="str">
        <f t="shared" si="343"/>
        <v>X</v>
      </c>
      <c r="BF318" s="175" t="str">
        <f t="shared" si="343"/>
        <v>El monitoreo permanente permite establecer las acciones de aprovisionamiento de almacenamiento vitualizado, en servidores On premise y en los servicios en nube.</v>
      </c>
      <c r="BG318" s="177" t="s">
        <v>1340</v>
      </c>
      <c r="BH318" s="175" t="str">
        <f>BH120</f>
        <v xml:space="preserve"> </v>
      </c>
      <c r="BI318" s="200"/>
      <c r="BJ318" s="190">
        <v>45777</v>
      </c>
      <c r="BK318" s="192" t="str">
        <f>BK317</f>
        <v>Se monitorea las capacidades de almacenamiento en las plataformas de virtualización y de servicioa de almacenamiento  en las nubes de la entidad.</v>
      </c>
      <c r="BL318" s="192" t="str">
        <f t="shared" si="268"/>
        <v>OSI - GIS</v>
      </c>
      <c r="BM318" s="197" t="s">
        <v>100</v>
      </c>
      <c r="BN318" s="191"/>
      <c r="BO318" s="193" t="s">
        <v>1338</v>
      </c>
      <c r="BP318" s="192" t="str">
        <f>BP317</f>
        <v xml:space="preserve">Seguimiento al servicio de administracióbn de la infraestructura tecnológica en On premise y Cloude y los servicios de almacenamiento en nube. </v>
      </c>
      <c r="BQ318" s="194" t="s">
        <v>1340</v>
      </c>
      <c r="BR318" s="192" t="str">
        <f>BR317</f>
        <v>Servicios en ejecución durante la vigencia 2025.</v>
      </c>
      <c r="BS318" s="200"/>
      <c r="BT318" s="344">
        <f t="shared" ref="BT318:BT320" si="345">BT317</f>
        <v>45838</v>
      </c>
      <c r="BU318" s="344" t="str">
        <f t="shared" ref="BU318:BU320" si="346">BU317</f>
        <v>Monitoreo de capacidades de los servicios de almacenamiento, disponiblidad de la plataforma de seguridad y servicios tecnbológicos en On Premise y Cloud.</v>
      </c>
      <c r="BV318" s="345" t="str">
        <f t="shared" si="269"/>
        <v>OSI - GIS</v>
      </c>
      <c r="BW318" s="546" t="s">
        <v>100</v>
      </c>
      <c r="BX318" s="346" t="str">
        <f t="shared" ref="BX318:BX320" si="347">BX317</f>
        <v xml:space="preserve"> </v>
      </c>
      <c r="BY318" s="346" t="str">
        <f t="shared" ref="BY318:BY320" si="348">BY317</f>
        <v>X</v>
      </c>
      <c r="BZ318" s="346" t="str">
        <f t="shared" ref="BZ318:BZ320" si="349">BZ317</f>
        <v>Monitoreo permanente a los servicios de red y de seguridad de la infraestructura y servicios de red.</v>
      </c>
      <c r="CA318" s="348" t="s">
        <v>1340</v>
      </c>
      <c r="CB318" s="345" t="str">
        <f t="shared" ref="CB318:CB320" si="350">CB317</f>
        <v>Ajuste redacción "Descripción del Riesgo" acorde con lo indicado en el Informe OCI-018-2025.</v>
      </c>
      <c r="CC318" s="200"/>
      <c r="CD318" s="301"/>
      <c r="CE318" s="175"/>
      <c r="CF318" s="175" t="str">
        <f t="shared" si="270"/>
        <v>OSI - GIS</v>
      </c>
      <c r="CG318" s="305" t="s">
        <v>100</v>
      </c>
      <c r="CH318" s="176"/>
      <c r="CI318" s="239"/>
      <c r="CJ318" s="175"/>
      <c r="CK318" s="177"/>
      <c r="CL318" s="175"/>
      <c r="CM318" s="200"/>
      <c r="CN318" s="175"/>
      <c r="CO318" s="175"/>
      <c r="CP318" s="176"/>
      <c r="CQ318" s="176"/>
      <c r="CR318" s="176"/>
      <c r="CS318" s="176"/>
      <c r="CT318" s="177"/>
      <c r="CU318" s="177"/>
      <c r="CV318" s="177"/>
      <c r="CW318" s="198"/>
      <c r="CX318" s="198"/>
      <c r="CY318" s="198"/>
      <c r="CZ318" s="198"/>
      <c r="DA318" s="198"/>
      <c r="DB318" s="198"/>
      <c r="DC318" s="198"/>
      <c r="DD318" s="198"/>
      <c r="DE318" s="198"/>
      <c r="DF318" s="198"/>
    </row>
    <row r="319" spans="2:110" s="187" customFormat="1" ht="115.5" x14ac:dyDescent="0.25">
      <c r="B319" s="173" t="s">
        <v>68</v>
      </c>
      <c r="C319" s="195" t="s">
        <v>218</v>
      </c>
      <c r="D319" s="195" t="s">
        <v>218</v>
      </c>
      <c r="E319" s="196" t="s">
        <v>116</v>
      </c>
      <c r="F319" s="196" t="s">
        <v>71</v>
      </c>
      <c r="G319" s="196" t="s">
        <v>218</v>
      </c>
      <c r="H319" s="195" t="s">
        <v>72</v>
      </c>
      <c r="I319" s="195" t="s">
        <v>240</v>
      </c>
      <c r="J319" s="195" t="s">
        <v>240</v>
      </c>
      <c r="K319" s="195" t="s">
        <v>240</v>
      </c>
      <c r="L319" s="195" t="s">
        <v>505</v>
      </c>
      <c r="M319" s="195" t="s">
        <v>505</v>
      </c>
      <c r="N319" s="195" t="s">
        <v>505</v>
      </c>
      <c r="O319" s="196" t="s">
        <v>497</v>
      </c>
      <c r="P319" s="170"/>
      <c r="Q319" s="171" t="s">
        <v>77</v>
      </c>
      <c r="R319" s="171" t="s">
        <v>78</v>
      </c>
      <c r="S319" s="345" t="s">
        <v>1501</v>
      </c>
      <c r="T319" s="170" t="s">
        <v>80</v>
      </c>
      <c r="U319" s="196" t="s">
        <v>81</v>
      </c>
      <c r="V319" s="170" t="s">
        <v>122</v>
      </c>
      <c r="W319" s="180" t="s">
        <v>83</v>
      </c>
      <c r="X319" s="181">
        <f t="shared" si="252"/>
        <v>0.4</v>
      </c>
      <c r="Y319" s="182" t="s">
        <v>84</v>
      </c>
      <c r="Z319" s="181">
        <f t="shared" si="253"/>
        <v>0.8</v>
      </c>
      <c r="AA319" s="173" t="s">
        <v>85</v>
      </c>
      <c r="AB319" s="172" t="s">
        <v>222</v>
      </c>
      <c r="AC319" s="170" t="s">
        <v>178</v>
      </c>
      <c r="AD319" s="173" t="s">
        <v>88</v>
      </c>
      <c r="AE319" s="173" t="s">
        <v>89</v>
      </c>
      <c r="AF319" s="196" t="s">
        <v>127</v>
      </c>
      <c r="AG319" s="173" t="s">
        <v>91</v>
      </c>
      <c r="AH319" s="173" t="s">
        <v>111</v>
      </c>
      <c r="AI319" s="183">
        <f t="shared" si="254"/>
        <v>0.15</v>
      </c>
      <c r="AJ319" s="173" t="s">
        <v>179</v>
      </c>
      <c r="AK319" s="183">
        <f t="shared" si="255"/>
        <v>0.25</v>
      </c>
      <c r="AL319" s="173" t="s">
        <v>94</v>
      </c>
      <c r="AM319" s="195" t="s">
        <v>147</v>
      </c>
      <c r="AN319" s="173" t="s">
        <v>96</v>
      </c>
      <c r="AO319" s="195" t="s">
        <v>148</v>
      </c>
      <c r="AP319" s="184">
        <f t="shared" si="256"/>
        <v>0.4</v>
      </c>
      <c r="AQ319" s="243" t="str">
        <f t="shared" si="257"/>
        <v>BAJA</v>
      </c>
      <c r="AR319" s="243">
        <f t="shared" si="258"/>
        <v>0.24</v>
      </c>
      <c r="AS319" s="243" t="str">
        <f t="shared" si="259"/>
        <v>MAYOR</v>
      </c>
      <c r="AT319" s="243">
        <f t="shared" si="260"/>
        <v>0.8</v>
      </c>
      <c r="AU319" s="223" t="s">
        <v>85</v>
      </c>
      <c r="AV319" s="235" t="s">
        <v>130</v>
      </c>
      <c r="AW319" s="174" t="s">
        <v>222</v>
      </c>
      <c r="AX319" s="175" t="s">
        <v>180</v>
      </c>
      <c r="AY319" s="200"/>
      <c r="AZ319" s="175">
        <f t="shared" si="342"/>
        <v>45657</v>
      </c>
      <c r="BA319" s="175" t="str">
        <f t="shared" si="342"/>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19" s="175" t="str">
        <f t="shared" si="342"/>
        <v>OSI - GIS</v>
      </c>
      <c r="BC319" s="227" t="s">
        <v>100</v>
      </c>
      <c r="BD319" s="175" t="str">
        <f>BD121</f>
        <v xml:space="preserve"> </v>
      </c>
      <c r="BE319" s="175" t="str">
        <f t="shared" si="343"/>
        <v>X</v>
      </c>
      <c r="BF319" s="175" t="str">
        <f t="shared" si="343"/>
        <v>El monitoreo permanente permite establecer las acciones de aprovisionamiento de almacenamiento vitualizado, en servidores On premise y en los servicios en nube.</v>
      </c>
      <c r="BG319" s="177" t="s">
        <v>1340</v>
      </c>
      <c r="BH319" s="175" t="str">
        <f>BH121</f>
        <v xml:space="preserve"> </v>
      </c>
      <c r="BI319" s="200"/>
      <c r="BJ319" s="190">
        <v>45777</v>
      </c>
      <c r="BK319" s="192" t="str">
        <f>BK318</f>
        <v>Se monitorea las capacidades de almacenamiento en las plataformas de virtualización y de servicioa de almacenamiento  en las nubes de la entidad.</v>
      </c>
      <c r="BL319" s="192" t="str">
        <f t="shared" si="268"/>
        <v>OSI - GIS</v>
      </c>
      <c r="BM319" s="197" t="s">
        <v>100</v>
      </c>
      <c r="BN319" s="191"/>
      <c r="BO319" s="193" t="s">
        <v>1338</v>
      </c>
      <c r="BP319" s="192" t="str">
        <f>BP318</f>
        <v xml:space="preserve">Seguimiento al servicio de administracióbn de la infraestructura tecnológica en On premise y Cloude y los servicios de almacenamiento en nube. </v>
      </c>
      <c r="BQ319" s="194" t="s">
        <v>1340</v>
      </c>
      <c r="BR319" s="192" t="str">
        <f>BR318</f>
        <v>Servicios en ejecución durante la vigencia 2025.</v>
      </c>
      <c r="BS319" s="200"/>
      <c r="BT319" s="344">
        <f t="shared" si="345"/>
        <v>45838</v>
      </c>
      <c r="BU319" s="344" t="str">
        <f t="shared" si="346"/>
        <v>Monitoreo de capacidades de los servicios de almacenamiento, disponiblidad de la plataforma de seguridad y servicios tecnbológicos en On Premise y Cloud.</v>
      </c>
      <c r="BV319" s="345" t="str">
        <f t="shared" si="269"/>
        <v>OSI - GIS</v>
      </c>
      <c r="BW319" s="546" t="s">
        <v>100</v>
      </c>
      <c r="BX319" s="346" t="str">
        <f t="shared" si="347"/>
        <v xml:space="preserve"> </v>
      </c>
      <c r="BY319" s="346" t="str">
        <f t="shared" si="348"/>
        <v>X</v>
      </c>
      <c r="BZ319" s="346" t="str">
        <f t="shared" si="349"/>
        <v>Monitoreo permanente a los servicios de red y de seguridad de la infraestructura y servicios de red.</v>
      </c>
      <c r="CA319" s="348" t="s">
        <v>1340</v>
      </c>
      <c r="CB319" s="345" t="str">
        <f t="shared" si="350"/>
        <v>Ajuste redacción "Descripción del Riesgo" acorde con lo indicado en el Informe OCI-018-2025.</v>
      </c>
      <c r="CC319" s="200"/>
      <c r="CD319" s="301"/>
      <c r="CE319" s="175"/>
      <c r="CF319" s="175" t="str">
        <f t="shared" si="270"/>
        <v>OSI - GIS</v>
      </c>
      <c r="CG319" s="305" t="s">
        <v>100</v>
      </c>
      <c r="CH319" s="176"/>
      <c r="CI319" s="239"/>
      <c r="CJ319" s="175"/>
      <c r="CK319" s="177"/>
      <c r="CL319" s="175"/>
      <c r="CM319" s="200"/>
      <c r="CN319" s="175"/>
      <c r="CO319" s="175"/>
      <c r="CP319" s="176"/>
      <c r="CQ319" s="176"/>
      <c r="CR319" s="176"/>
      <c r="CS319" s="176"/>
      <c r="CT319" s="177"/>
      <c r="CU319" s="177"/>
      <c r="CV319" s="177"/>
      <c r="CW319" s="198"/>
      <c r="CX319" s="198"/>
      <c r="CY319" s="198"/>
      <c r="CZ319" s="198"/>
      <c r="DA319" s="198"/>
      <c r="DB319" s="198"/>
      <c r="DC319" s="198"/>
      <c r="DD319" s="198"/>
      <c r="DE319" s="198"/>
      <c r="DF319" s="198"/>
    </row>
    <row r="320" spans="2:110" s="187" customFormat="1" ht="115.5" x14ac:dyDescent="0.25">
      <c r="B320" s="173" t="s">
        <v>68</v>
      </c>
      <c r="C320" s="195" t="s">
        <v>218</v>
      </c>
      <c r="D320" s="195" t="s">
        <v>218</v>
      </c>
      <c r="E320" s="196" t="s">
        <v>116</v>
      </c>
      <c r="F320" s="196" t="s">
        <v>71</v>
      </c>
      <c r="G320" s="196" t="s">
        <v>218</v>
      </c>
      <c r="H320" s="195" t="s">
        <v>242</v>
      </c>
      <c r="I320" s="195" t="s">
        <v>240</v>
      </c>
      <c r="J320" s="195" t="s">
        <v>240</v>
      </c>
      <c r="K320" s="195" t="s">
        <v>242</v>
      </c>
      <c r="L320" s="195" t="s">
        <v>474</v>
      </c>
      <c r="M320" s="195" t="s">
        <v>475</v>
      </c>
      <c r="N320" s="195" t="s">
        <v>476</v>
      </c>
      <c r="O320" s="196" t="s">
        <v>176</v>
      </c>
      <c r="P320" s="170"/>
      <c r="Q320" s="171" t="s">
        <v>77</v>
      </c>
      <c r="R320" s="171" t="s">
        <v>78</v>
      </c>
      <c r="S320" s="345" t="s">
        <v>1501</v>
      </c>
      <c r="T320" s="170" t="s">
        <v>80</v>
      </c>
      <c r="U320" s="196" t="s">
        <v>81</v>
      </c>
      <c r="V320" s="170" t="s">
        <v>122</v>
      </c>
      <c r="W320" s="180" t="s">
        <v>83</v>
      </c>
      <c r="X320" s="181">
        <f t="shared" si="252"/>
        <v>0.4</v>
      </c>
      <c r="Y320" s="182" t="s">
        <v>84</v>
      </c>
      <c r="Z320" s="181">
        <f t="shared" si="253"/>
        <v>0.8</v>
      </c>
      <c r="AA320" s="173" t="s">
        <v>85</v>
      </c>
      <c r="AB320" s="172" t="s">
        <v>222</v>
      </c>
      <c r="AC320" s="170" t="s">
        <v>178</v>
      </c>
      <c r="AD320" s="173" t="s">
        <v>88</v>
      </c>
      <c r="AE320" s="173" t="s">
        <v>89</v>
      </c>
      <c r="AF320" s="196" t="s">
        <v>127</v>
      </c>
      <c r="AG320" s="173" t="s">
        <v>91</v>
      </c>
      <c r="AH320" s="173" t="s">
        <v>111</v>
      </c>
      <c r="AI320" s="183">
        <f t="shared" si="254"/>
        <v>0.15</v>
      </c>
      <c r="AJ320" s="173" t="s">
        <v>179</v>
      </c>
      <c r="AK320" s="183">
        <f t="shared" si="255"/>
        <v>0.25</v>
      </c>
      <c r="AL320" s="173" t="s">
        <v>94</v>
      </c>
      <c r="AM320" s="195" t="s">
        <v>147</v>
      </c>
      <c r="AN320" s="173" t="s">
        <v>96</v>
      </c>
      <c r="AO320" s="195" t="s">
        <v>148</v>
      </c>
      <c r="AP320" s="184">
        <f t="shared" si="256"/>
        <v>0.4</v>
      </c>
      <c r="AQ320" s="243" t="str">
        <f t="shared" si="257"/>
        <v>BAJA</v>
      </c>
      <c r="AR320" s="243">
        <f t="shared" si="258"/>
        <v>0.24</v>
      </c>
      <c r="AS320" s="243" t="str">
        <f t="shared" si="259"/>
        <v>MAYOR</v>
      </c>
      <c r="AT320" s="243">
        <f t="shared" si="260"/>
        <v>0.8</v>
      </c>
      <c r="AU320" s="223" t="s">
        <v>85</v>
      </c>
      <c r="AV320" s="235" t="s">
        <v>130</v>
      </c>
      <c r="AW320" s="174" t="s">
        <v>222</v>
      </c>
      <c r="AX320" s="175" t="s">
        <v>180</v>
      </c>
      <c r="AY320" s="200"/>
      <c r="AZ320" s="175">
        <f t="shared" si="342"/>
        <v>45657</v>
      </c>
      <c r="BA320" s="175" t="str">
        <f t="shared" si="342"/>
        <v>En IIIC-2024 la gestión de Infraestructura Tecnológica ha informado las condiciones de disponibilidad de almacenamiento en dispositivos virtualizados, en nube y en equipos On Premise, así como se ha revisado las alternativas para mejorar las capacidades institucionales.</v>
      </c>
      <c r="BB320" s="175" t="str">
        <f t="shared" si="342"/>
        <v>OSI - GIS</v>
      </c>
      <c r="BC320" s="227" t="s">
        <v>100</v>
      </c>
      <c r="BD320" s="175" t="str">
        <f>BD122</f>
        <v xml:space="preserve"> </v>
      </c>
      <c r="BE320" s="175" t="str">
        <f t="shared" si="343"/>
        <v>X</v>
      </c>
      <c r="BF320" s="175" t="str">
        <f t="shared" si="343"/>
        <v>El monitoreo permanente permite establecer las acciones de aprovisionamiento de almacenamiento vitualizado, en servidores On premise y en los servicios en nube.</v>
      </c>
      <c r="BG320" s="177" t="s">
        <v>1340</v>
      </c>
      <c r="BH320" s="175" t="str">
        <f>BH122</f>
        <v xml:space="preserve"> </v>
      </c>
      <c r="BI320" s="200"/>
      <c r="BJ320" s="190">
        <v>45777</v>
      </c>
      <c r="BK320" s="192" t="str">
        <f>BK319</f>
        <v>Se monitorea las capacidades de almacenamiento en las plataformas de virtualización y de servicioa de almacenamiento  en las nubes de la entidad.</v>
      </c>
      <c r="BL320" s="192" t="str">
        <f t="shared" si="268"/>
        <v>OSI - GIS</v>
      </c>
      <c r="BM320" s="197" t="s">
        <v>100</v>
      </c>
      <c r="BN320" s="191"/>
      <c r="BO320" s="193" t="s">
        <v>1338</v>
      </c>
      <c r="BP320" s="192" t="str">
        <f>BP319</f>
        <v xml:space="preserve">Seguimiento al servicio de administracióbn de la infraestructura tecnológica en On premise y Cloude y los servicios de almacenamiento en nube. </v>
      </c>
      <c r="BQ320" s="194" t="s">
        <v>1340</v>
      </c>
      <c r="BR320" s="192" t="str">
        <f>BR319</f>
        <v>Servicios en ejecución durante la vigencia 2025.</v>
      </c>
      <c r="BS320" s="200"/>
      <c r="BT320" s="344">
        <f t="shared" si="345"/>
        <v>45838</v>
      </c>
      <c r="BU320" s="344" t="str">
        <f t="shared" si="346"/>
        <v>Monitoreo de capacidades de los servicios de almacenamiento, disponiblidad de la plataforma de seguridad y servicios tecnbológicos en On Premise y Cloud.</v>
      </c>
      <c r="BV320" s="345" t="str">
        <f t="shared" si="269"/>
        <v>OSI - GIS</v>
      </c>
      <c r="BW320" s="546" t="s">
        <v>100</v>
      </c>
      <c r="BX320" s="346" t="str">
        <f t="shared" si="347"/>
        <v xml:space="preserve"> </v>
      </c>
      <c r="BY320" s="346" t="str">
        <f t="shared" si="348"/>
        <v>X</v>
      </c>
      <c r="BZ320" s="346" t="str">
        <f t="shared" si="349"/>
        <v>Monitoreo permanente a los servicios de red y de seguridad de la infraestructura y servicios de red.</v>
      </c>
      <c r="CA320" s="348" t="s">
        <v>1340</v>
      </c>
      <c r="CB320" s="345" t="str">
        <f t="shared" si="350"/>
        <v>Ajuste redacción "Descripción del Riesgo" acorde con lo indicado en el Informe OCI-018-2025.</v>
      </c>
      <c r="CC320" s="200"/>
      <c r="CD320" s="301"/>
      <c r="CE320" s="175"/>
      <c r="CF320" s="175" t="str">
        <f t="shared" si="270"/>
        <v>OSI - GIS</v>
      </c>
      <c r="CG320" s="305" t="s">
        <v>100</v>
      </c>
      <c r="CH320" s="176"/>
      <c r="CI320" s="239"/>
      <c r="CJ320" s="175"/>
      <c r="CK320" s="177"/>
      <c r="CL320" s="175"/>
      <c r="CM320" s="200"/>
      <c r="CN320" s="175"/>
      <c r="CO320" s="175"/>
      <c r="CP320" s="176"/>
      <c r="CQ320" s="176"/>
      <c r="CR320" s="176"/>
      <c r="CS320" s="176"/>
      <c r="CT320" s="177"/>
      <c r="CU320" s="177"/>
      <c r="CV320" s="177"/>
      <c r="CW320" s="198"/>
      <c r="CX320" s="198"/>
      <c r="CY320" s="198"/>
      <c r="CZ320" s="198"/>
      <c r="DA320" s="198"/>
      <c r="DB320" s="198"/>
      <c r="DC320" s="198"/>
      <c r="DD320" s="198"/>
      <c r="DE320" s="198"/>
      <c r="DF320" s="198"/>
    </row>
    <row r="321" spans="2:110" s="187" customFormat="1" ht="73.5" x14ac:dyDescent="0.25">
      <c r="B321" s="173" t="s">
        <v>68</v>
      </c>
      <c r="C321" s="195" t="s">
        <v>223</v>
      </c>
      <c r="D321" s="195" t="s">
        <v>223</v>
      </c>
      <c r="E321" s="196" t="s">
        <v>116</v>
      </c>
      <c r="F321" s="196" t="s">
        <v>168</v>
      </c>
      <c r="G321" s="196" t="s">
        <v>223</v>
      </c>
      <c r="H321" s="195" t="s">
        <v>72</v>
      </c>
      <c r="I321" s="195" t="s">
        <v>72</v>
      </c>
      <c r="J321" s="195" t="s">
        <v>72</v>
      </c>
      <c r="K321" s="195" t="s">
        <v>72</v>
      </c>
      <c r="L321" s="195">
        <v>0</v>
      </c>
      <c r="M321" s="195">
        <v>0</v>
      </c>
      <c r="N321" s="195">
        <v>0</v>
      </c>
      <c r="O321" s="196" t="s">
        <v>189</v>
      </c>
      <c r="P321" s="170"/>
      <c r="Q321" s="171" t="s">
        <v>77</v>
      </c>
      <c r="R321" s="171" t="s">
        <v>78</v>
      </c>
      <c r="S321" s="363" t="s">
        <v>1512</v>
      </c>
      <c r="T321" s="170" t="s">
        <v>142</v>
      </c>
      <c r="U321" s="196" t="s">
        <v>81</v>
      </c>
      <c r="V321" s="170" t="s">
        <v>122</v>
      </c>
      <c r="W321" s="180" t="s">
        <v>123</v>
      </c>
      <c r="X321" s="181">
        <f t="shared" si="252"/>
        <v>0.2</v>
      </c>
      <c r="Y321" s="182" t="s">
        <v>84</v>
      </c>
      <c r="Z321" s="181">
        <f t="shared" si="253"/>
        <v>0.8</v>
      </c>
      <c r="AA321" s="173" t="s">
        <v>85</v>
      </c>
      <c r="AB321" s="172" t="s">
        <v>224</v>
      </c>
      <c r="AC321" s="170" t="s">
        <v>164</v>
      </c>
      <c r="AD321" s="173" t="s">
        <v>88</v>
      </c>
      <c r="AE321" s="173" t="s">
        <v>89</v>
      </c>
      <c r="AF321" s="196" t="s">
        <v>165</v>
      </c>
      <c r="AG321" s="173" t="s">
        <v>91</v>
      </c>
      <c r="AH321" s="173" t="s">
        <v>92</v>
      </c>
      <c r="AI321" s="183">
        <f t="shared" si="254"/>
        <v>0.1</v>
      </c>
      <c r="AJ321" s="173" t="s">
        <v>93</v>
      </c>
      <c r="AK321" s="183">
        <f t="shared" si="255"/>
        <v>0.1</v>
      </c>
      <c r="AL321" s="173" t="s">
        <v>94</v>
      </c>
      <c r="AM321" s="195" t="s">
        <v>147</v>
      </c>
      <c r="AN321" s="173" t="s">
        <v>96</v>
      </c>
      <c r="AO321" s="195" t="s">
        <v>148</v>
      </c>
      <c r="AP321" s="184">
        <f t="shared" si="256"/>
        <v>0.2</v>
      </c>
      <c r="AQ321" s="243" t="str">
        <f t="shared" si="257"/>
        <v>MUY BAJA</v>
      </c>
      <c r="AR321" s="243">
        <f t="shared" si="258"/>
        <v>0.2</v>
      </c>
      <c r="AS321" s="243" t="str">
        <f t="shared" si="259"/>
        <v>MAYOR</v>
      </c>
      <c r="AT321" s="243">
        <f t="shared" si="260"/>
        <v>0.64</v>
      </c>
      <c r="AU321" s="223" t="s">
        <v>85</v>
      </c>
      <c r="AV321" s="235" t="s">
        <v>130</v>
      </c>
      <c r="AW321" s="174" t="s">
        <v>224</v>
      </c>
      <c r="AX321" s="175" t="s">
        <v>225</v>
      </c>
      <c r="AY321" s="200"/>
      <c r="AZ321" s="175">
        <v>45657</v>
      </c>
      <c r="BA321" s="175" t="s">
        <v>1377</v>
      </c>
      <c r="BB321" s="176" t="s">
        <v>1337</v>
      </c>
      <c r="BC321" s="227" t="s">
        <v>100</v>
      </c>
      <c r="BD321" s="176" t="s">
        <v>268</v>
      </c>
      <c r="BE321" s="176" t="s">
        <v>1338</v>
      </c>
      <c r="BF321" s="177" t="s">
        <v>1378</v>
      </c>
      <c r="BG321" s="177" t="s">
        <v>1340</v>
      </c>
      <c r="BH321" s="177" t="s">
        <v>268</v>
      </c>
      <c r="BI321" s="200"/>
      <c r="BJ321" s="190">
        <v>45777</v>
      </c>
      <c r="BK321" s="192" t="s">
        <v>1406</v>
      </c>
      <c r="BL321" s="192" t="str">
        <f t="shared" si="268"/>
        <v>OSI - GIS</v>
      </c>
      <c r="BM321" s="197" t="s">
        <v>100</v>
      </c>
      <c r="BN321" s="191"/>
      <c r="BO321" s="193" t="s">
        <v>1338</v>
      </c>
      <c r="BP321" s="194" t="s">
        <v>1407</v>
      </c>
      <c r="BQ321" s="194" t="s">
        <v>1340</v>
      </c>
      <c r="BR321" s="194" t="s">
        <v>1408</v>
      </c>
      <c r="BS321" s="200"/>
      <c r="BT321" s="362">
        <v>45838</v>
      </c>
      <c r="BU321" s="363" t="s">
        <v>1488</v>
      </c>
      <c r="BV321" s="363" t="str">
        <f t="shared" si="269"/>
        <v>OSI - GIS</v>
      </c>
      <c r="BW321" s="552" t="s">
        <v>100</v>
      </c>
      <c r="BX321" s="364" t="s">
        <v>268</v>
      </c>
      <c r="BY321" s="365" t="s">
        <v>1338</v>
      </c>
      <c r="BZ321" s="366" t="s">
        <v>1489</v>
      </c>
      <c r="CA321" s="366" t="s">
        <v>1340</v>
      </c>
      <c r="CB321" s="366" t="str">
        <f>CB8</f>
        <v>Ajuste redacción "Descripción del Riesgo" acorde con lo indicado en el Informe OCI-018-2025.</v>
      </c>
      <c r="CC321" s="200"/>
      <c r="CD321" s="301"/>
      <c r="CE321" s="175"/>
      <c r="CF321" s="175" t="str">
        <f t="shared" si="270"/>
        <v>OSI - GIS</v>
      </c>
      <c r="CG321" s="305" t="s">
        <v>100</v>
      </c>
      <c r="CH321" s="176"/>
      <c r="CI321" s="239"/>
      <c r="CJ321" s="177"/>
      <c r="CK321" s="177"/>
      <c r="CL321" s="177"/>
      <c r="CM321" s="200"/>
      <c r="CN321" s="175"/>
      <c r="CO321" s="175"/>
      <c r="CP321" s="176"/>
      <c r="CQ321" s="176"/>
      <c r="CR321" s="176"/>
      <c r="CS321" s="176"/>
      <c r="CT321" s="177"/>
      <c r="CU321" s="177"/>
      <c r="CV321" s="177"/>
      <c r="CW321" s="198"/>
      <c r="CX321" s="198"/>
      <c r="CY321" s="198"/>
      <c r="CZ321" s="198"/>
      <c r="DA321" s="198"/>
      <c r="DB321" s="198"/>
      <c r="DC321" s="198"/>
      <c r="DD321" s="198"/>
      <c r="DE321" s="198"/>
      <c r="DF321" s="198"/>
    </row>
    <row r="322" spans="2:110" s="187" customFormat="1" ht="73.5" x14ac:dyDescent="0.25">
      <c r="B322" s="173" t="s">
        <v>68</v>
      </c>
      <c r="C322" s="195" t="s">
        <v>223</v>
      </c>
      <c r="D322" s="195" t="s">
        <v>223</v>
      </c>
      <c r="E322" s="196" t="s">
        <v>116</v>
      </c>
      <c r="F322" s="196" t="s">
        <v>71</v>
      </c>
      <c r="G322" s="196" t="s">
        <v>223</v>
      </c>
      <c r="H322" s="195" t="s">
        <v>72</v>
      </c>
      <c r="I322" s="195" t="s">
        <v>72</v>
      </c>
      <c r="J322" s="195" t="s">
        <v>72</v>
      </c>
      <c r="K322" s="195" t="s">
        <v>72</v>
      </c>
      <c r="L322" s="195" t="s">
        <v>226</v>
      </c>
      <c r="M322" s="195" t="s">
        <v>227</v>
      </c>
      <c r="N322" s="195" t="s">
        <v>228</v>
      </c>
      <c r="O322" s="196" t="s">
        <v>189</v>
      </c>
      <c r="P322" s="170"/>
      <c r="Q322" s="171" t="s">
        <v>77</v>
      </c>
      <c r="R322" s="171" t="s">
        <v>78</v>
      </c>
      <c r="S322" s="363" t="s">
        <v>1512</v>
      </c>
      <c r="T322" s="170" t="s">
        <v>142</v>
      </c>
      <c r="U322" s="196" t="s">
        <v>81</v>
      </c>
      <c r="V322" s="170" t="s">
        <v>122</v>
      </c>
      <c r="W322" s="180" t="s">
        <v>123</v>
      </c>
      <c r="X322" s="181">
        <f t="shared" si="252"/>
        <v>0.2</v>
      </c>
      <c r="Y322" s="182" t="s">
        <v>84</v>
      </c>
      <c r="Z322" s="181">
        <f t="shared" si="253"/>
        <v>0.8</v>
      </c>
      <c r="AA322" s="173" t="s">
        <v>85</v>
      </c>
      <c r="AB322" s="172" t="s">
        <v>224</v>
      </c>
      <c r="AC322" s="170" t="s">
        <v>164</v>
      </c>
      <c r="AD322" s="173" t="s">
        <v>88</v>
      </c>
      <c r="AE322" s="173" t="s">
        <v>89</v>
      </c>
      <c r="AF322" s="196" t="s">
        <v>165</v>
      </c>
      <c r="AG322" s="173" t="s">
        <v>91</v>
      </c>
      <c r="AH322" s="173" t="s">
        <v>92</v>
      </c>
      <c r="AI322" s="183">
        <f t="shared" si="254"/>
        <v>0.1</v>
      </c>
      <c r="AJ322" s="173" t="s">
        <v>93</v>
      </c>
      <c r="AK322" s="183">
        <f t="shared" si="255"/>
        <v>0.1</v>
      </c>
      <c r="AL322" s="173" t="s">
        <v>94</v>
      </c>
      <c r="AM322" s="195" t="s">
        <v>147</v>
      </c>
      <c r="AN322" s="173" t="s">
        <v>96</v>
      </c>
      <c r="AO322" s="195" t="s">
        <v>148</v>
      </c>
      <c r="AP322" s="184">
        <f t="shared" si="256"/>
        <v>0.2</v>
      </c>
      <c r="AQ322" s="243" t="str">
        <f t="shared" si="257"/>
        <v>MUY BAJA</v>
      </c>
      <c r="AR322" s="243">
        <f t="shared" si="258"/>
        <v>0.2</v>
      </c>
      <c r="AS322" s="243" t="str">
        <f t="shared" si="259"/>
        <v>MAYOR</v>
      </c>
      <c r="AT322" s="243">
        <f t="shared" si="260"/>
        <v>0.64</v>
      </c>
      <c r="AU322" s="223" t="s">
        <v>85</v>
      </c>
      <c r="AV322" s="235" t="s">
        <v>130</v>
      </c>
      <c r="AW322" s="174" t="s">
        <v>224</v>
      </c>
      <c r="AX322" s="175" t="s">
        <v>229</v>
      </c>
      <c r="AY322" s="200"/>
      <c r="AZ322" s="175">
        <f t="shared" ref="AZ322:AZ342" si="351">AZ321</f>
        <v>45657</v>
      </c>
      <c r="BA322" s="175" t="str">
        <f t="shared" ref="BA322:BA342" si="352">BA321</f>
        <v>En IIIC-2024 Mesa de Ayuda intervinó los equipos y cuentas de usuario final institucioanl que reprotaron alertas de malware o acceso a sitios web con sospecha de malware</v>
      </c>
      <c r="BB322" s="175" t="str">
        <f t="shared" ref="BB322:BB342" si="353">BB321</f>
        <v>OSI - GIS</v>
      </c>
      <c r="BC322" s="227" t="s">
        <v>100</v>
      </c>
      <c r="BD322" s="175" t="str">
        <f t="shared" ref="BD322:BD342" si="354">BD321</f>
        <v xml:space="preserve"> </v>
      </c>
      <c r="BE322" s="175" t="str">
        <f t="shared" ref="BE322:BE342" si="355">BE321</f>
        <v>X</v>
      </c>
      <c r="BF322" s="175" t="str">
        <f t="shared" ref="BF322:BF342" si="356">BF321</f>
        <v>Mesa de Ayuda intervinó los equipos y usuarios finales institucionales que reportaron alertas de incidentes o eventos relacionados con la navegación a sitios web sospechosos o ejecución de cookies</v>
      </c>
      <c r="BG322" s="177" t="s">
        <v>1340</v>
      </c>
      <c r="BH322" s="175" t="str">
        <f t="shared" ref="BH322:BH342" si="357">BH321</f>
        <v xml:space="preserve"> </v>
      </c>
      <c r="BI322" s="200"/>
      <c r="BJ322" s="190">
        <v>45777</v>
      </c>
      <c r="BK322" s="192" t="str">
        <f t="shared" ref="BK322:BK339" si="358">BK321</f>
        <v>Monitoreo antimalware y remediación casos</v>
      </c>
      <c r="BL322" s="192" t="str">
        <f t="shared" si="268"/>
        <v>OSI - GIS</v>
      </c>
      <c r="BM322" s="197" t="s">
        <v>100</v>
      </c>
      <c r="BN322" s="191"/>
      <c r="BO322" s="193" t="s">
        <v>1338</v>
      </c>
      <c r="BP322" s="192" t="str">
        <f t="shared" ref="BP322:BP339" si="359">BP321</f>
        <v>Monitoreo de las herramientas y servicios para monitoreo de archivos y navegación institucional</v>
      </c>
      <c r="BQ322" s="194" t="s">
        <v>1340</v>
      </c>
      <c r="BR322" s="192" t="str">
        <f t="shared" ref="BR322:BR339" si="360">BR321</f>
        <v xml:space="preserve">Servicio de monitoreo palataforma tecnológica </v>
      </c>
      <c r="BS322" s="200"/>
      <c r="BT322" s="362">
        <f>BT321</f>
        <v>45838</v>
      </c>
      <c r="BU322" s="363" t="str">
        <f>BU321</f>
        <v xml:space="preserve">Monitoreo a las alertas reportadas por la Plataforma Antivirus / Antimalware y el servicio de Monitoreo a correo malicioso o sospechoso. </v>
      </c>
      <c r="BV322" s="363" t="str">
        <f t="shared" si="269"/>
        <v>OSI - GIS</v>
      </c>
      <c r="BW322" s="553" t="s">
        <v>100</v>
      </c>
      <c r="BX322" s="364" t="str">
        <f>BX321</f>
        <v xml:space="preserve"> </v>
      </c>
      <c r="BY322" s="364" t="str">
        <f t="shared" ref="BY322:BZ322" si="361">BY321</f>
        <v>X</v>
      </c>
      <c r="BZ322" s="364" t="str">
        <f t="shared" si="361"/>
        <v xml:space="preserve">Monitoreo y atención de los casos reportados por navegación de usuario final y rececpción de correos desde dominios con debilidades de aseguramiento. </v>
      </c>
      <c r="CA322" s="366" t="s">
        <v>1340</v>
      </c>
      <c r="CB322" s="363" t="str">
        <f>CB321</f>
        <v>Ajuste redacción "Descripción del Riesgo" acorde con lo indicado en el Informe OCI-018-2025.</v>
      </c>
      <c r="CC322" s="200"/>
      <c r="CD322" s="301"/>
      <c r="CE322" s="175"/>
      <c r="CF322" s="175" t="str">
        <f t="shared" si="270"/>
        <v>OSI - GIS</v>
      </c>
      <c r="CG322" s="305" t="s">
        <v>100</v>
      </c>
      <c r="CH322" s="176"/>
      <c r="CI322" s="239"/>
      <c r="CJ322" s="175"/>
      <c r="CK322" s="177"/>
      <c r="CL322" s="175"/>
      <c r="CM322" s="200"/>
      <c r="CN322" s="175"/>
      <c r="CO322" s="175"/>
      <c r="CP322" s="176"/>
      <c r="CQ322" s="176"/>
      <c r="CR322" s="176"/>
      <c r="CS322" s="176"/>
      <c r="CT322" s="177"/>
      <c r="CU322" s="177"/>
      <c r="CV322" s="177"/>
      <c r="CW322" s="198"/>
      <c r="CX322" s="198"/>
      <c r="CY322" s="198"/>
      <c r="CZ322" s="198"/>
      <c r="DA322" s="198"/>
      <c r="DB322" s="198"/>
      <c r="DC322" s="198"/>
      <c r="DD322" s="198"/>
      <c r="DE322" s="198"/>
      <c r="DF322" s="198"/>
    </row>
    <row r="323" spans="2:110" s="187" customFormat="1" ht="73.5" x14ac:dyDescent="0.25">
      <c r="B323" s="173" t="s">
        <v>68</v>
      </c>
      <c r="C323" s="195" t="s">
        <v>223</v>
      </c>
      <c r="D323" s="195" t="s">
        <v>223</v>
      </c>
      <c r="E323" s="196" t="s">
        <v>116</v>
      </c>
      <c r="F323" s="196" t="s">
        <v>71</v>
      </c>
      <c r="G323" s="196" t="s">
        <v>223</v>
      </c>
      <c r="H323" s="195" t="s">
        <v>240</v>
      </c>
      <c r="I323" s="195" t="s">
        <v>240</v>
      </c>
      <c r="J323" s="195" t="s">
        <v>240</v>
      </c>
      <c r="K323" s="195" t="s">
        <v>240</v>
      </c>
      <c r="L323" s="195">
        <v>0</v>
      </c>
      <c r="M323" s="195">
        <v>0</v>
      </c>
      <c r="N323" s="195">
        <v>0</v>
      </c>
      <c r="O323" s="196" t="s">
        <v>295</v>
      </c>
      <c r="P323" s="170"/>
      <c r="Q323" s="171" t="s">
        <v>77</v>
      </c>
      <c r="R323" s="171" t="s">
        <v>78</v>
      </c>
      <c r="S323" s="363" t="s">
        <v>1512</v>
      </c>
      <c r="T323" s="170" t="s">
        <v>142</v>
      </c>
      <c r="U323" s="196" t="s">
        <v>81</v>
      </c>
      <c r="V323" s="170" t="s">
        <v>122</v>
      </c>
      <c r="W323" s="180" t="s">
        <v>123</v>
      </c>
      <c r="X323" s="181">
        <f t="shared" si="252"/>
        <v>0.2</v>
      </c>
      <c r="Y323" s="182" t="s">
        <v>84</v>
      </c>
      <c r="Z323" s="181">
        <f t="shared" si="253"/>
        <v>0.8</v>
      </c>
      <c r="AA323" s="173" t="s">
        <v>85</v>
      </c>
      <c r="AB323" s="172" t="s">
        <v>224</v>
      </c>
      <c r="AC323" s="170" t="s">
        <v>164</v>
      </c>
      <c r="AD323" s="173" t="s">
        <v>88</v>
      </c>
      <c r="AE323" s="173" t="s">
        <v>89</v>
      </c>
      <c r="AF323" s="196" t="s">
        <v>165</v>
      </c>
      <c r="AG323" s="173" t="s">
        <v>91</v>
      </c>
      <c r="AH323" s="173" t="s">
        <v>92</v>
      </c>
      <c r="AI323" s="183">
        <f t="shared" si="254"/>
        <v>0.1</v>
      </c>
      <c r="AJ323" s="173" t="s">
        <v>93</v>
      </c>
      <c r="AK323" s="183">
        <f t="shared" si="255"/>
        <v>0.1</v>
      </c>
      <c r="AL323" s="173" t="s">
        <v>94</v>
      </c>
      <c r="AM323" s="195" t="s">
        <v>147</v>
      </c>
      <c r="AN323" s="173" t="s">
        <v>96</v>
      </c>
      <c r="AO323" s="195" t="s">
        <v>148</v>
      </c>
      <c r="AP323" s="184">
        <f t="shared" si="256"/>
        <v>0.2</v>
      </c>
      <c r="AQ323" s="243" t="str">
        <f t="shared" si="257"/>
        <v>MUY BAJA</v>
      </c>
      <c r="AR323" s="243">
        <f t="shared" si="258"/>
        <v>0.2</v>
      </c>
      <c r="AS323" s="243" t="str">
        <f t="shared" si="259"/>
        <v>MAYOR</v>
      </c>
      <c r="AT323" s="243">
        <f t="shared" si="260"/>
        <v>0.64</v>
      </c>
      <c r="AU323" s="223" t="s">
        <v>85</v>
      </c>
      <c r="AV323" s="235" t="s">
        <v>130</v>
      </c>
      <c r="AW323" s="174" t="s">
        <v>224</v>
      </c>
      <c r="AX323" s="175" t="s">
        <v>225</v>
      </c>
      <c r="AY323" s="200"/>
      <c r="AZ323" s="175">
        <f t="shared" si="351"/>
        <v>45657</v>
      </c>
      <c r="BA323" s="175" t="str">
        <f t="shared" si="352"/>
        <v>En IIIC-2024 Mesa de Ayuda intervinó los equipos y cuentas de usuario final institucioanl que reprotaron alertas de malware o acceso a sitios web con sospecha de malware</v>
      </c>
      <c r="BB323" s="175" t="str">
        <f t="shared" si="353"/>
        <v>OSI - GIS</v>
      </c>
      <c r="BC323" s="227" t="s">
        <v>100</v>
      </c>
      <c r="BD323" s="175" t="str">
        <f t="shared" si="354"/>
        <v xml:space="preserve"> </v>
      </c>
      <c r="BE323" s="175" t="str">
        <f t="shared" si="355"/>
        <v>X</v>
      </c>
      <c r="BF323" s="175" t="str">
        <f t="shared" si="356"/>
        <v>Mesa de Ayuda intervinó los equipos y usuarios finales institucionales que reportaron alertas de incidentes o eventos relacionados con la navegación a sitios web sospechosos o ejecución de cookies</v>
      </c>
      <c r="BG323" s="177" t="s">
        <v>1340</v>
      </c>
      <c r="BH323" s="175" t="str">
        <f t="shared" si="357"/>
        <v xml:space="preserve"> </v>
      </c>
      <c r="BI323" s="200"/>
      <c r="BJ323" s="190">
        <v>45777</v>
      </c>
      <c r="BK323" s="192" t="str">
        <f t="shared" si="358"/>
        <v>Monitoreo antimalware y remediación casos</v>
      </c>
      <c r="BL323" s="192" t="str">
        <f t="shared" si="268"/>
        <v>OSI - GIS</v>
      </c>
      <c r="BM323" s="197" t="s">
        <v>100</v>
      </c>
      <c r="BN323" s="191"/>
      <c r="BO323" s="193" t="s">
        <v>1338</v>
      </c>
      <c r="BP323" s="192" t="str">
        <f t="shared" si="359"/>
        <v>Monitoreo de las herramientas y servicios para monitoreo de archivos y navegación institucional</v>
      </c>
      <c r="BQ323" s="194" t="s">
        <v>1340</v>
      </c>
      <c r="BR323" s="192" t="str">
        <f t="shared" si="360"/>
        <v xml:space="preserve">Servicio de monitoreo palataforma tecnológica </v>
      </c>
      <c r="BS323" s="200"/>
      <c r="BT323" s="362">
        <f t="shared" ref="BT323:BT339" si="362">BT322</f>
        <v>45838</v>
      </c>
      <c r="BU323" s="363" t="str">
        <f t="shared" ref="BU323:BU339" si="363">BU322</f>
        <v xml:space="preserve">Monitoreo a las alertas reportadas por la Plataforma Antivirus / Antimalware y el servicio de Monitoreo a correo malicioso o sospechoso. </v>
      </c>
      <c r="BV323" s="363" t="str">
        <f t="shared" si="269"/>
        <v>OSI - GIS</v>
      </c>
      <c r="BW323" s="553" t="s">
        <v>100</v>
      </c>
      <c r="BX323" s="364" t="str">
        <f t="shared" ref="BX323:BX339" si="364">BX322</f>
        <v xml:space="preserve"> </v>
      </c>
      <c r="BY323" s="364" t="str">
        <f t="shared" ref="BY323:BY339" si="365">BY322</f>
        <v>X</v>
      </c>
      <c r="BZ323" s="364" t="str">
        <f t="shared" ref="BZ323:BZ339" si="366">BZ322</f>
        <v xml:space="preserve">Monitoreo y atención de los casos reportados por navegación de usuario final y rececpción de correos desde dominios con debilidades de aseguramiento. </v>
      </c>
      <c r="CA323" s="366" t="s">
        <v>1340</v>
      </c>
      <c r="CB323" s="363" t="str">
        <f t="shared" ref="CB323:CB339" si="367">CB322</f>
        <v>Ajuste redacción "Descripción del Riesgo" acorde con lo indicado en el Informe OCI-018-2025.</v>
      </c>
      <c r="CC323" s="200"/>
      <c r="CD323" s="301"/>
      <c r="CE323" s="175"/>
      <c r="CF323" s="175" t="str">
        <f t="shared" si="270"/>
        <v>OSI - GIS</v>
      </c>
      <c r="CG323" s="305" t="s">
        <v>100</v>
      </c>
      <c r="CH323" s="176"/>
      <c r="CI323" s="239"/>
      <c r="CJ323" s="175"/>
      <c r="CK323" s="177"/>
      <c r="CL323" s="175"/>
      <c r="CM323" s="200"/>
      <c r="CN323" s="175"/>
      <c r="CO323" s="175"/>
      <c r="CP323" s="176"/>
      <c r="CQ323" s="176"/>
      <c r="CR323" s="176"/>
      <c r="CS323" s="176"/>
      <c r="CT323" s="177"/>
      <c r="CU323" s="177"/>
      <c r="CV323" s="177"/>
      <c r="CW323" s="198"/>
      <c r="CX323" s="198"/>
      <c r="CY323" s="198"/>
      <c r="CZ323" s="198"/>
      <c r="DA323" s="198"/>
      <c r="DB323" s="198"/>
      <c r="DC323" s="198"/>
      <c r="DD323" s="198"/>
      <c r="DE323" s="198"/>
      <c r="DF323" s="198"/>
    </row>
    <row r="324" spans="2:110" s="187" customFormat="1" ht="73.5" x14ac:dyDescent="0.25">
      <c r="B324" s="173" t="s">
        <v>68</v>
      </c>
      <c r="C324" s="195" t="s">
        <v>223</v>
      </c>
      <c r="D324" s="195" t="s">
        <v>223</v>
      </c>
      <c r="E324" s="196" t="s">
        <v>116</v>
      </c>
      <c r="F324" s="196" t="s">
        <v>71</v>
      </c>
      <c r="G324" s="196" t="s">
        <v>223</v>
      </c>
      <c r="H324" s="195" t="s">
        <v>240</v>
      </c>
      <c r="I324" s="195" t="s">
        <v>240</v>
      </c>
      <c r="J324" s="195" t="s">
        <v>72</v>
      </c>
      <c r="K324" s="195" t="s">
        <v>240</v>
      </c>
      <c r="L324" s="195" t="s">
        <v>345</v>
      </c>
      <c r="M324" s="195" t="s">
        <v>346</v>
      </c>
      <c r="N324" s="195" t="s">
        <v>346</v>
      </c>
      <c r="O324" s="196" t="s">
        <v>161</v>
      </c>
      <c r="P324" s="170"/>
      <c r="Q324" s="171" t="s">
        <v>77</v>
      </c>
      <c r="R324" s="171" t="s">
        <v>78</v>
      </c>
      <c r="S324" s="363" t="s">
        <v>1512</v>
      </c>
      <c r="T324" s="170" t="s">
        <v>142</v>
      </c>
      <c r="U324" s="196" t="s">
        <v>81</v>
      </c>
      <c r="V324" s="170" t="s">
        <v>122</v>
      </c>
      <c r="W324" s="180" t="s">
        <v>123</v>
      </c>
      <c r="X324" s="181">
        <f t="shared" si="252"/>
        <v>0.2</v>
      </c>
      <c r="Y324" s="182" t="s">
        <v>84</v>
      </c>
      <c r="Z324" s="181">
        <f t="shared" si="253"/>
        <v>0.8</v>
      </c>
      <c r="AA324" s="173" t="s">
        <v>85</v>
      </c>
      <c r="AB324" s="172" t="s">
        <v>224</v>
      </c>
      <c r="AC324" s="170" t="s">
        <v>164</v>
      </c>
      <c r="AD324" s="173" t="s">
        <v>88</v>
      </c>
      <c r="AE324" s="173" t="s">
        <v>89</v>
      </c>
      <c r="AF324" s="196" t="s">
        <v>165</v>
      </c>
      <c r="AG324" s="173" t="s">
        <v>91</v>
      </c>
      <c r="AH324" s="173" t="s">
        <v>92</v>
      </c>
      <c r="AI324" s="183">
        <f t="shared" si="254"/>
        <v>0.1</v>
      </c>
      <c r="AJ324" s="173" t="s">
        <v>93</v>
      </c>
      <c r="AK324" s="183">
        <f t="shared" si="255"/>
        <v>0.1</v>
      </c>
      <c r="AL324" s="173" t="s">
        <v>94</v>
      </c>
      <c r="AM324" s="195" t="s">
        <v>147</v>
      </c>
      <c r="AN324" s="173" t="s">
        <v>96</v>
      </c>
      <c r="AO324" s="195" t="s">
        <v>148</v>
      </c>
      <c r="AP324" s="184">
        <f t="shared" si="256"/>
        <v>0.2</v>
      </c>
      <c r="AQ324" s="243" t="str">
        <f t="shared" si="257"/>
        <v>MUY BAJA</v>
      </c>
      <c r="AR324" s="243">
        <f t="shared" si="258"/>
        <v>0.2</v>
      </c>
      <c r="AS324" s="243" t="str">
        <f t="shared" si="259"/>
        <v>MAYOR</v>
      </c>
      <c r="AT324" s="243">
        <f t="shared" si="260"/>
        <v>0.64</v>
      </c>
      <c r="AU324" s="223" t="s">
        <v>85</v>
      </c>
      <c r="AV324" s="235" t="s">
        <v>130</v>
      </c>
      <c r="AW324" s="174" t="s">
        <v>224</v>
      </c>
      <c r="AX324" s="175" t="s">
        <v>225</v>
      </c>
      <c r="AY324" s="200"/>
      <c r="AZ324" s="175">
        <f t="shared" si="351"/>
        <v>45657</v>
      </c>
      <c r="BA324" s="175" t="str">
        <f t="shared" si="352"/>
        <v>En IIIC-2024 Mesa de Ayuda intervinó los equipos y cuentas de usuario final institucioanl que reprotaron alertas de malware o acceso a sitios web con sospecha de malware</v>
      </c>
      <c r="BB324" s="175" t="str">
        <f t="shared" si="353"/>
        <v>OSI - GIS</v>
      </c>
      <c r="BC324" s="227" t="s">
        <v>100</v>
      </c>
      <c r="BD324" s="175" t="str">
        <f t="shared" si="354"/>
        <v xml:space="preserve"> </v>
      </c>
      <c r="BE324" s="175" t="str">
        <f t="shared" si="355"/>
        <v>X</v>
      </c>
      <c r="BF324" s="175" t="str">
        <f t="shared" si="356"/>
        <v>Mesa de Ayuda intervinó los equipos y usuarios finales institucionales que reportaron alertas de incidentes o eventos relacionados con la navegación a sitios web sospechosos o ejecución de cookies</v>
      </c>
      <c r="BG324" s="177" t="s">
        <v>1340</v>
      </c>
      <c r="BH324" s="175" t="str">
        <f t="shared" si="357"/>
        <v xml:space="preserve"> </v>
      </c>
      <c r="BI324" s="200"/>
      <c r="BJ324" s="190">
        <v>45777</v>
      </c>
      <c r="BK324" s="192" t="str">
        <f t="shared" si="358"/>
        <v>Monitoreo antimalware y remediación casos</v>
      </c>
      <c r="BL324" s="192" t="str">
        <f t="shared" si="268"/>
        <v>OSI - GIS</v>
      </c>
      <c r="BM324" s="197" t="s">
        <v>100</v>
      </c>
      <c r="BN324" s="191"/>
      <c r="BO324" s="193" t="s">
        <v>1338</v>
      </c>
      <c r="BP324" s="192" t="str">
        <f t="shared" si="359"/>
        <v>Monitoreo de las herramientas y servicios para monitoreo de archivos y navegación institucional</v>
      </c>
      <c r="BQ324" s="194" t="s">
        <v>1340</v>
      </c>
      <c r="BR324" s="192" t="str">
        <f t="shared" si="360"/>
        <v xml:space="preserve">Servicio de monitoreo palataforma tecnológica </v>
      </c>
      <c r="BS324" s="200"/>
      <c r="BT324" s="362">
        <f t="shared" si="362"/>
        <v>45838</v>
      </c>
      <c r="BU324" s="363" t="str">
        <f t="shared" si="363"/>
        <v xml:space="preserve">Monitoreo a las alertas reportadas por la Plataforma Antivirus / Antimalware y el servicio de Monitoreo a correo malicioso o sospechoso. </v>
      </c>
      <c r="BV324" s="363" t="str">
        <f t="shared" si="269"/>
        <v>OSI - GIS</v>
      </c>
      <c r="BW324" s="553" t="s">
        <v>100</v>
      </c>
      <c r="BX324" s="364" t="str">
        <f t="shared" si="364"/>
        <v xml:space="preserve"> </v>
      </c>
      <c r="BY324" s="364" t="str">
        <f t="shared" si="365"/>
        <v>X</v>
      </c>
      <c r="BZ324" s="364" t="str">
        <f t="shared" si="366"/>
        <v xml:space="preserve">Monitoreo y atención de los casos reportados por navegación de usuario final y rececpción de correos desde dominios con debilidades de aseguramiento. </v>
      </c>
      <c r="CA324" s="366" t="s">
        <v>1340</v>
      </c>
      <c r="CB324" s="363" t="str">
        <f t="shared" si="367"/>
        <v>Ajuste redacción "Descripción del Riesgo" acorde con lo indicado en el Informe OCI-018-2025.</v>
      </c>
      <c r="CC324" s="200"/>
      <c r="CD324" s="301"/>
      <c r="CE324" s="175"/>
      <c r="CF324" s="175" t="str">
        <f t="shared" si="270"/>
        <v>OSI - GIS</v>
      </c>
      <c r="CG324" s="305" t="s">
        <v>100</v>
      </c>
      <c r="CH324" s="176"/>
      <c r="CI324" s="239"/>
      <c r="CJ324" s="175"/>
      <c r="CK324" s="177"/>
      <c r="CL324" s="175"/>
      <c r="CM324" s="200"/>
      <c r="CN324" s="175"/>
      <c r="CO324" s="175"/>
      <c r="CP324" s="176"/>
      <c r="CQ324" s="176"/>
      <c r="CR324" s="176"/>
      <c r="CS324" s="176"/>
      <c r="CT324" s="177"/>
      <c r="CU324" s="177"/>
      <c r="CV324" s="177"/>
      <c r="CW324" s="198"/>
      <c r="CX324" s="198"/>
      <c r="CY324" s="198"/>
      <c r="CZ324" s="198"/>
      <c r="DA324" s="198"/>
      <c r="DB324" s="198"/>
      <c r="DC324" s="198"/>
      <c r="DD324" s="198"/>
      <c r="DE324" s="198"/>
      <c r="DF324" s="198"/>
    </row>
    <row r="325" spans="2:110" s="187" customFormat="1" ht="84" x14ac:dyDescent="0.25">
      <c r="B325" s="173" t="s">
        <v>68</v>
      </c>
      <c r="C325" s="195" t="s">
        <v>223</v>
      </c>
      <c r="D325" s="195" t="s">
        <v>223</v>
      </c>
      <c r="E325" s="196" t="s">
        <v>116</v>
      </c>
      <c r="F325" s="196" t="s">
        <v>168</v>
      </c>
      <c r="G325" s="196" t="s">
        <v>223</v>
      </c>
      <c r="H325" s="195" t="s">
        <v>240</v>
      </c>
      <c r="I325" s="195" t="s">
        <v>240</v>
      </c>
      <c r="J325" s="195" t="s">
        <v>240</v>
      </c>
      <c r="K325" s="195" t="s">
        <v>240</v>
      </c>
      <c r="L325" s="195" t="s">
        <v>383</v>
      </c>
      <c r="M325" s="195" t="s">
        <v>384</v>
      </c>
      <c r="N325" s="195" t="s">
        <v>385</v>
      </c>
      <c r="O325" s="196" t="s">
        <v>363</v>
      </c>
      <c r="P325" s="170"/>
      <c r="Q325" s="171" t="s">
        <v>77</v>
      </c>
      <c r="R325" s="171" t="s">
        <v>78</v>
      </c>
      <c r="S325" s="363" t="s">
        <v>1512</v>
      </c>
      <c r="T325" s="170" t="s">
        <v>142</v>
      </c>
      <c r="U325" s="196" t="s">
        <v>81</v>
      </c>
      <c r="V325" s="170" t="s">
        <v>122</v>
      </c>
      <c r="W325" s="180" t="s">
        <v>123</v>
      </c>
      <c r="X325" s="181">
        <f t="shared" si="252"/>
        <v>0.2</v>
      </c>
      <c r="Y325" s="182" t="s">
        <v>84</v>
      </c>
      <c r="Z325" s="181">
        <f t="shared" si="253"/>
        <v>0.8</v>
      </c>
      <c r="AA325" s="173" t="s">
        <v>85</v>
      </c>
      <c r="AB325" s="172" t="s">
        <v>224</v>
      </c>
      <c r="AC325" s="170" t="s">
        <v>164</v>
      </c>
      <c r="AD325" s="173" t="s">
        <v>88</v>
      </c>
      <c r="AE325" s="173" t="s">
        <v>89</v>
      </c>
      <c r="AF325" s="196" t="s">
        <v>165</v>
      </c>
      <c r="AG325" s="173" t="s">
        <v>91</v>
      </c>
      <c r="AH325" s="173" t="s">
        <v>92</v>
      </c>
      <c r="AI325" s="183">
        <f t="shared" si="254"/>
        <v>0.1</v>
      </c>
      <c r="AJ325" s="173" t="s">
        <v>93</v>
      </c>
      <c r="AK325" s="183">
        <f t="shared" si="255"/>
        <v>0.1</v>
      </c>
      <c r="AL325" s="173" t="s">
        <v>94</v>
      </c>
      <c r="AM325" s="195" t="s">
        <v>147</v>
      </c>
      <c r="AN325" s="173" t="s">
        <v>96</v>
      </c>
      <c r="AO325" s="195" t="s">
        <v>148</v>
      </c>
      <c r="AP325" s="184">
        <f t="shared" si="256"/>
        <v>0.2</v>
      </c>
      <c r="AQ325" s="243" t="str">
        <f t="shared" si="257"/>
        <v>MUY BAJA</v>
      </c>
      <c r="AR325" s="243">
        <f t="shared" si="258"/>
        <v>0.2</v>
      </c>
      <c r="AS325" s="243" t="str">
        <f t="shared" si="259"/>
        <v>MAYOR</v>
      </c>
      <c r="AT325" s="243">
        <f t="shared" si="260"/>
        <v>0.64</v>
      </c>
      <c r="AU325" s="223" t="s">
        <v>85</v>
      </c>
      <c r="AV325" s="235" t="s">
        <v>130</v>
      </c>
      <c r="AW325" s="174" t="s">
        <v>224</v>
      </c>
      <c r="AX325" s="175" t="s">
        <v>225</v>
      </c>
      <c r="AY325" s="200"/>
      <c r="AZ325" s="175">
        <f t="shared" si="351"/>
        <v>45657</v>
      </c>
      <c r="BA325" s="175" t="str">
        <f t="shared" si="352"/>
        <v>En IIIC-2024 Mesa de Ayuda intervinó los equipos y cuentas de usuario final institucioanl que reprotaron alertas de malware o acceso a sitios web con sospecha de malware</v>
      </c>
      <c r="BB325" s="175" t="str">
        <f t="shared" si="353"/>
        <v>OSI - GIS</v>
      </c>
      <c r="BC325" s="227" t="s">
        <v>100</v>
      </c>
      <c r="BD325" s="175" t="str">
        <f t="shared" si="354"/>
        <v xml:space="preserve"> </v>
      </c>
      <c r="BE325" s="175" t="str">
        <f t="shared" si="355"/>
        <v>X</v>
      </c>
      <c r="BF325" s="175" t="str">
        <f t="shared" si="356"/>
        <v>Mesa de Ayuda intervinó los equipos y usuarios finales institucionales que reportaron alertas de incidentes o eventos relacionados con la navegación a sitios web sospechosos o ejecución de cookies</v>
      </c>
      <c r="BG325" s="177" t="s">
        <v>1340</v>
      </c>
      <c r="BH325" s="175" t="str">
        <f t="shared" si="357"/>
        <v xml:space="preserve"> </v>
      </c>
      <c r="BI325" s="200"/>
      <c r="BJ325" s="190">
        <v>45777</v>
      </c>
      <c r="BK325" s="192" t="str">
        <f t="shared" si="358"/>
        <v>Monitoreo antimalware y remediación casos</v>
      </c>
      <c r="BL325" s="192" t="str">
        <f t="shared" si="268"/>
        <v>OSI - GIS</v>
      </c>
      <c r="BM325" s="197" t="s">
        <v>100</v>
      </c>
      <c r="BN325" s="191"/>
      <c r="BO325" s="193" t="s">
        <v>1338</v>
      </c>
      <c r="BP325" s="192" t="str">
        <f t="shared" si="359"/>
        <v>Monitoreo de las herramientas y servicios para monitoreo de archivos y navegación institucional</v>
      </c>
      <c r="BQ325" s="194" t="s">
        <v>1340</v>
      </c>
      <c r="BR325" s="192" t="str">
        <f t="shared" si="360"/>
        <v xml:space="preserve">Servicio de monitoreo palataforma tecnológica </v>
      </c>
      <c r="BS325" s="200"/>
      <c r="BT325" s="362">
        <f t="shared" si="362"/>
        <v>45838</v>
      </c>
      <c r="BU325" s="363" t="str">
        <f t="shared" si="363"/>
        <v xml:space="preserve">Monitoreo a las alertas reportadas por la Plataforma Antivirus / Antimalware y el servicio de Monitoreo a correo malicioso o sospechoso. </v>
      </c>
      <c r="BV325" s="363" t="str">
        <f t="shared" si="269"/>
        <v>OSI - GIS</v>
      </c>
      <c r="BW325" s="553" t="s">
        <v>100</v>
      </c>
      <c r="BX325" s="364" t="str">
        <f t="shared" si="364"/>
        <v xml:space="preserve"> </v>
      </c>
      <c r="BY325" s="364" t="str">
        <f t="shared" si="365"/>
        <v>X</v>
      </c>
      <c r="BZ325" s="364" t="str">
        <f t="shared" si="366"/>
        <v xml:space="preserve">Monitoreo y atención de los casos reportados por navegación de usuario final y rececpción de correos desde dominios con debilidades de aseguramiento. </v>
      </c>
      <c r="CA325" s="366" t="s">
        <v>1340</v>
      </c>
      <c r="CB325" s="363" t="str">
        <f t="shared" si="367"/>
        <v>Ajuste redacción "Descripción del Riesgo" acorde con lo indicado en el Informe OCI-018-2025.</v>
      </c>
      <c r="CC325" s="200"/>
      <c r="CD325" s="301"/>
      <c r="CE325" s="175"/>
      <c r="CF325" s="175" t="str">
        <f t="shared" si="270"/>
        <v>OSI - GIS</v>
      </c>
      <c r="CG325" s="305" t="s">
        <v>100</v>
      </c>
      <c r="CH325" s="176"/>
      <c r="CI325" s="239"/>
      <c r="CJ325" s="175"/>
      <c r="CK325" s="177"/>
      <c r="CL325" s="175"/>
      <c r="CM325" s="200"/>
      <c r="CN325" s="175"/>
      <c r="CO325" s="175"/>
      <c r="CP325" s="176"/>
      <c r="CQ325" s="176"/>
      <c r="CR325" s="176"/>
      <c r="CS325" s="176"/>
      <c r="CT325" s="177"/>
      <c r="CU325" s="177"/>
      <c r="CV325" s="177"/>
      <c r="CW325" s="198"/>
      <c r="CX325" s="198"/>
      <c r="CY325" s="198"/>
      <c r="CZ325" s="198"/>
      <c r="DA325" s="198"/>
      <c r="DB325" s="198"/>
      <c r="DC325" s="198"/>
      <c r="DD325" s="198"/>
      <c r="DE325" s="198"/>
      <c r="DF325" s="198"/>
    </row>
    <row r="326" spans="2:110" s="187" customFormat="1" ht="73.5" x14ac:dyDescent="0.25">
      <c r="B326" s="173" t="s">
        <v>68</v>
      </c>
      <c r="C326" s="195" t="s">
        <v>223</v>
      </c>
      <c r="D326" s="195" t="s">
        <v>223</v>
      </c>
      <c r="E326" s="196" t="s">
        <v>116</v>
      </c>
      <c r="F326" s="196" t="s">
        <v>117</v>
      </c>
      <c r="G326" s="196" t="s">
        <v>223</v>
      </c>
      <c r="H326" s="195" t="s">
        <v>240</v>
      </c>
      <c r="I326" s="195" t="s">
        <v>240</v>
      </c>
      <c r="J326" s="195" t="s">
        <v>240</v>
      </c>
      <c r="K326" s="195" t="s">
        <v>240</v>
      </c>
      <c r="L326" s="195" t="s">
        <v>219</v>
      </c>
      <c r="M326" s="195" t="s">
        <v>479</v>
      </c>
      <c r="N326" s="195" t="s">
        <v>470</v>
      </c>
      <c r="O326" s="196" t="s">
        <v>189</v>
      </c>
      <c r="P326" s="170"/>
      <c r="Q326" s="171" t="s">
        <v>77</v>
      </c>
      <c r="R326" s="171" t="s">
        <v>78</v>
      </c>
      <c r="S326" s="363" t="s">
        <v>1512</v>
      </c>
      <c r="T326" s="170" t="s">
        <v>142</v>
      </c>
      <c r="U326" s="196" t="s">
        <v>81</v>
      </c>
      <c r="V326" s="170" t="s">
        <v>122</v>
      </c>
      <c r="W326" s="180" t="s">
        <v>123</v>
      </c>
      <c r="X326" s="181">
        <f t="shared" si="252"/>
        <v>0.2</v>
      </c>
      <c r="Y326" s="182" t="s">
        <v>84</v>
      </c>
      <c r="Z326" s="181">
        <f t="shared" si="253"/>
        <v>0.8</v>
      </c>
      <c r="AA326" s="173" t="s">
        <v>85</v>
      </c>
      <c r="AB326" s="172" t="s">
        <v>224</v>
      </c>
      <c r="AC326" s="170" t="s">
        <v>164</v>
      </c>
      <c r="AD326" s="173" t="s">
        <v>88</v>
      </c>
      <c r="AE326" s="173" t="s">
        <v>89</v>
      </c>
      <c r="AF326" s="196" t="s">
        <v>165</v>
      </c>
      <c r="AG326" s="173" t="s">
        <v>91</v>
      </c>
      <c r="AH326" s="173" t="s">
        <v>92</v>
      </c>
      <c r="AI326" s="183">
        <f t="shared" si="254"/>
        <v>0.1</v>
      </c>
      <c r="AJ326" s="173" t="s">
        <v>93</v>
      </c>
      <c r="AK326" s="183">
        <f t="shared" si="255"/>
        <v>0.1</v>
      </c>
      <c r="AL326" s="173" t="s">
        <v>94</v>
      </c>
      <c r="AM326" s="195" t="s">
        <v>147</v>
      </c>
      <c r="AN326" s="173" t="s">
        <v>96</v>
      </c>
      <c r="AO326" s="195" t="s">
        <v>148</v>
      </c>
      <c r="AP326" s="184">
        <f t="shared" si="256"/>
        <v>0.2</v>
      </c>
      <c r="AQ326" s="243" t="str">
        <f t="shared" si="257"/>
        <v>MUY BAJA</v>
      </c>
      <c r="AR326" s="243">
        <f t="shared" si="258"/>
        <v>0.2</v>
      </c>
      <c r="AS326" s="243" t="str">
        <f t="shared" si="259"/>
        <v>MAYOR</v>
      </c>
      <c r="AT326" s="243">
        <f t="shared" si="260"/>
        <v>0.64</v>
      </c>
      <c r="AU326" s="223" t="s">
        <v>85</v>
      </c>
      <c r="AV326" s="235" t="s">
        <v>130</v>
      </c>
      <c r="AW326" s="174" t="s">
        <v>224</v>
      </c>
      <c r="AX326" s="175" t="s">
        <v>225</v>
      </c>
      <c r="AY326" s="200"/>
      <c r="AZ326" s="175">
        <f t="shared" si="351"/>
        <v>45657</v>
      </c>
      <c r="BA326" s="175" t="str">
        <f t="shared" si="352"/>
        <v>En IIIC-2024 Mesa de Ayuda intervinó los equipos y cuentas de usuario final institucioanl que reprotaron alertas de malware o acceso a sitios web con sospecha de malware</v>
      </c>
      <c r="BB326" s="175" t="str">
        <f t="shared" si="353"/>
        <v>OSI - GIS</v>
      </c>
      <c r="BC326" s="227" t="s">
        <v>100</v>
      </c>
      <c r="BD326" s="175" t="str">
        <f t="shared" si="354"/>
        <v xml:space="preserve"> </v>
      </c>
      <c r="BE326" s="175" t="str">
        <f t="shared" si="355"/>
        <v>X</v>
      </c>
      <c r="BF326" s="175" t="str">
        <f t="shared" si="356"/>
        <v>Mesa de Ayuda intervinó los equipos y usuarios finales institucionales que reportaron alertas de incidentes o eventos relacionados con la navegación a sitios web sospechosos o ejecución de cookies</v>
      </c>
      <c r="BG326" s="177" t="s">
        <v>1340</v>
      </c>
      <c r="BH326" s="175" t="str">
        <f t="shared" si="357"/>
        <v xml:space="preserve"> </v>
      </c>
      <c r="BI326" s="200"/>
      <c r="BJ326" s="190">
        <v>45777</v>
      </c>
      <c r="BK326" s="192" t="str">
        <f t="shared" si="358"/>
        <v>Monitoreo antimalware y remediación casos</v>
      </c>
      <c r="BL326" s="192" t="str">
        <f t="shared" si="268"/>
        <v>OSI - GIS</v>
      </c>
      <c r="BM326" s="197" t="s">
        <v>100</v>
      </c>
      <c r="BN326" s="191"/>
      <c r="BO326" s="193" t="s">
        <v>1338</v>
      </c>
      <c r="BP326" s="192" t="str">
        <f t="shared" si="359"/>
        <v>Monitoreo de las herramientas y servicios para monitoreo de archivos y navegación institucional</v>
      </c>
      <c r="BQ326" s="194" t="s">
        <v>1340</v>
      </c>
      <c r="BR326" s="192" t="str">
        <f t="shared" si="360"/>
        <v xml:space="preserve">Servicio de monitoreo palataforma tecnológica </v>
      </c>
      <c r="BS326" s="200"/>
      <c r="BT326" s="362">
        <f t="shared" si="362"/>
        <v>45838</v>
      </c>
      <c r="BU326" s="363" t="str">
        <f t="shared" si="363"/>
        <v xml:space="preserve">Monitoreo a las alertas reportadas por la Plataforma Antivirus / Antimalware y el servicio de Monitoreo a correo malicioso o sospechoso. </v>
      </c>
      <c r="BV326" s="363" t="str">
        <f t="shared" si="269"/>
        <v>OSI - GIS</v>
      </c>
      <c r="BW326" s="553" t="s">
        <v>100</v>
      </c>
      <c r="BX326" s="364" t="str">
        <f t="shared" si="364"/>
        <v xml:space="preserve"> </v>
      </c>
      <c r="BY326" s="364" t="str">
        <f t="shared" si="365"/>
        <v>X</v>
      </c>
      <c r="BZ326" s="364" t="str">
        <f t="shared" si="366"/>
        <v xml:space="preserve">Monitoreo y atención de los casos reportados por navegación de usuario final y rececpción de correos desde dominios con debilidades de aseguramiento. </v>
      </c>
      <c r="CA326" s="366" t="s">
        <v>1340</v>
      </c>
      <c r="CB326" s="363" t="str">
        <f t="shared" si="367"/>
        <v>Ajuste redacción "Descripción del Riesgo" acorde con lo indicado en el Informe OCI-018-2025.</v>
      </c>
      <c r="CC326" s="200"/>
      <c r="CD326" s="301"/>
      <c r="CE326" s="175"/>
      <c r="CF326" s="175" t="str">
        <f t="shared" si="270"/>
        <v>OSI - GIS</v>
      </c>
      <c r="CG326" s="305" t="s">
        <v>100</v>
      </c>
      <c r="CH326" s="176"/>
      <c r="CI326" s="239"/>
      <c r="CJ326" s="175"/>
      <c r="CK326" s="177"/>
      <c r="CL326" s="175"/>
      <c r="CM326" s="200"/>
      <c r="CN326" s="175"/>
      <c r="CO326" s="175"/>
      <c r="CP326" s="176"/>
      <c r="CQ326" s="176"/>
      <c r="CR326" s="176"/>
      <c r="CS326" s="176"/>
      <c r="CT326" s="177"/>
      <c r="CU326" s="177"/>
      <c r="CV326" s="177"/>
      <c r="CW326" s="198"/>
      <c r="CX326" s="198"/>
      <c r="CY326" s="198"/>
      <c r="CZ326" s="198"/>
      <c r="DA326" s="198"/>
      <c r="DB326" s="198"/>
      <c r="DC326" s="198"/>
      <c r="DD326" s="198"/>
      <c r="DE326" s="198"/>
      <c r="DF326" s="198"/>
    </row>
    <row r="327" spans="2:110" s="187" customFormat="1" ht="73.5" x14ac:dyDescent="0.25">
      <c r="B327" s="173" t="s">
        <v>68</v>
      </c>
      <c r="C327" s="195" t="s">
        <v>223</v>
      </c>
      <c r="D327" s="195" t="s">
        <v>223</v>
      </c>
      <c r="E327" s="196" t="s">
        <v>116</v>
      </c>
      <c r="F327" s="196" t="s">
        <v>71</v>
      </c>
      <c r="G327" s="196" t="s">
        <v>223</v>
      </c>
      <c r="H327" s="195" t="s">
        <v>240</v>
      </c>
      <c r="I327" s="195" t="s">
        <v>240</v>
      </c>
      <c r="J327" s="195" t="s">
        <v>240</v>
      </c>
      <c r="K327" s="195" t="s">
        <v>240</v>
      </c>
      <c r="L327" s="195">
        <v>0</v>
      </c>
      <c r="M327" s="195">
        <v>0</v>
      </c>
      <c r="N327" s="195">
        <v>0</v>
      </c>
      <c r="O327" s="196" t="s">
        <v>189</v>
      </c>
      <c r="P327" s="170"/>
      <c r="Q327" s="171" t="s">
        <v>77</v>
      </c>
      <c r="R327" s="171" t="s">
        <v>78</v>
      </c>
      <c r="S327" s="363" t="s">
        <v>1512</v>
      </c>
      <c r="T327" s="170" t="s">
        <v>142</v>
      </c>
      <c r="U327" s="196" t="s">
        <v>81</v>
      </c>
      <c r="V327" s="170" t="s">
        <v>122</v>
      </c>
      <c r="W327" s="180" t="s">
        <v>123</v>
      </c>
      <c r="X327" s="181">
        <f t="shared" si="252"/>
        <v>0.2</v>
      </c>
      <c r="Y327" s="182" t="s">
        <v>84</v>
      </c>
      <c r="Z327" s="181">
        <f t="shared" si="253"/>
        <v>0.8</v>
      </c>
      <c r="AA327" s="173" t="s">
        <v>85</v>
      </c>
      <c r="AB327" s="172" t="s">
        <v>224</v>
      </c>
      <c r="AC327" s="170" t="s">
        <v>164</v>
      </c>
      <c r="AD327" s="173" t="s">
        <v>88</v>
      </c>
      <c r="AE327" s="173" t="s">
        <v>89</v>
      </c>
      <c r="AF327" s="196" t="s">
        <v>165</v>
      </c>
      <c r="AG327" s="173" t="s">
        <v>91</v>
      </c>
      <c r="AH327" s="173" t="s">
        <v>92</v>
      </c>
      <c r="AI327" s="183">
        <f t="shared" si="254"/>
        <v>0.1</v>
      </c>
      <c r="AJ327" s="173" t="s">
        <v>93</v>
      </c>
      <c r="AK327" s="183">
        <f t="shared" si="255"/>
        <v>0.1</v>
      </c>
      <c r="AL327" s="173" t="s">
        <v>94</v>
      </c>
      <c r="AM327" s="195" t="s">
        <v>147</v>
      </c>
      <c r="AN327" s="173" t="s">
        <v>96</v>
      </c>
      <c r="AO327" s="195" t="s">
        <v>148</v>
      </c>
      <c r="AP327" s="184">
        <f t="shared" si="256"/>
        <v>0.2</v>
      </c>
      <c r="AQ327" s="243" t="str">
        <f t="shared" si="257"/>
        <v>MUY BAJA</v>
      </c>
      <c r="AR327" s="243">
        <f t="shared" si="258"/>
        <v>0.2</v>
      </c>
      <c r="AS327" s="243" t="str">
        <f t="shared" si="259"/>
        <v>MAYOR</v>
      </c>
      <c r="AT327" s="243">
        <f t="shared" si="260"/>
        <v>0.64</v>
      </c>
      <c r="AU327" s="223" t="s">
        <v>85</v>
      </c>
      <c r="AV327" s="235" t="s">
        <v>130</v>
      </c>
      <c r="AW327" s="174" t="s">
        <v>224</v>
      </c>
      <c r="AX327" s="175" t="s">
        <v>225</v>
      </c>
      <c r="AY327" s="200"/>
      <c r="AZ327" s="175">
        <f t="shared" si="351"/>
        <v>45657</v>
      </c>
      <c r="BA327" s="175" t="str">
        <f t="shared" si="352"/>
        <v>En IIIC-2024 Mesa de Ayuda intervinó los equipos y cuentas de usuario final institucioanl que reprotaron alertas de malware o acceso a sitios web con sospecha de malware</v>
      </c>
      <c r="BB327" s="175" t="str">
        <f t="shared" si="353"/>
        <v>OSI - GIS</v>
      </c>
      <c r="BC327" s="227" t="s">
        <v>100</v>
      </c>
      <c r="BD327" s="175" t="str">
        <f t="shared" si="354"/>
        <v xml:space="preserve"> </v>
      </c>
      <c r="BE327" s="175" t="str">
        <f t="shared" si="355"/>
        <v>X</v>
      </c>
      <c r="BF327" s="175" t="str">
        <f t="shared" si="356"/>
        <v>Mesa de Ayuda intervinó los equipos y usuarios finales institucionales que reportaron alertas de incidentes o eventos relacionados con la navegación a sitios web sospechosos o ejecución de cookies</v>
      </c>
      <c r="BG327" s="177" t="s">
        <v>1340</v>
      </c>
      <c r="BH327" s="175" t="str">
        <f t="shared" si="357"/>
        <v xml:space="preserve"> </v>
      </c>
      <c r="BI327" s="200"/>
      <c r="BJ327" s="190">
        <v>45777</v>
      </c>
      <c r="BK327" s="192" t="str">
        <f t="shared" si="358"/>
        <v>Monitoreo antimalware y remediación casos</v>
      </c>
      <c r="BL327" s="192" t="str">
        <f t="shared" si="268"/>
        <v>OSI - GIS</v>
      </c>
      <c r="BM327" s="197" t="s">
        <v>100</v>
      </c>
      <c r="BN327" s="191"/>
      <c r="BO327" s="193" t="s">
        <v>1338</v>
      </c>
      <c r="BP327" s="192" t="str">
        <f t="shared" si="359"/>
        <v>Monitoreo de las herramientas y servicios para monitoreo de archivos y navegación institucional</v>
      </c>
      <c r="BQ327" s="194" t="s">
        <v>1340</v>
      </c>
      <c r="BR327" s="192" t="str">
        <f t="shared" si="360"/>
        <v xml:space="preserve">Servicio de monitoreo palataforma tecnológica </v>
      </c>
      <c r="BS327" s="200"/>
      <c r="BT327" s="362">
        <f t="shared" si="362"/>
        <v>45838</v>
      </c>
      <c r="BU327" s="363" t="str">
        <f t="shared" si="363"/>
        <v xml:space="preserve">Monitoreo a las alertas reportadas por la Plataforma Antivirus / Antimalware y el servicio de Monitoreo a correo malicioso o sospechoso. </v>
      </c>
      <c r="BV327" s="363" t="str">
        <f t="shared" si="269"/>
        <v>OSI - GIS</v>
      </c>
      <c r="BW327" s="553" t="s">
        <v>100</v>
      </c>
      <c r="BX327" s="364" t="str">
        <f t="shared" si="364"/>
        <v xml:space="preserve"> </v>
      </c>
      <c r="BY327" s="364" t="str">
        <f t="shared" si="365"/>
        <v>X</v>
      </c>
      <c r="BZ327" s="364" t="str">
        <f t="shared" si="366"/>
        <v xml:space="preserve">Monitoreo y atención de los casos reportados por navegación de usuario final y rececpción de correos desde dominios con debilidades de aseguramiento. </v>
      </c>
      <c r="CA327" s="366" t="s">
        <v>1340</v>
      </c>
      <c r="CB327" s="363" t="str">
        <f t="shared" si="367"/>
        <v>Ajuste redacción "Descripción del Riesgo" acorde con lo indicado en el Informe OCI-018-2025.</v>
      </c>
      <c r="CC327" s="200"/>
      <c r="CD327" s="301"/>
      <c r="CE327" s="175"/>
      <c r="CF327" s="175" t="str">
        <f t="shared" si="270"/>
        <v>OSI - GIS</v>
      </c>
      <c r="CG327" s="305" t="s">
        <v>100</v>
      </c>
      <c r="CH327" s="176"/>
      <c r="CI327" s="239"/>
      <c r="CJ327" s="175"/>
      <c r="CK327" s="177"/>
      <c r="CL327" s="175"/>
      <c r="CM327" s="200"/>
      <c r="CN327" s="175"/>
      <c r="CO327" s="175"/>
      <c r="CP327" s="176"/>
      <c r="CQ327" s="176"/>
      <c r="CR327" s="176"/>
      <c r="CS327" s="176"/>
      <c r="CT327" s="177"/>
      <c r="CU327" s="177"/>
      <c r="CV327" s="177"/>
      <c r="CW327" s="198"/>
      <c r="CX327" s="198"/>
      <c r="CY327" s="198"/>
      <c r="CZ327" s="198"/>
      <c r="DA327" s="198"/>
      <c r="DB327" s="198"/>
      <c r="DC327" s="198"/>
      <c r="DD327" s="198"/>
      <c r="DE327" s="198"/>
      <c r="DF327" s="198"/>
    </row>
    <row r="328" spans="2:110" s="187" customFormat="1" ht="73.5" x14ac:dyDescent="0.25">
      <c r="B328" s="173" t="s">
        <v>68</v>
      </c>
      <c r="C328" s="195" t="s">
        <v>223</v>
      </c>
      <c r="D328" s="195" t="s">
        <v>223</v>
      </c>
      <c r="E328" s="196" t="s">
        <v>116</v>
      </c>
      <c r="F328" s="196" t="s">
        <v>168</v>
      </c>
      <c r="G328" s="196" t="s">
        <v>223</v>
      </c>
      <c r="H328" s="195" t="s">
        <v>240</v>
      </c>
      <c r="I328" s="195" t="s">
        <v>240</v>
      </c>
      <c r="J328" s="195" t="s">
        <v>240</v>
      </c>
      <c r="K328" s="195" t="s">
        <v>240</v>
      </c>
      <c r="L328" s="195" t="s">
        <v>506</v>
      </c>
      <c r="M328" s="195" t="s">
        <v>507</v>
      </c>
      <c r="N328" s="195" t="s">
        <v>429</v>
      </c>
      <c r="O328" s="196" t="s">
        <v>497</v>
      </c>
      <c r="P328" s="170"/>
      <c r="Q328" s="171" t="s">
        <v>77</v>
      </c>
      <c r="R328" s="171" t="s">
        <v>78</v>
      </c>
      <c r="S328" s="363" t="s">
        <v>1512</v>
      </c>
      <c r="T328" s="170" t="s">
        <v>142</v>
      </c>
      <c r="U328" s="196" t="s">
        <v>81</v>
      </c>
      <c r="V328" s="170" t="s">
        <v>122</v>
      </c>
      <c r="W328" s="180" t="s">
        <v>123</v>
      </c>
      <c r="X328" s="181">
        <f t="shared" ref="X328:X391" si="368">IF(W328="MUY BAJA",20%,IF(W328="BAJA",40%,IF(W328="MEDIA",60%,IF(W328="ALTA",80%,IF(W328="MUY ALTA",100%,)))))</f>
        <v>0.2</v>
      </c>
      <c r="Y328" s="182" t="s">
        <v>84</v>
      </c>
      <c r="Z328" s="181">
        <f t="shared" ref="Z328:Z391" si="369">IF(Y328="LEVE",20%,IF(Y328="MENOR",40%,IF(Y328="MODERADO",60%,IF(Y328="MAYOR",80%,IF(Y328="CATASTRÓFICO",100%,)))))</f>
        <v>0.8</v>
      </c>
      <c r="AA328" s="173" t="s">
        <v>85</v>
      </c>
      <c r="AB328" s="172" t="s">
        <v>224</v>
      </c>
      <c r="AC328" s="170" t="s">
        <v>164</v>
      </c>
      <c r="AD328" s="173" t="s">
        <v>88</v>
      </c>
      <c r="AE328" s="173" t="s">
        <v>89</v>
      </c>
      <c r="AF328" s="196" t="s">
        <v>165</v>
      </c>
      <c r="AG328" s="173" t="s">
        <v>91</v>
      </c>
      <c r="AH328" s="173" t="s">
        <v>92</v>
      </c>
      <c r="AI328" s="183">
        <f t="shared" ref="AI328:AI391" si="370">IF(AH328="Prevenir",25%, IF(AH328="Detectar",15%,IF(AH328="Corregir",10%,)))</f>
        <v>0.1</v>
      </c>
      <c r="AJ328" s="173" t="s">
        <v>93</v>
      </c>
      <c r="AK328" s="183">
        <f t="shared" ref="AK328:AK391" si="371">IF(AJ328="Automático",25%,IF(AJ328="Manual",10%,))</f>
        <v>0.1</v>
      </c>
      <c r="AL328" s="173" t="s">
        <v>94</v>
      </c>
      <c r="AM328" s="195" t="s">
        <v>147</v>
      </c>
      <c r="AN328" s="173" t="s">
        <v>96</v>
      </c>
      <c r="AO328" s="195" t="s">
        <v>148</v>
      </c>
      <c r="AP328" s="184">
        <f t="shared" ref="AP328:AP396" si="372">+AI328+AK328</f>
        <v>0.2</v>
      </c>
      <c r="AQ328" s="243" t="str">
        <f t="shared" ref="AQ328:AQ391" si="373">IF(AR328&lt;=20%,"MUY BAJA",IF(AR328&lt;=40%,"BAJA",IF(AR328&lt;=60%,"MEDIA",IF(AR328&lt;=80%,"ALTA","MUY ALTA"))))</f>
        <v>MUY BAJA</v>
      </c>
      <c r="AR328" s="243">
        <f t="shared" ref="AR328:AR396" si="374">IF(OR(AH328="Prevenir",AH328="Detectar"),(X328-(X328*AP328)), X328)</f>
        <v>0.2</v>
      </c>
      <c r="AS328" s="243" t="str">
        <f t="shared" ref="AS328:AS391" si="375">IF(AT328&lt;=20%,"LEVE",IF(AT328&lt;=40%,"MENOR",IF(AT328&lt;=60%,"MODERADO",IF(AT328&lt;=80%,"MAYOR","CATASTROFICO"))))</f>
        <v>MAYOR</v>
      </c>
      <c r="AT328" s="243">
        <f t="shared" ref="AT328:AT396" si="376">IF(AH328="Corregir",(Z328-(Z328*AP328)), Z328)</f>
        <v>0.64</v>
      </c>
      <c r="AU328" s="223" t="s">
        <v>85</v>
      </c>
      <c r="AV328" s="235" t="s">
        <v>130</v>
      </c>
      <c r="AW328" s="174" t="s">
        <v>224</v>
      </c>
      <c r="AX328" s="175" t="s">
        <v>225</v>
      </c>
      <c r="AY328" s="200"/>
      <c r="AZ328" s="175">
        <f t="shared" si="351"/>
        <v>45657</v>
      </c>
      <c r="BA328" s="175" t="str">
        <f t="shared" si="352"/>
        <v>En IIIC-2024 Mesa de Ayuda intervinó los equipos y cuentas de usuario final institucioanl que reprotaron alertas de malware o acceso a sitios web con sospecha de malware</v>
      </c>
      <c r="BB328" s="175" t="str">
        <f t="shared" si="353"/>
        <v>OSI - GIS</v>
      </c>
      <c r="BC328" s="227" t="s">
        <v>100</v>
      </c>
      <c r="BD328" s="175" t="str">
        <f t="shared" si="354"/>
        <v xml:space="preserve"> </v>
      </c>
      <c r="BE328" s="175" t="str">
        <f t="shared" si="355"/>
        <v>X</v>
      </c>
      <c r="BF328" s="175" t="str">
        <f t="shared" si="356"/>
        <v>Mesa de Ayuda intervinó los equipos y usuarios finales institucionales que reportaron alertas de incidentes o eventos relacionados con la navegación a sitios web sospechosos o ejecución de cookies</v>
      </c>
      <c r="BG328" s="177" t="s">
        <v>1340</v>
      </c>
      <c r="BH328" s="175" t="str">
        <f t="shared" si="357"/>
        <v xml:space="preserve"> </v>
      </c>
      <c r="BI328" s="200"/>
      <c r="BJ328" s="190">
        <v>45777</v>
      </c>
      <c r="BK328" s="192" t="str">
        <f t="shared" si="358"/>
        <v>Monitoreo antimalware y remediación casos</v>
      </c>
      <c r="BL328" s="192" t="str">
        <f t="shared" si="268"/>
        <v>OSI - GIS</v>
      </c>
      <c r="BM328" s="197" t="s">
        <v>100</v>
      </c>
      <c r="BN328" s="191"/>
      <c r="BO328" s="193" t="s">
        <v>1338</v>
      </c>
      <c r="BP328" s="192" t="str">
        <f t="shared" si="359"/>
        <v>Monitoreo de las herramientas y servicios para monitoreo de archivos y navegación institucional</v>
      </c>
      <c r="BQ328" s="194" t="s">
        <v>1340</v>
      </c>
      <c r="BR328" s="192" t="str">
        <f t="shared" si="360"/>
        <v xml:space="preserve">Servicio de monitoreo palataforma tecnológica </v>
      </c>
      <c r="BS328" s="200"/>
      <c r="BT328" s="362">
        <f t="shared" si="362"/>
        <v>45838</v>
      </c>
      <c r="BU328" s="363" t="str">
        <f t="shared" si="363"/>
        <v xml:space="preserve">Monitoreo a las alertas reportadas por la Plataforma Antivirus / Antimalware y el servicio de Monitoreo a correo malicioso o sospechoso. </v>
      </c>
      <c r="BV328" s="363" t="str">
        <f t="shared" si="269"/>
        <v>OSI - GIS</v>
      </c>
      <c r="BW328" s="553" t="s">
        <v>100</v>
      </c>
      <c r="BX328" s="364" t="str">
        <f t="shared" si="364"/>
        <v xml:space="preserve"> </v>
      </c>
      <c r="BY328" s="364" t="str">
        <f t="shared" si="365"/>
        <v>X</v>
      </c>
      <c r="BZ328" s="364" t="str">
        <f t="shared" si="366"/>
        <v xml:space="preserve">Monitoreo y atención de los casos reportados por navegación de usuario final y rececpción de correos desde dominios con debilidades de aseguramiento. </v>
      </c>
      <c r="CA328" s="366" t="s">
        <v>1340</v>
      </c>
      <c r="CB328" s="363" t="str">
        <f t="shared" si="367"/>
        <v>Ajuste redacción "Descripción del Riesgo" acorde con lo indicado en el Informe OCI-018-2025.</v>
      </c>
      <c r="CC328" s="200"/>
      <c r="CD328" s="301"/>
      <c r="CE328" s="175"/>
      <c r="CF328" s="175" t="str">
        <f t="shared" si="270"/>
        <v>OSI - GIS</v>
      </c>
      <c r="CG328" s="305" t="s">
        <v>100</v>
      </c>
      <c r="CH328" s="176"/>
      <c r="CI328" s="239"/>
      <c r="CJ328" s="175"/>
      <c r="CK328" s="177"/>
      <c r="CL328" s="175"/>
      <c r="CM328" s="200"/>
      <c r="CN328" s="175"/>
      <c r="CO328" s="175"/>
      <c r="CP328" s="176"/>
      <c r="CQ328" s="176"/>
      <c r="CR328" s="176"/>
      <c r="CS328" s="176"/>
      <c r="CT328" s="177"/>
      <c r="CU328" s="177"/>
      <c r="CV328" s="177"/>
      <c r="CW328" s="198"/>
      <c r="CX328" s="198"/>
      <c r="CY328" s="198"/>
      <c r="CZ328" s="198"/>
      <c r="DA328" s="198"/>
      <c r="DB328" s="198"/>
      <c r="DC328" s="198"/>
      <c r="DD328" s="198"/>
      <c r="DE328" s="198"/>
      <c r="DF328" s="198"/>
    </row>
    <row r="329" spans="2:110" s="187" customFormat="1" ht="73.5" x14ac:dyDescent="0.25">
      <c r="B329" s="173" t="s">
        <v>68</v>
      </c>
      <c r="C329" s="195" t="s">
        <v>223</v>
      </c>
      <c r="D329" s="195" t="s">
        <v>223</v>
      </c>
      <c r="E329" s="196" t="s">
        <v>116</v>
      </c>
      <c r="F329" s="196" t="s">
        <v>71</v>
      </c>
      <c r="G329" s="196" t="s">
        <v>223</v>
      </c>
      <c r="H329" s="195" t="s">
        <v>242</v>
      </c>
      <c r="I329" s="195" t="s">
        <v>240</v>
      </c>
      <c r="J329" s="195" t="s">
        <v>242</v>
      </c>
      <c r="K329" s="195" t="s">
        <v>242</v>
      </c>
      <c r="L329" s="195" t="s">
        <v>284</v>
      </c>
      <c r="M329" s="195" t="s">
        <v>284</v>
      </c>
      <c r="N329" s="195" t="s">
        <v>284</v>
      </c>
      <c r="O329" s="196" t="s">
        <v>285</v>
      </c>
      <c r="P329" s="170"/>
      <c r="Q329" s="171" t="s">
        <v>77</v>
      </c>
      <c r="R329" s="171" t="s">
        <v>78</v>
      </c>
      <c r="S329" s="363" t="s">
        <v>1512</v>
      </c>
      <c r="T329" s="170" t="s">
        <v>142</v>
      </c>
      <c r="U329" s="196" t="s">
        <v>81</v>
      </c>
      <c r="V329" s="170" t="s">
        <v>122</v>
      </c>
      <c r="W329" s="180" t="s">
        <v>123</v>
      </c>
      <c r="X329" s="181">
        <f t="shared" si="368"/>
        <v>0.2</v>
      </c>
      <c r="Y329" s="182" t="s">
        <v>84</v>
      </c>
      <c r="Z329" s="181">
        <f t="shared" si="369"/>
        <v>0.8</v>
      </c>
      <c r="AA329" s="173" t="s">
        <v>85</v>
      </c>
      <c r="AB329" s="172" t="s">
        <v>224</v>
      </c>
      <c r="AC329" s="170" t="s">
        <v>164</v>
      </c>
      <c r="AD329" s="173" t="s">
        <v>88</v>
      </c>
      <c r="AE329" s="173" t="s">
        <v>89</v>
      </c>
      <c r="AF329" s="196" t="s">
        <v>165</v>
      </c>
      <c r="AG329" s="173" t="s">
        <v>91</v>
      </c>
      <c r="AH329" s="173" t="s">
        <v>92</v>
      </c>
      <c r="AI329" s="183">
        <f t="shared" si="370"/>
        <v>0.1</v>
      </c>
      <c r="AJ329" s="173" t="s">
        <v>93</v>
      </c>
      <c r="AK329" s="183">
        <f t="shared" si="371"/>
        <v>0.1</v>
      </c>
      <c r="AL329" s="173" t="s">
        <v>94</v>
      </c>
      <c r="AM329" s="195" t="s">
        <v>147</v>
      </c>
      <c r="AN329" s="173" t="s">
        <v>96</v>
      </c>
      <c r="AO329" s="195" t="s">
        <v>148</v>
      </c>
      <c r="AP329" s="184">
        <f t="shared" si="372"/>
        <v>0.2</v>
      </c>
      <c r="AQ329" s="243" t="str">
        <f t="shared" si="373"/>
        <v>MUY BAJA</v>
      </c>
      <c r="AR329" s="243">
        <f t="shared" si="374"/>
        <v>0.2</v>
      </c>
      <c r="AS329" s="243" t="str">
        <f t="shared" si="375"/>
        <v>MAYOR</v>
      </c>
      <c r="AT329" s="243">
        <f t="shared" si="376"/>
        <v>0.64</v>
      </c>
      <c r="AU329" s="223" t="s">
        <v>85</v>
      </c>
      <c r="AV329" s="235" t="s">
        <v>130</v>
      </c>
      <c r="AW329" s="174" t="s">
        <v>224</v>
      </c>
      <c r="AX329" s="175" t="s">
        <v>225</v>
      </c>
      <c r="AY329" s="200"/>
      <c r="AZ329" s="175">
        <f t="shared" si="351"/>
        <v>45657</v>
      </c>
      <c r="BA329" s="175" t="str">
        <f t="shared" si="352"/>
        <v>En IIIC-2024 Mesa de Ayuda intervinó los equipos y cuentas de usuario final institucioanl que reprotaron alertas de malware o acceso a sitios web con sospecha de malware</v>
      </c>
      <c r="BB329" s="175" t="str">
        <f t="shared" si="353"/>
        <v>OSI - GIS</v>
      </c>
      <c r="BC329" s="227" t="s">
        <v>100</v>
      </c>
      <c r="BD329" s="175" t="str">
        <f t="shared" si="354"/>
        <v xml:space="preserve"> </v>
      </c>
      <c r="BE329" s="175" t="str">
        <f t="shared" si="355"/>
        <v>X</v>
      </c>
      <c r="BF329" s="175" t="str">
        <f t="shared" si="356"/>
        <v>Mesa de Ayuda intervinó los equipos y usuarios finales institucionales que reportaron alertas de incidentes o eventos relacionados con la navegación a sitios web sospechosos o ejecución de cookies</v>
      </c>
      <c r="BG329" s="177" t="s">
        <v>1340</v>
      </c>
      <c r="BH329" s="175" t="str">
        <f t="shared" si="357"/>
        <v xml:space="preserve"> </v>
      </c>
      <c r="BI329" s="200"/>
      <c r="BJ329" s="190">
        <v>45777</v>
      </c>
      <c r="BK329" s="192" t="str">
        <f t="shared" si="358"/>
        <v>Monitoreo antimalware y remediación casos</v>
      </c>
      <c r="BL329" s="192" t="str">
        <f t="shared" ref="BL329:BL392" si="377">BB329</f>
        <v>OSI - GIS</v>
      </c>
      <c r="BM329" s="197" t="s">
        <v>100</v>
      </c>
      <c r="BN329" s="191"/>
      <c r="BO329" s="193" t="s">
        <v>1338</v>
      </c>
      <c r="BP329" s="192" t="str">
        <f t="shared" si="359"/>
        <v>Monitoreo de las herramientas y servicios para monitoreo de archivos y navegación institucional</v>
      </c>
      <c r="BQ329" s="194" t="s">
        <v>1340</v>
      </c>
      <c r="BR329" s="192" t="str">
        <f t="shared" si="360"/>
        <v xml:space="preserve">Servicio de monitoreo palataforma tecnológica </v>
      </c>
      <c r="BS329" s="200"/>
      <c r="BT329" s="362">
        <f t="shared" si="362"/>
        <v>45838</v>
      </c>
      <c r="BU329" s="363" t="str">
        <f t="shared" si="363"/>
        <v xml:space="preserve">Monitoreo a las alertas reportadas por la Plataforma Antivirus / Antimalware y el servicio de Monitoreo a correo malicioso o sospechoso. </v>
      </c>
      <c r="BV329" s="363" t="str">
        <f t="shared" ref="BV329:BV396" si="378">BL329</f>
        <v>OSI - GIS</v>
      </c>
      <c r="BW329" s="553" t="s">
        <v>100</v>
      </c>
      <c r="BX329" s="364" t="str">
        <f t="shared" si="364"/>
        <v xml:space="preserve"> </v>
      </c>
      <c r="BY329" s="364" t="str">
        <f t="shared" si="365"/>
        <v>X</v>
      </c>
      <c r="BZ329" s="364" t="str">
        <f t="shared" si="366"/>
        <v xml:space="preserve">Monitoreo y atención de los casos reportados por navegación de usuario final y rececpción de correos desde dominios con debilidades de aseguramiento. </v>
      </c>
      <c r="CA329" s="366" t="s">
        <v>1340</v>
      </c>
      <c r="CB329" s="363" t="str">
        <f t="shared" si="367"/>
        <v>Ajuste redacción "Descripción del Riesgo" acorde con lo indicado en el Informe OCI-018-2025.</v>
      </c>
      <c r="CC329" s="200"/>
      <c r="CD329" s="301"/>
      <c r="CE329" s="175"/>
      <c r="CF329" s="175" t="str">
        <f t="shared" ref="CF329:CF392" si="379">BV329</f>
        <v>OSI - GIS</v>
      </c>
      <c r="CG329" s="305" t="s">
        <v>100</v>
      </c>
      <c r="CH329" s="176"/>
      <c r="CI329" s="239"/>
      <c r="CJ329" s="175"/>
      <c r="CK329" s="177"/>
      <c r="CL329" s="175"/>
      <c r="CM329" s="200"/>
      <c r="CN329" s="175"/>
      <c r="CO329" s="175"/>
      <c r="CP329" s="176"/>
      <c r="CQ329" s="176"/>
      <c r="CR329" s="176"/>
      <c r="CS329" s="176"/>
      <c r="CT329" s="177"/>
      <c r="CU329" s="177"/>
      <c r="CV329" s="177"/>
      <c r="CW329" s="198"/>
      <c r="CX329" s="198"/>
      <c r="CY329" s="198"/>
      <c r="CZ329" s="198"/>
      <c r="DA329" s="198"/>
      <c r="DB329" s="198"/>
      <c r="DC329" s="198"/>
      <c r="DD329" s="198"/>
      <c r="DE329" s="198"/>
      <c r="DF329" s="198"/>
    </row>
    <row r="330" spans="2:110" s="187" customFormat="1" ht="73.5" x14ac:dyDescent="0.25">
      <c r="B330" s="173" t="s">
        <v>68</v>
      </c>
      <c r="C330" s="195" t="s">
        <v>223</v>
      </c>
      <c r="D330" s="195" t="s">
        <v>223</v>
      </c>
      <c r="E330" s="196" t="s">
        <v>116</v>
      </c>
      <c r="F330" s="196" t="s">
        <v>71</v>
      </c>
      <c r="G330" s="196" t="s">
        <v>223</v>
      </c>
      <c r="H330" s="195" t="s">
        <v>240</v>
      </c>
      <c r="I330" s="195" t="s">
        <v>518</v>
      </c>
      <c r="J330" s="195" t="s">
        <v>240</v>
      </c>
      <c r="K330" s="195" t="s">
        <v>242</v>
      </c>
      <c r="L330" s="195" t="s">
        <v>292</v>
      </c>
      <c r="M330" s="195" t="s">
        <v>293</v>
      </c>
      <c r="N330" s="195" t="s">
        <v>294</v>
      </c>
      <c r="O330" s="196" t="s">
        <v>295</v>
      </c>
      <c r="P330" s="170"/>
      <c r="Q330" s="171" t="s">
        <v>77</v>
      </c>
      <c r="R330" s="171" t="s">
        <v>78</v>
      </c>
      <c r="S330" s="363" t="s">
        <v>1512</v>
      </c>
      <c r="T330" s="170" t="s">
        <v>142</v>
      </c>
      <c r="U330" s="196" t="s">
        <v>81</v>
      </c>
      <c r="V330" s="170" t="s">
        <v>122</v>
      </c>
      <c r="W330" s="180" t="s">
        <v>123</v>
      </c>
      <c r="X330" s="181">
        <f t="shared" si="368"/>
        <v>0.2</v>
      </c>
      <c r="Y330" s="182" t="s">
        <v>84</v>
      </c>
      <c r="Z330" s="181">
        <f t="shared" si="369"/>
        <v>0.8</v>
      </c>
      <c r="AA330" s="173" t="s">
        <v>85</v>
      </c>
      <c r="AB330" s="172" t="s">
        <v>224</v>
      </c>
      <c r="AC330" s="170" t="s">
        <v>164</v>
      </c>
      <c r="AD330" s="173" t="s">
        <v>88</v>
      </c>
      <c r="AE330" s="173" t="s">
        <v>89</v>
      </c>
      <c r="AF330" s="196" t="s">
        <v>165</v>
      </c>
      <c r="AG330" s="173" t="s">
        <v>91</v>
      </c>
      <c r="AH330" s="173" t="s">
        <v>92</v>
      </c>
      <c r="AI330" s="183">
        <f t="shared" si="370"/>
        <v>0.1</v>
      </c>
      <c r="AJ330" s="173" t="s">
        <v>93</v>
      </c>
      <c r="AK330" s="183">
        <f t="shared" si="371"/>
        <v>0.1</v>
      </c>
      <c r="AL330" s="173" t="s">
        <v>94</v>
      </c>
      <c r="AM330" s="195" t="s">
        <v>147</v>
      </c>
      <c r="AN330" s="173" t="s">
        <v>96</v>
      </c>
      <c r="AO330" s="195" t="s">
        <v>148</v>
      </c>
      <c r="AP330" s="184">
        <f t="shared" si="372"/>
        <v>0.2</v>
      </c>
      <c r="AQ330" s="243" t="str">
        <f t="shared" si="373"/>
        <v>MUY BAJA</v>
      </c>
      <c r="AR330" s="243">
        <f t="shared" si="374"/>
        <v>0.2</v>
      </c>
      <c r="AS330" s="243" t="str">
        <f t="shared" si="375"/>
        <v>MAYOR</v>
      </c>
      <c r="AT330" s="243">
        <f t="shared" si="376"/>
        <v>0.64</v>
      </c>
      <c r="AU330" s="223" t="s">
        <v>85</v>
      </c>
      <c r="AV330" s="235" t="s">
        <v>130</v>
      </c>
      <c r="AW330" s="174" t="s">
        <v>224</v>
      </c>
      <c r="AX330" s="175" t="s">
        <v>225</v>
      </c>
      <c r="AY330" s="200"/>
      <c r="AZ330" s="175">
        <f t="shared" si="351"/>
        <v>45657</v>
      </c>
      <c r="BA330" s="175" t="str">
        <f t="shared" si="352"/>
        <v>En IIIC-2024 Mesa de Ayuda intervinó los equipos y cuentas de usuario final institucioanl que reprotaron alertas de malware o acceso a sitios web con sospecha de malware</v>
      </c>
      <c r="BB330" s="175" t="str">
        <f t="shared" si="353"/>
        <v>OSI - GIS</v>
      </c>
      <c r="BC330" s="227" t="s">
        <v>100</v>
      </c>
      <c r="BD330" s="175" t="str">
        <f t="shared" si="354"/>
        <v xml:space="preserve"> </v>
      </c>
      <c r="BE330" s="175" t="str">
        <f t="shared" si="355"/>
        <v>X</v>
      </c>
      <c r="BF330" s="175" t="str">
        <f t="shared" si="356"/>
        <v>Mesa de Ayuda intervinó los equipos y usuarios finales institucionales que reportaron alertas de incidentes o eventos relacionados con la navegación a sitios web sospechosos o ejecución de cookies</v>
      </c>
      <c r="BG330" s="177" t="s">
        <v>1340</v>
      </c>
      <c r="BH330" s="175" t="str">
        <f t="shared" si="357"/>
        <v xml:space="preserve"> </v>
      </c>
      <c r="BI330" s="200"/>
      <c r="BJ330" s="190">
        <v>45777</v>
      </c>
      <c r="BK330" s="192" t="str">
        <f t="shared" si="358"/>
        <v>Monitoreo antimalware y remediación casos</v>
      </c>
      <c r="BL330" s="192" t="str">
        <f t="shared" si="377"/>
        <v>OSI - GIS</v>
      </c>
      <c r="BM330" s="197" t="s">
        <v>100</v>
      </c>
      <c r="BN330" s="191"/>
      <c r="BO330" s="193" t="s">
        <v>1338</v>
      </c>
      <c r="BP330" s="192" t="str">
        <f t="shared" si="359"/>
        <v>Monitoreo de las herramientas y servicios para monitoreo de archivos y navegación institucional</v>
      </c>
      <c r="BQ330" s="194" t="s">
        <v>1340</v>
      </c>
      <c r="BR330" s="192" t="str">
        <f t="shared" si="360"/>
        <v xml:space="preserve">Servicio de monitoreo palataforma tecnológica </v>
      </c>
      <c r="BS330" s="200"/>
      <c r="BT330" s="362">
        <f t="shared" si="362"/>
        <v>45838</v>
      </c>
      <c r="BU330" s="363" t="str">
        <f t="shared" si="363"/>
        <v xml:space="preserve">Monitoreo a las alertas reportadas por la Plataforma Antivirus / Antimalware y el servicio de Monitoreo a correo malicioso o sospechoso. </v>
      </c>
      <c r="BV330" s="363" t="str">
        <f t="shared" si="378"/>
        <v>OSI - GIS</v>
      </c>
      <c r="BW330" s="553" t="s">
        <v>100</v>
      </c>
      <c r="BX330" s="364" t="str">
        <f t="shared" si="364"/>
        <v xml:space="preserve"> </v>
      </c>
      <c r="BY330" s="364" t="str">
        <f t="shared" si="365"/>
        <v>X</v>
      </c>
      <c r="BZ330" s="364" t="str">
        <f t="shared" si="366"/>
        <v xml:space="preserve">Monitoreo y atención de los casos reportados por navegación de usuario final y rececpción de correos desde dominios con debilidades de aseguramiento. </v>
      </c>
      <c r="CA330" s="366" t="s">
        <v>1340</v>
      </c>
      <c r="CB330" s="363" t="str">
        <f t="shared" si="367"/>
        <v>Ajuste redacción "Descripción del Riesgo" acorde con lo indicado en el Informe OCI-018-2025.</v>
      </c>
      <c r="CC330" s="200"/>
      <c r="CD330" s="301"/>
      <c r="CE330" s="175"/>
      <c r="CF330" s="175" t="str">
        <f t="shared" si="379"/>
        <v>OSI - GIS</v>
      </c>
      <c r="CG330" s="305" t="s">
        <v>100</v>
      </c>
      <c r="CH330" s="176"/>
      <c r="CI330" s="239"/>
      <c r="CJ330" s="175"/>
      <c r="CK330" s="177"/>
      <c r="CL330" s="175"/>
      <c r="CM330" s="200"/>
      <c r="CN330" s="175"/>
      <c r="CO330" s="175"/>
      <c r="CP330" s="176"/>
      <c r="CQ330" s="176"/>
      <c r="CR330" s="176"/>
      <c r="CS330" s="176"/>
      <c r="CT330" s="177"/>
      <c r="CU330" s="177"/>
      <c r="CV330" s="177"/>
      <c r="CW330" s="198"/>
      <c r="CX330" s="198"/>
      <c r="CY330" s="198"/>
      <c r="CZ330" s="198"/>
      <c r="DA330" s="198"/>
      <c r="DB330" s="198"/>
      <c r="DC330" s="198"/>
      <c r="DD330" s="198"/>
      <c r="DE330" s="198"/>
      <c r="DF330" s="198"/>
    </row>
    <row r="331" spans="2:110" s="187" customFormat="1" ht="73.5" x14ac:dyDescent="0.25">
      <c r="B331" s="173" t="s">
        <v>68</v>
      </c>
      <c r="C331" s="195" t="s">
        <v>223</v>
      </c>
      <c r="D331" s="195" t="s">
        <v>223</v>
      </c>
      <c r="E331" s="196" t="s">
        <v>116</v>
      </c>
      <c r="F331" s="196" t="s">
        <v>168</v>
      </c>
      <c r="G331" s="196" t="s">
        <v>223</v>
      </c>
      <c r="H331" s="195" t="s">
        <v>242</v>
      </c>
      <c r="I331" s="195" t="s">
        <v>242</v>
      </c>
      <c r="J331" s="195" t="s">
        <v>242</v>
      </c>
      <c r="K331" s="195" t="s">
        <v>242</v>
      </c>
      <c r="L331" s="195" t="s">
        <v>353</v>
      </c>
      <c r="M331" s="195" t="s">
        <v>353</v>
      </c>
      <c r="N331" s="195" t="s">
        <v>120</v>
      </c>
      <c r="O331" s="196" t="s">
        <v>167</v>
      </c>
      <c r="P331" s="170"/>
      <c r="Q331" s="171" t="s">
        <v>77</v>
      </c>
      <c r="R331" s="171" t="s">
        <v>78</v>
      </c>
      <c r="S331" s="363" t="s">
        <v>1512</v>
      </c>
      <c r="T331" s="170" t="s">
        <v>142</v>
      </c>
      <c r="U331" s="196" t="s">
        <v>81</v>
      </c>
      <c r="V331" s="170" t="s">
        <v>122</v>
      </c>
      <c r="W331" s="180" t="s">
        <v>123</v>
      </c>
      <c r="X331" s="181">
        <f t="shared" si="368"/>
        <v>0.2</v>
      </c>
      <c r="Y331" s="182" t="s">
        <v>84</v>
      </c>
      <c r="Z331" s="181">
        <f t="shared" si="369"/>
        <v>0.8</v>
      </c>
      <c r="AA331" s="173" t="s">
        <v>85</v>
      </c>
      <c r="AB331" s="172" t="s">
        <v>224</v>
      </c>
      <c r="AC331" s="170" t="s">
        <v>164</v>
      </c>
      <c r="AD331" s="173" t="s">
        <v>88</v>
      </c>
      <c r="AE331" s="173" t="s">
        <v>89</v>
      </c>
      <c r="AF331" s="196" t="s">
        <v>165</v>
      </c>
      <c r="AG331" s="173" t="s">
        <v>91</v>
      </c>
      <c r="AH331" s="173" t="s">
        <v>92</v>
      </c>
      <c r="AI331" s="183">
        <f t="shared" si="370"/>
        <v>0.1</v>
      </c>
      <c r="AJ331" s="173" t="s">
        <v>93</v>
      </c>
      <c r="AK331" s="183">
        <f t="shared" si="371"/>
        <v>0.1</v>
      </c>
      <c r="AL331" s="173" t="s">
        <v>94</v>
      </c>
      <c r="AM331" s="195" t="s">
        <v>147</v>
      </c>
      <c r="AN331" s="173" t="s">
        <v>96</v>
      </c>
      <c r="AO331" s="195" t="s">
        <v>148</v>
      </c>
      <c r="AP331" s="184">
        <f t="shared" si="372"/>
        <v>0.2</v>
      </c>
      <c r="AQ331" s="243" t="str">
        <f t="shared" si="373"/>
        <v>MUY BAJA</v>
      </c>
      <c r="AR331" s="243">
        <f t="shared" si="374"/>
        <v>0.2</v>
      </c>
      <c r="AS331" s="243" t="str">
        <f t="shared" si="375"/>
        <v>MAYOR</v>
      </c>
      <c r="AT331" s="243">
        <f t="shared" si="376"/>
        <v>0.64</v>
      </c>
      <c r="AU331" s="223" t="s">
        <v>85</v>
      </c>
      <c r="AV331" s="235" t="s">
        <v>130</v>
      </c>
      <c r="AW331" s="174" t="s">
        <v>224</v>
      </c>
      <c r="AX331" s="175" t="s">
        <v>225</v>
      </c>
      <c r="AY331" s="200"/>
      <c r="AZ331" s="175">
        <f t="shared" si="351"/>
        <v>45657</v>
      </c>
      <c r="BA331" s="175" t="str">
        <f t="shared" si="352"/>
        <v>En IIIC-2024 Mesa de Ayuda intervinó los equipos y cuentas de usuario final institucioanl que reprotaron alertas de malware o acceso a sitios web con sospecha de malware</v>
      </c>
      <c r="BB331" s="175" t="str">
        <f t="shared" si="353"/>
        <v>OSI - GIS</v>
      </c>
      <c r="BC331" s="227" t="s">
        <v>100</v>
      </c>
      <c r="BD331" s="175" t="str">
        <f t="shared" si="354"/>
        <v xml:space="preserve"> </v>
      </c>
      <c r="BE331" s="175" t="str">
        <f t="shared" si="355"/>
        <v>X</v>
      </c>
      <c r="BF331" s="175" t="str">
        <f t="shared" si="356"/>
        <v>Mesa de Ayuda intervinó los equipos y usuarios finales institucionales que reportaron alertas de incidentes o eventos relacionados con la navegación a sitios web sospechosos o ejecución de cookies</v>
      </c>
      <c r="BG331" s="177" t="s">
        <v>1340</v>
      </c>
      <c r="BH331" s="175" t="str">
        <f t="shared" si="357"/>
        <v xml:space="preserve"> </v>
      </c>
      <c r="BI331" s="200"/>
      <c r="BJ331" s="190">
        <v>45777</v>
      </c>
      <c r="BK331" s="192" t="str">
        <f t="shared" si="358"/>
        <v>Monitoreo antimalware y remediación casos</v>
      </c>
      <c r="BL331" s="192" t="str">
        <f t="shared" si="377"/>
        <v>OSI - GIS</v>
      </c>
      <c r="BM331" s="197" t="s">
        <v>100</v>
      </c>
      <c r="BN331" s="191"/>
      <c r="BO331" s="193" t="s">
        <v>1338</v>
      </c>
      <c r="BP331" s="192" t="str">
        <f t="shared" si="359"/>
        <v>Monitoreo de las herramientas y servicios para monitoreo de archivos y navegación institucional</v>
      </c>
      <c r="BQ331" s="194" t="s">
        <v>1340</v>
      </c>
      <c r="BR331" s="192" t="str">
        <f t="shared" si="360"/>
        <v xml:space="preserve">Servicio de monitoreo palataforma tecnológica </v>
      </c>
      <c r="BS331" s="200"/>
      <c r="BT331" s="362">
        <f t="shared" si="362"/>
        <v>45838</v>
      </c>
      <c r="BU331" s="363" t="str">
        <f t="shared" si="363"/>
        <v xml:space="preserve">Monitoreo a las alertas reportadas por la Plataforma Antivirus / Antimalware y el servicio de Monitoreo a correo malicioso o sospechoso. </v>
      </c>
      <c r="BV331" s="363" t="str">
        <f t="shared" si="378"/>
        <v>OSI - GIS</v>
      </c>
      <c r="BW331" s="553" t="s">
        <v>100</v>
      </c>
      <c r="BX331" s="364" t="str">
        <f t="shared" si="364"/>
        <v xml:space="preserve"> </v>
      </c>
      <c r="BY331" s="364" t="str">
        <f t="shared" si="365"/>
        <v>X</v>
      </c>
      <c r="BZ331" s="364" t="str">
        <f t="shared" si="366"/>
        <v xml:space="preserve">Monitoreo y atención de los casos reportados por navegación de usuario final y rececpción de correos desde dominios con debilidades de aseguramiento. </v>
      </c>
      <c r="CA331" s="366" t="s">
        <v>1340</v>
      </c>
      <c r="CB331" s="363" t="str">
        <f t="shared" si="367"/>
        <v>Ajuste redacción "Descripción del Riesgo" acorde con lo indicado en el Informe OCI-018-2025.</v>
      </c>
      <c r="CC331" s="200"/>
      <c r="CD331" s="301"/>
      <c r="CE331" s="175"/>
      <c r="CF331" s="175" t="str">
        <f t="shared" si="379"/>
        <v>OSI - GIS</v>
      </c>
      <c r="CG331" s="305" t="s">
        <v>100</v>
      </c>
      <c r="CH331" s="176"/>
      <c r="CI331" s="239"/>
      <c r="CJ331" s="175"/>
      <c r="CK331" s="177"/>
      <c r="CL331" s="175"/>
      <c r="CM331" s="200"/>
      <c r="CN331" s="175"/>
      <c r="CO331" s="175"/>
      <c r="CP331" s="176"/>
      <c r="CQ331" s="176"/>
      <c r="CR331" s="176"/>
      <c r="CS331" s="176"/>
      <c r="CT331" s="177"/>
      <c r="CU331" s="177"/>
      <c r="CV331" s="177"/>
      <c r="CW331" s="198"/>
      <c r="CX331" s="198"/>
      <c r="CY331" s="198"/>
      <c r="CZ331" s="198"/>
      <c r="DA331" s="198"/>
      <c r="DB331" s="198"/>
      <c r="DC331" s="198"/>
      <c r="DD331" s="198"/>
      <c r="DE331" s="198"/>
      <c r="DF331" s="198"/>
    </row>
    <row r="332" spans="2:110" s="187" customFormat="1" ht="73.5" x14ac:dyDescent="0.25">
      <c r="B332" s="173" t="s">
        <v>68</v>
      </c>
      <c r="C332" s="195" t="s">
        <v>223</v>
      </c>
      <c r="D332" s="195" t="s">
        <v>223</v>
      </c>
      <c r="E332" s="196" t="s">
        <v>116</v>
      </c>
      <c r="F332" s="196" t="s">
        <v>168</v>
      </c>
      <c r="G332" s="196" t="s">
        <v>223</v>
      </c>
      <c r="H332" s="195" t="s">
        <v>240</v>
      </c>
      <c r="I332" s="195" t="s">
        <v>242</v>
      </c>
      <c r="J332" s="195" t="s">
        <v>240</v>
      </c>
      <c r="K332" s="195" t="s">
        <v>242</v>
      </c>
      <c r="L332" s="195" t="s">
        <v>588</v>
      </c>
      <c r="M332" s="195" t="s">
        <v>589</v>
      </c>
      <c r="N332" s="195" t="s">
        <v>590</v>
      </c>
      <c r="O332" s="196" t="s">
        <v>363</v>
      </c>
      <c r="P332" s="170"/>
      <c r="Q332" s="171" t="s">
        <v>77</v>
      </c>
      <c r="R332" s="171" t="s">
        <v>78</v>
      </c>
      <c r="S332" s="363" t="s">
        <v>1512</v>
      </c>
      <c r="T332" s="170" t="s">
        <v>142</v>
      </c>
      <c r="U332" s="196" t="s">
        <v>81</v>
      </c>
      <c r="V332" s="170" t="s">
        <v>122</v>
      </c>
      <c r="W332" s="180" t="s">
        <v>123</v>
      </c>
      <c r="X332" s="181">
        <f t="shared" si="368"/>
        <v>0.2</v>
      </c>
      <c r="Y332" s="182" t="s">
        <v>84</v>
      </c>
      <c r="Z332" s="181">
        <f t="shared" si="369"/>
        <v>0.8</v>
      </c>
      <c r="AA332" s="173" t="s">
        <v>85</v>
      </c>
      <c r="AB332" s="172" t="s">
        <v>224</v>
      </c>
      <c r="AC332" s="170" t="s">
        <v>164</v>
      </c>
      <c r="AD332" s="173" t="s">
        <v>88</v>
      </c>
      <c r="AE332" s="173" t="s">
        <v>89</v>
      </c>
      <c r="AF332" s="196" t="s">
        <v>165</v>
      </c>
      <c r="AG332" s="173" t="s">
        <v>91</v>
      </c>
      <c r="AH332" s="173" t="s">
        <v>92</v>
      </c>
      <c r="AI332" s="183">
        <f t="shared" si="370"/>
        <v>0.1</v>
      </c>
      <c r="AJ332" s="173" t="s">
        <v>93</v>
      </c>
      <c r="AK332" s="183">
        <f t="shared" si="371"/>
        <v>0.1</v>
      </c>
      <c r="AL332" s="173" t="s">
        <v>94</v>
      </c>
      <c r="AM332" s="195" t="s">
        <v>147</v>
      </c>
      <c r="AN332" s="173" t="s">
        <v>96</v>
      </c>
      <c r="AO332" s="195" t="s">
        <v>148</v>
      </c>
      <c r="AP332" s="184">
        <f t="shared" si="372"/>
        <v>0.2</v>
      </c>
      <c r="AQ332" s="243" t="str">
        <f t="shared" si="373"/>
        <v>MUY BAJA</v>
      </c>
      <c r="AR332" s="243">
        <f t="shared" si="374"/>
        <v>0.2</v>
      </c>
      <c r="AS332" s="243" t="str">
        <f t="shared" si="375"/>
        <v>MAYOR</v>
      </c>
      <c r="AT332" s="243">
        <f t="shared" si="376"/>
        <v>0.64</v>
      </c>
      <c r="AU332" s="223" t="s">
        <v>85</v>
      </c>
      <c r="AV332" s="235" t="s">
        <v>130</v>
      </c>
      <c r="AW332" s="174" t="s">
        <v>224</v>
      </c>
      <c r="AX332" s="175" t="s">
        <v>225</v>
      </c>
      <c r="AY332" s="200"/>
      <c r="AZ332" s="175">
        <f t="shared" si="351"/>
        <v>45657</v>
      </c>
      <c r="BA332" s="175" t="str">
        <f t="shared" si="352"/>
        <v>En IIIC-2024 Mesa de Ayuda intervinó los equipos y cuentas de usuario final institucioanl que reprotaron alertas de malware o acceso a sitios web con sospecha de malware</v>
      </c>
      <c r="BB332" s="175" t="str">
        <f t="shared" si="353"/>
        <v>OSI - GIS</v>
      </c>
      <c r="BC332" s="227" t="s">
        <v>100</v>
      </c>
      <c r="BD332" s="175" t="str">
        <f t="shared" si="354"/>
        <v xml:space="preserve"> </v>
      </c>
      <c r="BE332" s="175" t="str">
        <f t="shared" si="355"/>
        <v>X</v>
      </c>
      <c r="BF332" s="175" t="str">
        <f t="shared" si="356"/>
        <v>Mesa de Ayuda intervinó los equipos y usuarios finales institucionales que reportaron alertas de incidentes o eventos relacionados con la navegación a sitios web sospechosos o ejecución de cookies</v>
      </c>
      <c r="BG332" s="177" t="s">
        <v>1340</v>
      </c>
      <c r="BH332" s="175" t="str">
        <f t="shared" si="357"/>
        <v xml:space="preserve"> </v>
      </c>
      <c r="BI332" s="200"/>
      <c r="BJ332" s="190">
        <v>45777</v>
      </c>
      <c r="BK332" s="192" t="str">
        <f t="shared" si="358"/>
        <v>Monitoreo antimalware y remediación casos</v>
      </c>
      <c r="BL332" s="192" t="str">
        <f t="shared" si="377"/>
        <v>OSI - GIS</v>
      </c>
      <c r="BM332" s="197" t="s">
        <v>100</v>
      </c>
      <c r="BN332" s="191"/>
      <c r="BO332" s="193" t="s">
        <v>1338</v>
      </c>
      <c r="BP332" s="192" t="str">
        <f t="shared" si="359"/>
        <v>Monitoreo de las herramientas y servicios para monitoreo de archivos y navegación institucional</v>
      </c>
      <c r="BQ332" s="194" t="s">
        <v>1340</v>
      </c>
      <c r="BR332" s="192" t="str">
        <f t="shared" si="360"/>
        <v xml:space="preserve">Servicio de monitoreo palataforma tecnológica </v>
      </c>
      <c r="BS332" s="200"/>
      <c r="BT332" s="362">
        <f t="shared" si="362"/>
        <v>45838</v>
      </c>
      <c r="BU332" s="363" t="str">
        <f t="shared" si="363"/>
        <v xml:space="preserve">Monitoreo a las alertas reportadas por la Plataforma Antivirus / Antimalware y el servicio de Monitoreo a correo malicioso o sospechoso. </v>
      </c>
      <c r="BV332" s="363" t="str">
        <f t="shared" si="378"/>
        <v>OSI - GIS</v>
      </c>
      <c r="BW332" s="553" t="s">
        <v>100</v>
      </c>
      <c r="BX332" s="364" t="str">
        <f t="shared" si="364"/>
        <v xml:space="preserve"> </v>
      </c>
      <c r="BY332" s="364" t="str">
        <f t="shared" si="365"/>
        <v>X</v>
      </c>
      <c r="BZ332" s="364" t="str">
        <f t="shared" si="366"/>
        <v xml:space="preserve">Monitoreo y atención de los casos reportados por navegación de usuario final y rececpción de correos desde dominios con debilidades de aseguramiento. </v>
      </c>
      <c r="CA332" s="366" t="s">
        <v>1340</v>
      </c>
      <c r="CB332" s="363" t="str">
        <f t="shared" si="367"/>
        <v>Ajuste redacción "Descripción del Riesgo" acorde con lo indicado en el Informe OCI-018-2025.</v>
      </c>
      <c r="CC332" s="200"/>
      <c r="CD332" s="301"/>
      <c r="CE332" s="175"/>
      <c r="CF332" s="175" t="str">
        <f t="shared" si="379"/>
        <v>OSI - GIS</v>
      </c>
      <c r="CG332" s="305" t="s">
        <v>100</v>
      </c>
      <c r="CH332" s="176"/>
      <c r="CI332" s="239"/>
      <c r="CJ332" s="175"/>
      <c r="CK332" s="177"/>
      <c r="CL332" s="175"/>
      <c r="CM332" s="200"/>
      <c r="CN332" s="175"/>
      <c r="CO332" s="175"/>
      <c r="CP332" s="176"/>
      <c r="CQ332" s="176"/>
      <c r="CR332" s="176"/>
      <c r="CS332" s="176"/>
      <c r="CT332" s="177"/>
      <c r="CU332" s="177"/>
      <c r="CV332" s="177"/>
      <c r="CW332" s="198"/>
      <c r="CX332" s="198"/>
      <c r="CY332" s="198"/>
      <c r="CZ332" s="198"/>
      <c r="DA332" s="198"/>
      <c r="DB332" s="198"/>
      <c r="DC332" s="198"/>
      <c r="DD332" s="198"/>
      <c r="DE332" s="198"/>
      <c r="DF332" s="198"/>
    </row>
    <row r="333" spans="2:110" s="187" customFormat="1" ht="73.5" x14ac:dyDescent="0.25">
      <c r="B333" s="173" t="s">
        <v>68</v>
      </c>
      <c r="C333" s="195" t="s">
        <v>223</v>
      </c>
      <c r="D333" s="195" t="s">
        <v>223</v>
      </c>
      <c r="E333" s="196" t="s">
        <v>116</v>
      </c>
      <c r="F333" s="196" t="s">
        <v>117</v>
      </c>
      <c r="G333" s="196" t="s">
        <v>223</v>
      </c>
      <c r="H333" s="195" t="s">
        <v>240</v>
      </c>
      <c r="I333" s="195" t="s">
        <v>518</v>
      </c>
      <c r="J333" s="195" t="s">
        <v>242</v>
      </c>
      <c r="K333" s="195" t="s">
        <v>242</v>
      </c>
      <c r="L333" s="195">
        <v>0</v>
      </c>
      <c r="M333" s="195">
        <v>0</v>
      </c>
      <c r="N333" s="195">
        <v>0</v>
      </c>
      <c r="O333" s="196" t="s">
        <v>189</v>
      </c>
      <c r="P333" s="170"/>
      <c r="Q333" s="171" t="s">
        <v>77</v>
      </c>
      <c r="R333" s="171" t="s">
        <v>78</v>
      </c>
      <c r="S333" s="363" t="s">
        <v>1512</v>
      </c>
      <c r="T333" s="170" t="s">
        <v>142</v>
      </c>
      <c r="U333" s="196" t="s">
        <v>81</v>
      </c>
      <c r="V333" s="170" t="s">
        <v>122</v>
      </c>
      <c r="W333" s="180" t="s">
        <v>123</v>
      </c>
      <c r="X333" s="181">
        <f t="shared" si="368"/>
        <v>0.2</v>
      </c>
      <c r="Y333" s="182" t="s">
        <v>84</v>
      </c>
      <c r="Z333" s="181">
        <f t="shared" si="369"/>
        <v>0.8</v>
      </c>
      <c r="AA333" s="173" t="s">
        <v>85</v>
      </c>
      <c r="AB333" s="172" t="s">
        <v>224</v>
      </c>
      <c r="AC333" s="170" t="s">
        <v>164</v>
      </c>
      <c r="AD333" s="173" t="s">
        <v>88</v>
      </c>
      <c r="AE333" s="173" t="s">
        <v>89</v>
      </c>
      <c r="AF333" s="196" t="s">
        <v>165</v>
      </c>
      <c r="AG333" s="173" t="s">
        <v>91</v>
      </c>
      <c r="AH333" s="173" t="s">
        <v>92</v>
      </c>
      <c r="AI333" s="183">
        <f t="shared" si="370"/>
        <v>0.1</v>
      </c>
      <c r="AJ333" s="173" t="s">
        <v>93</v>
      </c>
      <c r="AK333" s="183">
        <f t="shared" si="371"/>
        <v>0.1</v>
      </c>
      <c r="AL333" s="173" t="s">
        <v>94</v>
      </c>
      <c r="AM333" s="195" t="s">
        <v>147</v>
      </c>
      <c r="AN333" s="173" t="s">
        <v>96</v>
      </c>
      <c r="AO333" s="195" t="s">
        <v>148</v>
      </c>
      <c r="AP333" s="184">
        <f t="shared" si="372"/>
        <v>0.2</v>
      </c>
      <c r="AQ333" s="243" t="str">
        <f t="shared" si="373"/>
        <v>MUY BAJA</v>
      </c>
      <c r="AR333" s="243">
        <f t="shared" si="374"/>
        <v>0.2</v>
      </c>
      <c r="AS333" s="243" t="str">
        <f t="shared" si="375"/>
        <v>MAYOR</v>
      </c>
      <c r="AT333" s="243">
        <f t="shared" si="376"/>
        <v>0.64</v>
      </c>
      <c r="AU333" s="223" t="s">
        <v>85</v>
      </c>
      <c r="AV333" s="235" t="s">
        <v>130</v>
      </c>
      <c r="AW333" s="174" t="s">
        <v>224</v>
      </c>
      <c r="AX333" s="175" t="s">
        <v>225</v>
      </c>
      <c r="AY333" s="200"/>
      <c r="AZ333" s="175">
        <f t="shared" si="351"/>
        <v>45657</v>
      </c>
      <c r="BA333" s="175" t="str">
        <f t="shared" si="352"/>
        <v>En IIIC-2024 Mesa de Ayuda intervinó los equipos y cuentas de usuario final institucioanl que reprotaron alertas de malware o acceso a sitios web con sospecha de malware</v>
      </c>
      <c r="BB333" s="175" t="str">
        <f t="shared" si="353"/>
        <v>OSI - GIS</v>
      </c>
      <c r="BC333" s="227" t="s">
        <v>100</v>
      </c>
      <c r="BD333" s="175" t="str">
        <f t="shared" si="354"/>
        <v xml:space="preserve"> </v>
      </c>
      <c r="BE333" s="175" t="str">
        <f t="shared" si="355"/>
        <v>X</v>
      </c>
      <c r="BF333" s="175" t="str">
        <f t="shared" si="356"/>
        <v>Mesa de Ayuda intervinó los equipos y usuarios finales institucionales que reportaron alertas de incidentes o eventos relacionados con la navegación a sitios web sospechosos o ejecución de cookies</v>
      </c>
      <c r="BG333" s="177" t="s">
        <v>1340</v>
      </c>
      <c r="BH333" s="175" t="str">
        <f t="shared" si="357"/>
        <v xml:space="preserve"> </v>
      </c>
      <c r="BI333" s="200"/>
      <c r="BJ333" s="190">
        <v>45777</v>
      </c>
      <c r="BK333" s="192" t="str">
        <f t="shared" si="358"/>
        <v>Monitoreo antimalware y remediación casos</v>
      </c>
      <c r="BL333" s="192" t="str">
        <f t="shared" si="377"/>
        <v>OSI - GIS</v>
      </c>
      <c r="BM333" s="197" t="s">
        <v>100</v>
      </c>
      <c r="BN333" s="191"/>
      <c r="BO333" s="193" t="s">
        <v>1338</v>
      </c>
      <c r="BP333" s="192" t="str">
        <f t="shared" si="359"/>
        <v>Monitoreo de las herramientas y servicios para monitoreo de archivos y navegación institucional</v>
      </c>
      <c r="BQ333" s="194" t="s">
        <v>1340</v>
      </c>
      <c r="BR333" s="192" t="str">
        <f t="shared" si="360"/>
        <v xml:space="preserve">Servicio de monitoreo palataforma tecnológica </v>
      </c>
      <c r="BS333" s="200"/>
      <c r="BT333" s="362">
        <f t="shared" si="362"/>
        <v>45838</v>
      </c>
      <c r="BU333" s="363" t="str">
        <f t="shared" si="363"/>
        <v xml:space="preserve">Monitoreo a las alertas reportadas por la Plataforma Antivirus / Antimalware y el servicio de Monitoreo a correo malicioso o sospechoso. </v>
      </c>
      <c r="BV333" s="363" t="str">
        <f t="shared" si="378"/>
        <v>OSI - GIS</v>
      </c>
      <c r="BW333" s="553" t="s">
        <v>100</v>
      </c>
      <c r="BX333" s="364" t="str">
        <f t="shared" si="364"/>
        <v xml:space="preserve"> </v>
      </c>
      <c r="BY333" s="364" t="str">
        <f t="shared" si="365"/>
        <v>X</v>
      </c>
      <c r="BZ333" s="364" t="str">
        <f t="shared" si="366"/>
        <v xml:space="preserve">Monitoreo y atención de los casos reportados por navegación de usuario final y rececpción de correos desde dominios con debilidades de aseguramiento. </v>
      </c>
      <c r="CA333" s="366" t="s">
        <v>1340</v>
      </c>
      <c r="CB333" s="363" t="str">
        <f t="shared" si="367"/>
        <v>Ajuste redacción "Descripción del Riesgo" acorde con lo indicado en el Informe OCI-018-2025.</v>
      </c>
      <c r="CC333" s="200"/>
      <c r="CD333" s="301"/>
      <c r="CE333" s="175"/>
      <c r="CF333" s="175" t="str">
        <f t="shared" si="379"/>
        <v>OSI - GIS</v>
      </c>
      <c r="CG333" s="305" t="s">
        <v>100</v>
      </c>
      <c r="CH333" s="176"/>
      <c r="CI333" s="239"/>
      <c r="CJ333" s="175"/>
      <c r="CK333" s="177"/>
      <c r="CL333" s="175"/>
      <c r="CM333" s="200"/>
      <c r="CN333" s="175"/>
      <c r="CO333" s="175"/>
      <c r="CP333" s="176"/>
      <c r="CQ333" s="176"/>
      <c r="CR333" s="176"/>
      <c r="CS333" s="176"/>
      <c r="CT333" s="177"/>
      <c r="CU333" s="177"/>
      <c r="CV333" s="177"/>
      <c r="CW333" s="198"/>
      <c r="CX333" s="198"/>
      <c r="CY333" s="198"/>
      <c r="CZ333" s="198"/>
      <c r="DA333" s="198"/>
      <c r="DB333" s="198"/>
      <c r="DC333" s="198"/>
      <c r="DD333" s="198"/>
      <c r="DE333" s="198"/>
      <c r="DF333" s="198"/>
    </row>
    <row r="334" spans="2:110" s="187" customFormat="1" ht="73.5" x14ac:dyDescent="0.25">
      <c r="B334" s="173" t="s">
        <v>68</v>
      </c>
      <c r="C334" s="195" t="s">
        <v>223</v>
      </c>
      <c r="D334" s="195" t="s">
        <v>223</v>
      </c>
      <c r="E334" s="196" t="s">
        <v>116</v>
      </c>
      <c r="F334" s="196" t="s">
        <v>71</v>
      </c>
      <c r="G334" s="196" t="s">
        <v>223</v>
      </c>
      <c r="H334" s="195" t="s">
        <v>518</v>
      </c>
      <c r="I334" s="195" t="s">
        <v>518</v>
      </c>
      <c r="J334" s="195" t="s">
        <v>240</v>
      </c>
      <c r="K334" s="195" t="s">
        <v>518</v>
      </c>
      <c r="L334" s="195" t="s">
        <v>545</v>
      </c>
      <c r="M334" s="195" t="s">
        <v>546</v>
      </c>
      <c r="N334" s="195" t="s">
        <v>654</v>
      </c>
      <c r="O334" s="196" t="s">
        <v>76</v>
      </c>
      <c r="P334" s="170"/>
      <c r="Q334" s="171" t="s">
        <v>77</v>
      </c>
      <c r="R334" s="171" t="s">
        <v>78</v>
      </c>
      <c r="S334" s="363" t="s">
        <v>1512</v>
      </c>
      <c r="T334" s="170" t="s">
        <v>142</v>
      </c>
      <c r="U334" s="196" t="s">
        <v>81</v>
      </c>
      <c r="V334" s="170" t="s">
        <v>122</v>
      </c>
      <c r="W334" s="180" t="s">
        <v>123</v>
      </c>
      <c r="X334" s="181">
        <f t="shared" si="368"/>
        <v>0.2</v>
      </c>
      <c r="Y334" s="182" t="s">
        <v>84</v>
      </c>
      <c r="Z334" s="181">
        <f t="shared" si="369"/>
        <v>0.8</v>
      </c>
      <c r="AA334" s="173" t="s">
        <v>85</v>
      </c>
      <c r="AB334" s="172" t="s">
        <v>224</v>
      </c>
      <c r="AC334" s="170" t="s">
        <v>164</v>
      </c>
      <c r="AD334" s="173" t="s">
        <v>88</v>
      </c>
      <c r="AE334" s="173" t="s">
        <v>89</v>
      </c>
      <c r="AF334" s="196" t="s">
        <v>165</v>
      </c>
      <c r="AG334" s="173" t="s">
        <v>91</v>
      </c>
      <c r="AH334" s="173" t="s">
        <v>92</v>
      </c>
      <c r="AI334" s="183">
        <f t="shared" si="370"/>
        <v>0.1</v>
      </c>
      <c r="AJ334" s="173" t="s">
        <v>93</v>
      </c>
      <c r="AK334" s="183">
        <f t="shared" si="371"/>
        <v>0.1</v>
      </c>
      <c r="AL334" s="173" t="s">
        <v>94</v>
      </c>
      <c r="AM334" s="195" t="s">
        <v>147</v>
      </c>
      <c r="AN334" s="173" t="s">
        <v>96</v>
      </c>
      <c r="AO334" s="195" t="s">
        <v>148</v>
      </c>
      <c r="AP334" s="184">
        <f t="shared" si="372"/>
        <v>0.2</v>
      </c>
      <c r="AQ334" s="243" t="str">
        <f t="shared" si="373"/>
        <v>MUY BAJA</v>
      </c>
      <c r="AR334" s="243">
        <f t="shared" si="374"/>
        <v>0.2</v>
      </c>
      <c r="AS334" s="243" t="str">
        <f t="shared" si="375"/>
        <v>MAYOR</v>
      </c>
      <c r="AT334" s="243">
        <f t="shared" si="376"/>
        <v>0.64</v>
      </c>
      <c r="AU334" s="223" t="s">
        <v>85</v>
      </c>
      <c r="AV334" s="235" t="s">
        <v>130</v>
      </c>
      <c r="AW334" s="174" t="s">
        <v>224</v>
      </c>
      <c r="AX334" s="175" t="s">
        <v>225</v>
      </c>
      <c r="AY334" s="200"/>
      <c r="AZ334" s="175">
        <f t="shared" si="351"/>
        <v>45657</v>
      </c>
      <c r="BA334" s="175" t="str">
        <f t="shared" si="352"/>
        <v>En IIIC-2024 Mesa de Ayuda intervinó los equipos y cuentas de usuario final institucioanl que reprotaron alertas de malware o acceso a sitios web con sospecha de malware</v>
      </c>
      <c r="BB334" s="175" t="str">
        <f t="shared" si="353"/>
        <v>OSI - GIS</v>
      </c>
      <c r="BC334" s="227" t="s">
        <v>100</v>
      </c>
      <c r="BD334" s="175" t="str">
        <f t="shared" si="354"/>
        <v xml:space="preserve"> </v>
      </c>
      <c r="BE334" s="175" t="str">
        <f t="shared" si="355"/>
        <v>X</v>
      </c>
      <c r="BF334" s="175" t="str">
        <f t="shared" si="356"/>
        <v>Mesa de Ayuda intervinó los equipos y usuarios finales institucionales que reportaron alertas de incidentes o eventos relacionados con la navegación a sitios web sospechosos o ejecución de cookies</v>
      </c>
      <c r="BG334" s="177" t="s">
        <v>1340</v>
      </c>
      <c r="BH334" s="175" t="str">
        <f t="shared" si="357"/>
        <v xml:space="preserve"> </v>
      </c>
      <c r="BI334" s="200"/>
      <c r="BJ334" s="190">
        <v>45777</v>
      </c>
      <c r="BK334" s="192" t="str">
        <f t="shared" si="358"/>
        <v>Monitoreo antimalware y remediación casos</v>
      </c>
      <c r="BL334" s="192" t="str">
        <f t="shared" si="377"/>
        <v>OSI - GIS</v>
      </c>
      <c r="BM334" s="197" t="s">
        <v>100</v>
      </c>
      <c r="BN334" s="191"/>
      <c r="BO334" s="193" t="s">
        <v>1338</v>
      </c>
      <c r="BP334" s="192" t="str">
        <f t="shared" si="359"/>
        <v>Monitoreo de las herramientas y servicios para monitoreo de archivos y navegación institucional</v>
      </c>
      <c r="BQ334" s="194" t="s">
        <v>1340</v>
      </c>
      <c r="BR334" s="192" t="str">
        <f t="shared" si="360"/>
        <v xml:space="preserve">Servicio de monitoreo palataforma tecnológica </v>
      </c>
      <c r="BS334" s="200"/>
      <c r="BT334" s="362">
        <f t="shared" si="362"/>
        <v>45838</v>
      </c>
      <c r="BU334" s="363" t="str">
        <f t="shared" si="363"/>
        <v xml:space="preserve">Monitoreo a las alertas reportadas por la Plataforma Antivirus / Antimalware y el servicio de Monitoreo a correo malicioso o sospechoso. </v>
      </c>
      <c r="BV334" s="363" t="str">
        <f t="shared" si="378"/>
        <v>OSI - GIS</v>
      </c>
      <c r="BW334" s="553" t="s">
        <v>100</v>
      </c>
      <c r="BX334" s="364" t="str">
        <f t="shared" si="364"/>
        <v xml:space="preserve"> </v>
      </c>
      <c r="BY334" s="364" t="str">
        <f t="shared" si="365"/>
        <v>X</v>
      </c>
      <c r="BZ334" s="364" t="str">
        <f t="shared" si="366"/>
        <v xml:space="preserve">Monitoreo y atención de los casos reportados por navegación de usuario final y rececpción de correos desde dominios con debilidades de aseguramiento. </v>
      </c>
      <c r="CA334" s="366" t="s">
        <v>1340</v>
      </c>
      <c r="CB334" s="363" t="str">
        <f t="shared" si="367"/>
        <v>Ajuste redacción "Descripción del Riesgo" acorde con lo indicado en el Informe OCI-018-2025.</v>
      </c>
      <c r="CC334" s="200"/>
      <c r="CD334" s="301"/>
      <c r="CE334" s="175"/>
      <c r="CF334" s="175" t="str">
        <f t="shared" si="379"/>
        <v>OSI - GIS</v>
      </c>
      <c r="CG334" s="305" t="s">
        <v>100</v>
      </c>
      <c r="CH334" s="176"/>
      <c r="CI334" s="239"/>
      <c r="CJ334" s="175"/>
      <c r="CK334" s="177"/>
      <c r="CL334" s="175"/>
      <c r="CM334" s="200"/>
      <c r="CN334" s="175"/>
      <c r="CO334" s="175"/>
      <c r="CP334" s="176"/>
      <c r="CQ334" s="176"/>
      <c r="CR334" s="176"/>
      <c r="CS334" s="176"/>
      <c r="CT334" s="177"/>
      <c r="CU334" s="177"/>
      <c r="CV334" s="177"/>
      <c r="CW334" s="198"/>
      <c r="CX334" s="198"/>
      <c r="CY334" s="198"/>
      <c r="CZ334" s="198"/>
      <c r="DA334" s="198"/>
      <c r="DB334" s="198"/>
      <c r="DC334" s="198"/>
      <c r="DD334" s="198"/>
      <c r="DE334" s="198"/>
      <c r="DF334" s="198"/>
    </row>
    <row r="335" spans="2:110" s="187" customFormat="1" ht="73.5" x14ac:dyDescent="0.25">
      <c r="B335" s="173" t="s">
        <v>68</v>
      </c>
      <c r="C335" s="195" t="s">
        <v>223</v>
      </c>
      <c r="D335" s="195" t="s">
        <v>223</v>
      </c>
      <c r="E335" s="196" t="s">
        <v>116</v>
      </c>
      <c r="F335" s="196" t="s">
        <v>71</v>
      </c>
      <c r="G335" s="196" t="s">
        <v>223</v>
      </c>
      <c r="H335" s="195" t="s">
        <v>71</v>
      </c>
      <c r="I335" s="195" t="s">
        <v>242</v>
      </c>
      <c r="J335" s="195" t="s">
        <v>242</v>
      </c>
      <c r="K335" s="195" t="s">
        <v>518</v>
      </c>
      <c r="L335" s="195" t="s">
        <v>663</v>
      </c>
      <c r="M335" s="195" t="s">
        <v>664</v>
      </c>
      <c r="N335" s="195" t="s">
        <v>662</v>
      </c>
      <c r="O335" s="196" t="s">
        <v>167</v>
      </c>
      <c r="P335" s="170"/>
      <c r="Q335" s="171" t="s">
        <v>77</v>
      </c>
      <c r="R335" s="171" t="s">
        <v>78</v>
      </c>
      <c r="S335" s="363" t="s">
        <v>1512</v>
      </c>
      <c r="T335" s="170" t="s">
        <v>142</v>
      </c>
      <c r="U335" s="196" t="s">
        <v>81</v>
      </c>
      <c r="V335" s="170" t="s">
        <v>122</v>
      </c>
      <c r="W335" s="180" t="s">
        <v>123</v>
      </c>
      <c r="X335" s="181">
        <f t="shared" si="368"/>
        <v>0.2</v>
      </c>
      <c r="Y335" s="182" t="s">
        <v>84</v>
      </c>
      <c r="Z335" s="181">
        <f t="shared" si="369"/>
        <v>0.8</v>
      </c>
      <c r="AA335" s="173" t="s">
        <v>85</v>
      </c>
      <c r="AB335" s="172" t="s">
        <v>224</v>
      </c>
      <c r="AC335" s="170" t="s">
        <v>164</v>
      </c>
      <c r="AD335" s="173" t="s">
        <v>88</v>
      </c>
      <c r="AE335" s="173" t="s">
        <v>89</v>
      </c>
      <c r="AF335" s="196" t="s">
        <v>165</v>
      </c>
      <c r="AG335" s="173" t="s">
        <v>91</v>
      </c>
      <c r="AH335" s="173" t="s">
        <v>92</v>
      </c>
      <c r="AI335" s="183">
        <f t="shared" si="370"/>
        <v>0.1</v>
      </c>
      <c r="AJ335" s="173" t="s">
        <v>93</v>
      </c>
      <c r="AK335" s="183">
        <f t="shared" si="371"/>
        <v>0.1</v>
      </c>
      <c r="AL335" s="173" t="s">
        <v>94</v>
      </c>
      <c r="AM335" s="195" t="s">
        <v>147</v>
      </c>
      <c r="AN335" s="173" t="s">
        <v>96</v>
      </c>
      <c r="AO335" s="195" t="s">
        <v>148</v>
      </c>
      <c r="AP335" s="184">
        <f t="shared" si="372"/>
        <v>0.2</v>
      </c>
      <c r="AQ335" s="243" t="str">
        <f t="shared" si="373"/>
        <v>MUY BAJA</v>
      </c>
      <c r="AR335" s="243">
        <f t="shared" si="374"/>
        <v>0.2</v>
      </c>
      <c r="AS335" s="243" t="str">
        <f t="shared" si="375"/>
        <v>MAYOR</v>
      </c>
      <c r="AT335" s="243">
        <f t="shared" si="376"/>
        <v>0.64</v>
      </c>
      <c r="AU335" s="223" t="s">
        <v>85</v>
      </c>
      <c r="AV335" s="235" t="s">
        <v>130</v>
      </c>
      <c r="AW335" s="174" t="s">
        <v>224</v>
      </c>
      <c r="AX335" s="175" t="s">
        <v>225</v>
      </c>
      <c r="AY335" s="200"/>
      <c r="AZ335" s="175">
        <f t="shared" si="351"/>
        <v>45657</v>
      </c>
      <c r="BA335" s="175" t="str">
        <f t="shared" si="352"/>
        <v>En IIIC-2024 Mesa de Ayuda intervinó los equipos y cuentas de usuario final institucioanl que reprotaron alertas de malware o acceso a sitios web con sospecha de malware</v>
      </c>
      <c r="BB335" s="175" t="str">
        <f t="shared" si="353"/>
        <v>OSI - GIS</v>
      </c>
      <c r="BC335" s="227" t="s">
        <v>100</v>
      </c>
      <c r="BD335" s="175" t="str">
        <f t="shared" si="354"/>
        <v xml:space="preserve"> </v>
      </c>
      <c r="BE335" s="175" t="str">
        <f t="shared" si="355"/>
        <v>X</v>
      </c>
      <c r="BF335" s="175" t="str">
        <f t="shared" si="356"/>
        <v>Mesa de Ayuda intervinó los equipos y usuarios finales institucionales que reportaron alertas de incidentes o eventos relacionados con la navegación a sitios web sospechosos o ejecución de cookies</v>
      </c>
      <c r="BG335" s="177" t="s">
        <v>1340</v>
      </c>
      <c r="BH335" s="175" t="str">
        <f t="shared" si="357"/>
        <v xml:space="preserve"> </v>
      </c>
      <c r="BI335" s="200"/>
      <c r="BJ335" s="190">
        <v>45777</v>
      </c>
      <c r="BK335" s="192" t="str">
        <f t="shared" si="358"/>
        <v>Monitoreo antimalware y remediación casos</v>
      </c>
      <c r="BL335" s="192" t="str">
        <f t="shared" si="377"/>
        <v>OSI - GIS</v>
      </c>
      <c r="BM335" s="197" t="s">
        <v>100</v>
      </c>
      <c r="BN335" s="191"/>
      <c r="BO335" s="193" t="s">
        <v>1338</v>
      </c>
      <c r="BP335" s="192" t="str">
        <f t="shared" si="359"/>
        <v>Monitoreo de las herramientas y servicios para monitoreo de archivos y navegación institucional</v>
      </c>
      <c r="BQ335" s="194" t="s">
        <v>1340</v>
      </c>
      <c r="BR335" s="192" t="str">
        <f t="shared" si="360"/>
        <v xml:space="preserve">Servicio de monitoreo palataforma tecnológica </v>
      </c>
      <c r="BS335" s="200"/>
      <c r="BT335" s="362">
        <f t="shared" si="362"/>
        <v>45838</v>
      </c>
      <c r="BU335" s="363" t="str">
        <f t="shared" si="363"/>
        <v xml:space="preserve">Monitoreo a las alertas reportadas por la Plataforma Antivirus / Antimalware y el servicio de Monitoreo a correo malicioso o sospechoso. </v>
      </c>
      <c r="BV335" s="363" t="str">
        <f t="shared" si="378"/>
        <v>OSI - GIS</v>
      </c>
      <c r="BW335" s="553" t="s">
        <v>100</v>
      </c>
      <c r="BX335" s="364" t="str">
        <f t="shared" si="364"/>
        <v xml:space="preserve"> </v>
      </c>
      <c r="BY335" s="364" t="str">
        <f t="shared" si="365"/>
        <v>X</v>
      </c>
      <c r="BZ335" s="364" t="str">
        <f t="shared" si="366"/>
        <v xml:space="preserve">Monitoreo y atención de los casos reportados por navegación de usuario final y rececpción de correos desde dominios con debilidades de aseguramiento. </v>
      </c>
      <c r="CA335" s="366" t="s">
        <v>1340</v>
      </c>
      <c r="CB335" s="363" t="str">
        <f t="shared" si="367"/>
        <v>Ajuste redacción "Descripción del Riesgo" acorde con lo indicado en el Informe OCI-018-2025.</v>
      </c>
      <c r="CC335" s="200"/>
      <c r="CD335" s="301"/>
      <c r="CE335" s="175"/>
      <c r="CF335" s="175" t="str">
        <f t="shared" si="379"/>
        <v>OSI - GIS</v>
      </c>
      <c r="CG335" s="305" t="s">
        <v>100</v>
      </c>
      <c r="CH335" s="176"/>
      <c r="CI335" s="239"/>
      <c r="CJ335" s="175"/>
      <c r="CK335" s="177"/>
      <c r="CL335" s="175"/>
      <c r="CM335" s="200"/>
      <c r="CN335" s="175"/>
      <c r="CO335" s="175"/>
      <c r="CP335" s="176"/>
      <c r="CQ335" s="176"/>
      <c r="CR335" s="176"/>
      <c r="CS335" s="176"/>
      <c r="CT335" s="177"/>
      <c r="CU335" s="177"/>
      <c r="CV335" s="177"/>
      <c r="CW335" s="198"/>
      <c r="CX335" s="198"/>
      <c r="CY335" s="198"/>
      <c r="CZ335" s="198"/>
      <c r="DA335" s="198"/>
      <c r="DB335" s="198"/>
      <c r="DC335" s="198"/>
      <c r="DD335" s="198"/>
      <c r="DE335" s="198"/>
      <c r="DF335" s="198"/>
    </row>
    <row r="336" spans="2:110" s="187" customFormat="1" ht="73.5" x14ac:dyDescent="0.25">
      <c r="B336" s="173" t="s">
        <v>68</v>
      </c>
      <c r="C336" s="195" t="s">
        <v>223</v>
      </c>
      <c r="D336" s="195" t="s">
        <v>223</v>
      </c>
      <c r="E336" s="196" t="s">
        <v>116</v>
      </c>
      <c r="F336" s="196" t="s">
        <v>71</v>
      </c>
      <c r="G336" s="196" t="s">
        <v>223</v>
      </c>
      <c r="H336" s="195" t="s">
        <v>518</v>
      </c>
      <c r="I336" s="195" t="s">
        <v>513</v>
      </c>
      <c r="J336" s="195" t="s">
        <v>518</v>
      </c>
      <c r="K336" s="195" t="s">
        <v>513</v>
      </c>
      <c r="L336" s="195" t="s">
        <v>658</v>
      </c>
      <c r="M336" s="195" t="s">
        <v>659</v>
      </c>
      <c r="N336" s="195" t="s">
        <v>660</v>
      </c>
      <c r="O336" s="196" t="s">
        <v>161</v>
      </c>
      <c r="P336" s="170"/>
      <c r="Q336" s="171" t="s">
        <v>77</v>
      </c>
      <c r="R336" s="171" t="s">
        <v>78</v>
      </c>
      <c r="S336" s="363" t="s">
        <v>1512</v>
      </c>
      <c r="T336" s="170" t="s">
        <v>142</v>
      </c>
      <c r="U336" s="196" t="s">
        <v>81</v>
      </c>
      <c r="V336" s="170" t="s">
        <v>82</v>
      </c>
      <c r="W336" s="180" t="s">
        <v>123</v>
      </c>
      <c r="X336" s="181">
        <f t="shared" si="368"/>
        <v>0.2</v>
      </c>
      <c r="Y336" s="182" t="s">
        <v>84</v>
      </c>
      <c r="Z336" s="181">
        <f t="shared" si="369"/>
        <v>0.8</v>
      </c>
      <c r="AA336" s="173" t="s">
        <v>85</v>
      </c>
      <c r="AB336" s="172" t="s">
        <v>224</v>
      </c>
      <c r="AC336" s="170" t="s">
        <v>164</v>
      </c>
      <c r="AD336" s="173" t="s">
        <v>88</v>
      </c>
      <c r="AE336" s="173" t="s">
        <v>89</v>
      </c>
      <c r="AF336" s="196" t="s">
        <v>165</v>
      </c>
      <c r="AG336" s="173" t="s">
        <v>91</v>
      </c>
      <c r="AH336" s="173" t="s">
        <v>92</v>
      </c>
      <c r="AI336" s="183">
        <f t="shared" si="370"/>
        <v>0.1</v>
      </c>
      <c r="AJ336" s="173" t="s">
        <v>93</v>
      </c>
      <c r="AK336" s="183">
        <f t="shared" si="371"/>
        <v>0.1</v>
      </c>
      <c r="AL336" s="173" t="s">
        <v>94</v>
      </c>
      <c r="AM336" s="195" t="s">
        <v>147</v>
      </c>
      <c r="AN336" s="173" t="s">
        <v>96</v>
      </c>
      <c r="AO336" s="195" t="s">
        <v>148</v>
      </c>
      <c r="AP336" s="184">
        <f t="shared" si="372"/>
        <v>0.2</v>
      </c>
      <c r="AQ336" s="243" t="str">
        <f t="shared" si="373"/>
        <v>MUY BAJA</v>
      </c>
      <c r="AR336" s="243">
        <f t="shared" si="374"/>
        <v>0.2</v>
      </c>
      <c r="AS336" s="243" t="str">
        <f t="shared" si="375"/>
        <v>MAYOR</v>
      </c>
      <c r="AT336" s="243">
        <f t="shared" si="376"/>
        <v>0.64</v>
      </c>
      <c r="AU336" s="223" t="s">
        <v>85</v>
      </c>
      <c r="AV336" s="235" t="s">
        <v>130</v>
      </c>
      <c r="AW336" s="174" t="s">
        <v>224</v>
      </c>
      <c r="AX336" s="175" t="s">
        <v>225</v>
      </c>
      <c r="AY336" s="200"/>
      <c r="AZ336" s="175">
        <f t="shared" si="351"/>
        <v>45657</v>
      </c>
      <c r="BA336" s="175" t="str">
        <f t="shared" si="352"/>
        <v>En IIIC-2024 Mesa de Ayuda intervinó los equipos y cuentas de usuario final institucioanl que reprotaron alertas de malware o acceso a sitios web con sospecha de malware</v>
      </c>
      <c r="BB336" s="175" t="str">
        <f t="shared" si="353"/>
        <v>OSI - GIS</v>
      </c>
      <c r="BC336" s="227" t="s">
        <v>100</v>
      </c>
      <c r="BD336" s="175" t="str">
        <f t="shared" si="354"/>
        <v xml:space="preserve"> </v>
      </c>
      <c r="BE336" s="175" t="str">
        <f t="shared" si="355"/>
        <v>X</v>
      </c>
      <c r="BF336" s="175" t="str">
        <f t="shared" si="356"/>
        <v>Mesa de Ayuda intervinó los equipos y usuarios finales institucionales que reportaron alertas de incidentes o eventos relacionados con la navegación a sitios web sospechosos o ejecución de cookies</v>
      </c>
      <c r="BG336" s="177" t="s">
        <v>1340</v>
      </c>
      <c r="BH336" s="175" t="str">
        <f t="shared" si="357"/>
        <v xml:space="preserve"> </v>
      </c>
      <c r="BI336" s="200"/>
      <c r="BJ336" s="190">
        <v>45777</v>
      </c>
      <c r="BK336" s="192" t="str">
        <f t="shared" si="358"/>
        <v>Monitoreo antimalware y remediación casos</v>
      </c>
      <c r="BL336" s="192" t="str">
        <f t="shared" si="377"/>
        <v>OSI - GIS</v>
      </c>
      <c r="BM336" s="197" t="s">
        <v>100</v>
      </c>
      <c r="BN336" s="191"/>
      <c r="BO336" s="193" t="s">
        <v>1338</v>
      </c>
      <c r="BP336" s="192" t="str">
        <f t="shared" si="359"/>
        <v>Monitoreo de las herramientas y servicios para monitoreo de archivos y navegación institucional</v>
      </c>
      <c r="BQ336" s="194" t="s">
        <v>1340</v>
      </c>
      <c r="BR336" s="192" t="str">
        <f t="shared" si="360"/>
        <v xml:space="preserve">Servicio de monitoreo palataforma tecnológica </v>
      </c>
      <c r="BS336" s="200"/>
      <c r="BT336" s="362">
        <f t="shared" si="362"/>
        <v>45838</v>
      </c>
      <c r="BU336" s="363" t="str">
        <f t="shared" si="363"/>
        <v xml:space="preserve">Monitoreo a las alertas reportadas por la Plataforma Antivirus / Antimalware y el servicio de Monitoreo a correo malicioso o sospechoso. </v>
      </c>
      <c r="BV336" s="363" t="str">
        <f t="shared" si="378"/>
        <v>OSI - GIS</v>
      </c>
      <c r="BW336" s="553" t="s">
        <v>100</v>
      </c>
      <c r="BX336" s="364" t="str">
        <f t="shared" si="364"/>
        <v xml:space="preserve"> </v>
      </c>
      <c r="BY336" s="364" t="str">
        <f t="shared" si="365"/>
        <v>X</v>
      </c>
      <c r="BZ336" s="364" t="str">
        <f t="shared" si="366"/>
        <v xml:space="preserve">Monitoreo y atención de los casos reportados por navegación de usuario final y rececpción de correos desde dominios con debilidades de aseguramiento. </v>
      </c>
      <c r="CA336" s="366" t="s">
        <v>1340</v>
      </c>
      <c r="CB336" s="363" t="str">
        <f t="shared" si="367"/>
        <v>Ajuste redacción "Descripción del Riesgo" acorde con lo indicado en el Informe OCI-018-2025.</v>
      </c>
      <c r="CC336" s="200"/>
      <c r="CD336" s="301"/>
      <c r="CE336" s="175"/>
      <c r="CF336" s="175" t="str">
        <f t="shared" si="379"/>
        <v>OSI - GIS</v>
      </c>
      <c r="CG336" s="305" t="s">
        <v>100</v>
      </c>
      <c r="CH336" s="176"/>
      <c r="CI336" s="239"/>
      <c r="CJ336" s="175"/>
      <c r="CK336" s="177"/>
      <c r="CL336" s="175"/>
      <c r="CM336" s="200"/>
      <c r="CN336" s="175"/>
      <c r="CO336" s="175"/>
      <c r="CP336" s="176"/>
      <c r="CQ336" s="176"/>
      <c r="CR336" s="176"/>
      <c r="CS336" s="176"/>
      <c r="CT336" s="177"/>
      <c r="CU336" s="177"/>
      <c r="CV336" s="177"/>
      <c r="CW336" s="198"/>
      <c r="CX336" s="198"/>
      <c r="CY336" s="198"/>
      <c r="CZ336" s="198"/>
      <c r="DA336" s="198"/>
      <c r="DB336" s="198"/>
      <c r="DC336" s="198"/>
      <c r="DD336" s="198"/>
      <c r="DE336" s="198"/>
      <c r="DF336" s="198"/>
    </row>
    <row r="337" spans="2:110" s="187" customFormat="1" ht="73.5" x14ac:dyDescent="0.25">
      <c r="B337" s="173" t="s">
        <v>68</v>
      </c>
      <c r="C337" s="195" t="s">
        <v>223</v>
      </c>
      <c r="D337" s="195" t="s">
        <v>223</v>
      </c>
      <c r="E337" s="196" t="s">
        <v>116</v>
      </c>
      <c r="F337" s="196" t="s">
        <v>71</v>
      </c>
      <c r="G337" s="196" t="s">
        <v>223</v>
      </c>
      <c r="H337" s="195">
        <v>0</v>
      </c>
      <c r="I337" s="195">
        <v>0</v>
      </c>
      <c r="J337" s="195">
        <v>0</v>
      </c>
      <c r="K337" s="195">
        <v>0</v>
      </c>
      <c r="L337" s="195">
        <v>0</v>
      </c>
      <c r="M337" s="195">
        <v>0</v>
      </c>
      <c r="N337" s="195">
        <v>0</v>
      </c>
      <c r="O337" s="196" t="s">
        <v>265</v>
      </c>
      <c r="P337" s="170"/>
      <c r="Q337" s="171" t="s">
        <v>77</v>
      </c>
      <c r="R337" s="171" t="s">
        <v>78</v>
      </c>
      <c r="S337" s="363" t="s">
        <v>1512</v>
      </c>
      <c r="T337" s="170" t="s">
        <v>142</v>
      </c>
      <c r="U337" s="196" t="s">
        <v>81</v>
      </c>
      <c r="V337" s="170" t="s">
        <v>144</v>
      </c>
      <c r="W337" s="180" t="s">
        <v>123</v>
      </c>
      <c r="X337" s="181">
        <f t="shared" si="368"/>
        <v>0.2</v>
      </c>
      <c r="Y337" s="182" t="s">
        <v>84</v>
      </c>
      <c r="Z337" s="181">
        <f t="shared" si="369"/>
        <v>0.8</v>
      </c>
      <c r="AA337" s="173" t="s">
        <v>85</v>
      </c>
      <c r="AB337" s="172" t="s">
        <v>224</v>
      </c>
      <c r="AC337" s="170" t="s">
        <v>164</v>
      </c>
      <c r="AD337" s="173" t="s">
        <v>88</v>
      </c>
      <c r="AE337" s="173" t="s">
        <v>89</v>
      </c>
      <c r="AF337" s="196" t="s">
        <v>165</v>
      </c>
      <c r="AG337" s="173" t="s">
        <v>91</v>
      </c>
      <c r="AH337" s="173" t="s">
        <v>92</v>
      </c>
      <c r="AI337" s="183">
        <f t="shared" si="370"/>
        <v>0.1</v>
      </c>
      <c r="AJ337" s="173" t="s">
        <v>93</v>
      </c>
      <c r="AK337" s="183">
        <f t="shared" si="371"/>
        <v>0.1</v>
      </c>
      <c r="AL337" s="173" t="s">
        <v>94</v>
      </c>
      <c r="AM337" s="195" t="s">
        <v>147</v>
      </c>
      <c r="AN337" s="173" t="s">
        <v>96</v>
      </c>
      <c r="AO337" s="195" t="s">
        <v>148</v>
      </c>
      <c r="AP337" s="184">
        <f t="shared" si="372"/>
        <v>0.2</v>
      </c>
      <c r="AQ337" s="243" t="str">
        <f t="shared" si="373"/>
        <v>MUY BAJA</v>
      </c>
      <c r="AR337" s="243">
        <f t="shared" si="374"/>
        <v>0.2</v>
      </c>
      <c r="AS337" s="243" t="str">
        <f t="shared" si="375"/>
        <v>MAYOR</v>
      </c>
      <c r="AT337" s="243">
        <f t="shared" si="376"/>
        <v>0.64</v>
      </c>
      <c r="AU337" s="223" t="s">
        <v>85</v>
      </c>
      <c r="AV337" s="235" t="s">
        <v>130</v>
      </c>
      <c r="AW337" s="174" t="s">
        <v>224</v>
      </c>
      <c r="AX337" s="175" t="s">
        <v>225</v>
      </c>
      <c r="AY337" s="200"/>
      <c r="AZ337" s="175">
        <f t="shared" si="351"/>
        <v>45657</v>
      </c>
      <c r="BA337" s="175" t="str">
        <f t="shared" si="352"/>
        <v>En IIIC-2024 Mesa de Ayuda intervinó los equipos y cuentas de usuario final institucioanl que reprotaron alertas de malware o acceso a sitios web con sospecha de malware</v>
      </c>
      <c r="BB337" s="175" t="str">
        <f t="shared" si="353"/>
        <v>OSI - GIS</v>
      </c>
      <c r="BC337" s="227" t="s">
        <v>100</v>
      </c>
      <c r="BD337" s="175" t="str">
        <f t="shared" si="354"/>
        <v xml:space="preserve"> </v>
      </c>
      <c r="BE337" s="175" t="str">
        <f t="shared" si="355"/>
        <v>X</v>
      </c>
      <c r="BF337" s="175" t="str">
        <f t="shared" si="356"/>
        <v>Mesa de Ayuda intervinó los equipos y usuarios finales institucionales que reportaron alertas de incidentes o eventos relacionados con la navegación a sitios web sospechosos o ejecución de cookies</v>
      </c>
      <c r="BG337" s="177" t="s">
        <v>1340</v>
      </c>
      <c r="BH337" s="175" t="str">
        <f t="shared" si="357"/>
        <v xml:space="preserve"> </v>
      </c>
      <c r="BI337" s="200"/>
      <c r="BJ337" s="190">
        <v>45777</v>
      </c>
      <c r="BK337" s="192" t="str">
        <f t="shared" si="358"/>
        <v>Monitoreo antimalware y remediación casos</v>
      </c>
      <c r="BL337" s="192" t="str">
        <f t="shared" si="377"/>
        <v>OSI - GIS</v>
      </c>
      <c r="BM337" s="197" t="s">
        <v>100</v>
      </c>
      <c r="BN337" s="191"/>
      <c r="BO337" s="193" t="s">
        <v>1338</v>
      </c>
      <c r="BP337" s="192" t="str">
        <f t="shared" si="359"/>
        <v>Monitoreo de las herramientas y servicios para monitoreo de archivos y navegación institucional</v>
      </c>
      <c r="BQ337" s="194" t="s">
        <v>1340</v>
      </c>
      <c r="BR337" s="192" t="str">
        <f t="shared" si="360"/>
        <v xml:space="preserve">Servicio de monitoreo palataforma tecnológica </v>
      </c>
      <c r="BS337" s="200"/>
      <c r="BT337" s="362">
        <f t="shared" si="362"/>
        <v>45838</v>
      </c>
      <c r="BU337" s="363" t="str">
        <f t="shared" si="363"/>
        <v xml:space="preserve">Monitoreo a las alertas reportadas por la Plataforma Antivirus / Antimalware y el servicio de Monitoreo a correo malicioso o sospechoso. </v>
      </c>
      <c r="BV337" s="363" t="str">
        <f t="shared" si="378"/>
        <v>OSI - GIS</v>
      </c>
      <c r="BW337" s="553" t="s">
        <v>100</v>
      </c>
      <c r="BX337" s="364" t="str">
        <f t="shared" si="364"/>
        <v xml:space="preserve"> </v>
      </c>
      <c r="BY337" s="364" t="str">
        <f t="shared" si="365"/>
        <v>X</v>
      </c>
      <c r="BZ337" s="364" t="str">
        <f t="shared" si="366"/>
        <v xml:space="preserve">Monitoreo y atención de los casos reportados por navegación de usuario final y rececpción de correos desde dominios con debilidades de aseguramiento. </v>
      </c>
      <c r="CA337" s="366" t="s">
        <v>1340</v>
      </c>
      <c r="CB337" s="363" t="str">
        <f t="shared" si="367"/>
        <v>Ajuste redacción "Descripción del Riesgo" acorde con lo indicado en el Informe OCI-018-2025.</v>
      </c>
      <c r="CC337" s="200"/>
      <c r="CD337" s="301"/>
      <c r="CE337" s="175"/>
      <c r="CF337" s="175" t="str">
        <f t="shared" si="379"/>
        <v>OSI - GIS</v>
      </c>
      <c r="CG337" s="305" t="s">
        <v>100</v>
      </c>
      <c r="CH337" s="176"/>
      <c r="CI337" s="239"/>
      <c r="CJ337" s="175"/>
      <c r="CK337" s="177"/>
      <c r="CL337" s="175"/>
      <c r="CM337" s="200"/>
      <c r="CN337" s="175"/>
      <c r="CO337" s="175"/>
      <c r="CP337" s="176"/>
      <c r="CQ337" s="176"/>
      <c r="CR337" s="176"/>
      <c r="CS337" s="176"/>
      <c r="CT337" s="177"/>
      <c r="CU337" s="177"/>
      <c r="CV337" s="177"/>
      <c r="CW337" s="198"/>
      <c r="CX337" s="198"/>
      <c r="CY337" s="198"/>
      <c r="CZ337" s="198"/>
      <c r="DA337" s="198"/>
      <c r="DB337" s="198"/>
      <c r="DC337" s="198"/>
      <c r="DD337" s="198"/>
      <c r="DE337" s="198"/>
      <c r="DF337" s="198"/>
    </row>
    <row r="338" spans="2:110" s="187" customFormat="1" ht="73.5" x14ac:dyDescent="0.25">
      <c r="B338" s="173" t="s">
        <v>68</v>
      </c>
      <c r="C338" s="195" t="s">
        <v>223</v>
      </c>
      <c r="D338" s="195" t="s">
        <v>223</v>
      </c>
      <c r="E338" s="196" t="s">
        <v>116</v>
      </c>
      <c r="F338" s="196" t="s">
        <v>117</v>
      </c>
      <c r="G338" s="196" t="s">
        <v>223</v>
      </c>
      <c r="H338" s="195">
        <v>0</v>
      </c>
      <c r="I338" s="195">
        <v>0</v>
      </c>
      <c r="J338" s="195">
        <v>0</v>
      </c>
      <c r="K338" s="195">
        <v>0</v>
      </c>
      <c r="L338" s="195" t="s">
        <v>704</v>
      </c>
      <c r="M338" s="195" t="s">
        <v>705</v>
      </c>
      <c r="N338" s="195" t="s">
        <v>478</v>
      </c>
      <c r="O338" s="196" t="s">
        <v>189</v>
      </c>
      <c r="P338" s="170"/>
      <c r="Q338" s="171" t="s">
        <v>77</v>
      </c>
      <c r="R338" s="171" t="s">
        <v>78</v>
      </c>
      <c r="S338" s="363" t="s">
        <v>1512</v>
      </c>
      <c r="T338" s="170" t="s">
        <v>142</v>
      </c>
      <c r="U338" s="196" t="s">
        <v>81</v>
      </c>
      <c r="V338" s="170" t="s">
        <v>144</v>
      </c>
      <c r="W338" s="180" t="s">
        <v>123</v>
      </c>
      <c r="X338" s="181">
        <f t="shared" si="368"/>
        <v>0.2</v>
      </c>
      <c r="Y338" s="182" t="s">
        <v>84</v>
      </c>
      <c r="Z338" s="181">
        <f t="shared" si="369"/>
        <v>0.8</v>
      </c>
      <c r="AA338" s="173" t="s">
        <v>85</v>
      </c>
      <c r="AB338" s="172" t="s">
        <v>224</v>
      </c>
      <c r="AC338" s="170" t="s">
        <v>164</v>
      </c>
      <c r="AD338" s="173" t="s">
        <v>88</v>
      </c>
      <c r="AE338" s="173" t="s">
        <v>89</v>
      </c>
      <c r="AF338" s="196" t="s">
        <v>165</v>
      </c>
      <c r="AG338" s="173" t="s">
        <v>91</v>
      </c>
      <c r="AH338" s="173" t="s">
        <v>92</v>
      </c>
      <c r="AI338" s="183">
        <f t="shared" si="370"/>
        <v>0.1</v>
      </c>
      <c r="AJ338" s="173" t="s">
        <v>93</v>
      </c>
      <c r="AK338" s="183">
        <f t="shared" si="371"/>
        <v>0.1</v>
      </c>
      <c r="AL338" s="173" t="s">
        <v>94</v>
      </c>
      <c r="AM338" s="195" t="s">
        <v>147</v>
      </c>
      <c r="AN338" s="173" t="s">
        <v>96</v>
      </c>
      <c r="AO338" s="195" t="s">
        <v>148</v>
      </c>
      <c r="AP338" s="184">
        <f t="shared" si="372"/>
        <v>0.2</v>
      </c>
      <c r="AQ338" s="243" t="str">
        <f t="shared" si="373"/>
        <v>MUY BAJA</v>
      </c>
      <c r="AR338" s="243">
        <f t="shared" si="374"/>
        <v>0.2</v>
      </c>
      <c r="AS338" s="243" t="str">
        <f t="shared" si="375"/>
        <v>MAYOR</v>
      </c>
      <c r="AT338" s="243">
        <f t="shared" si="376"/>
        <v>0.64</v>
      </c>
      <c r="AU338" s="223" t="s">
        <v>85</v>
      </c>
      <c r="AV338" s="235" t="s">
        <v>130</v>
      </c>
      <c r="AW338" s="174" t="s">
        <v>224</v>
      </c>
      <c r="AX338" s="175" t="s">
        <v>225</v>
      </c>
      <c r="AY338" s="200"/>
      <c r="AZ338" s="175">
        <f t="shared" si="351"/>
        <v>45657</v>
      </c>
      <c r="BA338" s="175" t="str">
        <f t="shared" si="352"/>
        <v>En IIIC-2024 Mesa de Ayuda intervinó los equipos y cuentas de usuario final institucioanl que reprotaron alertas de malware o acceso a sitios web con sospecha de malware</v>
      </c>
      <c r="BB338" s="175" t="str">
        <f t="shared" si="353"/>
        <v>OSI - GIS</v>
      </c>
      <c r="BC338" s="227" t="s">
        <v>100</v>
      </c>
      <c r="BD338" s="175" t="str">
        <f t="shared" si="354"/>
        <v xml:space="preserve"> </v>
      </c>
      <c r="BE338" s="175" t="str">
        <f t="shared" si="355"/>
        <v>X</v>
      </c>
      <c r="BF338" s="175" t="str">
        <f t="shared" si="356"/>
        <v>Mesa de Ayuda intervinó los equipos y usuarios finales institucionales que reportaron alertas de incidentes o eventos relacionados con la navegación a sitios web sospechosos o ejecución de cookies</v>
      </c>
      <c r="BG338" s="177" t="s">
        <v>1340</v>
      </c>
      <c r="BH338" s="175" t="str">
        <f t="shared" si="357"/>
        <v xml:space="preserve"> </v>
      </c>
      <c r="BI338" s="200"/>
      <c r="BJ338" s="190">
        <v>45777</v>
      </c>
      <c r="BK338" s="192" t="str">
        <f t="shared" si="358"/>
        <v>Monitoreo antimalware y remediación casos</v>
      </c>
      <c r="BL338" s="192" t="str">
        <f t="shared" si="377"/>
        <v>OSI - GIS</v>
      </c>
      <c r="BM338" s="197" t="s">
        <v>100</v>
      </c>
      <c r="BN338" s="191"/>
      <c r="BO338" s="193" t="s">
        <v>1338</v>
      </c>
      <c r="BP338" s="192" t="str">
        <f t="shared" si="359"/>
        <v>Monitoreo de las herramientas y servicios para monitoreo de archivos y navegación institucional</v>
      </c>
      <c r="BQ338" s="194" t="s">
        <v>1340</v>
      </c>
      <c r="BR338" s="192" t="str">
        <f t="shared" si="360"/>
        <v xml:space="preserve">Servicio de monitoreo palataforma tecnológica </v>
      </c>
      <c r="BS338" s="200"/>
      <c r="BT338" s="362">
        <f t="shared" si="362"/>
        <v>45838</v>
      </c>
      <c r="BU338" s="363" t="str">
        <f t="shared" si="363"/>
        <v xml:space="preserve">Monitoreo a las alertas reportadas por la Plataforma Antivirus / Antimalware y el servicio de Monitoreo a correo malicioso o sospechoso. </v>
      </c>
      <c r="BV338" s="363" t="str">
        <f t="shared" si="378"/>
        <v>OSI - GIS</v>
      </c>
      <c r="BW338" s="553" t="s">
        <v>100</v>
      </c>
      <c r="BX338" s="364" t="str">
        <f t="shared" si="364"/>
        <v xml:space="preserve"> </v>
      </c>
      <c r="BY338" s="364" t="str">
        <f t="shared" si="365"/>
        <v>X</v>
      </c>
      <c r="BZ338" s="364" t="str">
        <f t="shared" si="366"/>
        <v xml:space="preserve">Monitoreo y atención de los casos reportados por navegación de usuario final y rececpción de correos desde dominios con debilidades de aseguramiento. </v>
      </c>
      <c r="CA338" s="366" t="s">
        <v>1340</v>
      </c>
      <c r="CB338" s="363" t="str">
        <f t="shared" si="367"/>
        <v>Ajuste redacción "Descripción del Riesgo" acorde con lo indicado en el Informe OCI-018-2025.</v>
      </c>
      <c r="CC338" s="200"/>
      <c r="CD338" s="301"/>
      <c r="CE338" s="175"/>
      <c r="CF338" s="175" t="str">
        <f t="shared" si="379"/>
        <v>OSI - GIS</v>
      </c>
      <c r="CG338" s="305" t="s">
        <v>100</v>
      </c>
      <c r="CH338" s="176"/>
      <c r="CI338" s="239"/>
      <c r="CJ338" s="175"/>
      <c r="CK338" s="177"/>
      <c r="CL338" s="175"/>
      <c r="CM338" s="200"/>
      <c r="CN338" s="175"/>
      <c r="CO338" s="175"/>
      <c r="CP338" s="176"/>
      <c r="CQ338" s="176"/>
      <c r="CR338" s="176"/>
      <c r="CS338" s="176"/>
      <c r="CT338" s="177"/>
      <c r="CU338" s="177"/>
      <c r="CV338" s="177"/>
      <c r="CW338" s="198"/>
      <c r="CX338" s="198"/>
      <c r="CY338" s="198"/>
      <c r="CZ338" s="198"/>
      <c r="DA338" s="198"/>
      <c r="DB338" s="198"/>
      <c r="DC338" s="198"/>
      <c r="DD338" s="198"/>
      <c r="DE338" s="198"/>
      <c r="DF338" s="198"/>
    </row>
    <row r="339" spans="2:110" s="187" customFormat="1" ht="73.5" x14ac:dyDescent="0.25">
      <c r="B339" s="173" t="s">
        <v>68</v>
      </c>
      <c r="C339" s="195" t="s">
        <v>223</v>
      </c>
      <c r="D339" s="195" t="s">
        <v>223</v>
      </c>
      <c r="E339" s="196" t="s">
        <v>116</v>
      </c>
      <c r="F339" s="196" t="s">
        <v>71</v>
      </c>
      <c r="G339" s="196" t="s">
        <v>223</v>
      </c>
      <c r="H339" s="195">
        <v>0</v>
      </c>
      <c r="I339" s="195">
        <v>0</v>
      </c>
      <c r="J339" s="195">
        <v>0</v>
      </c>
      <c r="K339" s="195">
        <v>0</v>
      </c>
      <c r="L339" s="195">
        <v>0</v>
      </c>
      <c r="M339" s="195">
        <v>0</v>
      </c>
      <c r="N339" s="195">
        <v>0</v>
      </c>
      <c r="O339" s="196" t="s">
        <v>497</v>
      </c>
      <c r="P339" s="170"/>
      <c r="Q339" s="171" t="s">
        <v>77</v>
      </c>
      <c r="R339" s="171" t="s">
        <v>78</v>
      </c>
      <c r="S339" s="363" t="s">
        <v>1512</v>
      </c>
      <c r="T339" s="170" t="s">
        <v>142</v>
      </c>
      <c r="U339" s="196" t="s">
        <v>81</v>
      </c>
      <c r="V339" s="170" t="s">
        <v>144</v>
      </c>
      <c r="W339" s="180" t="s">
        <v>123</v>
      </c>
      <c r="X339" s="181">
        <f t="shared" si="368"/>
        <v>0.2</v>
      </c>
      <c r="Y339" s="182" t="s">
        <v>84</v>
      </c>
      <c r="Z339" s="181">
        <f t="shared" si="369"/>
        <v>0.8</v>
      </c>
      <c r="AA339" s="173" t="s">
        <v>85</v>
      </c>
      <c r="AB339" s="172" t="s">
        <v>224</v>
      </c>
      <c r="AC339" s="170" t="s">
        <v>164</v>
      </c>
      <c r="AD339" s="173" t="s">
        <v>88</v>
      </c>
      <c r="AE339" s="173" t="s">
        <v>89</v>
      </c>
      <c r="AF339" s="196" t="s">
        <v>165</v>
      </c>
      <c r="AG339" s="173" t="s">
        <v>91</v>
      </c>
      <c r="AH339" s="173" t="s">
        <v>92</v>
      </c>
      <c r="AI339" s="183">
        <f t="shared" si="370"/>
        <v>0.1</v>
      </c>
      <c r="AJ339" s="173" t="s">
        <v>93</v>
      </c>
      <c r="AK339" s="183">
        <f t="shared" si="371"/>
        <v>0.1</v>
      </c>
      <c r="AL339" s="173" t="s">
        <v>94</v>
      </c>
      <c r="AM339" s="195" t="s">
        <v>147</v>
      </c>
      <c r="AN339" s="173" t="s">
        <v>96</v>
      </c>
      <c r="AO339" s="195" t="s">
        <v>148</v>
      </c>
      <c r="AP339" s="184">
        <f t="shared" si="372"/>
        <v>0.2</v>
      </c>
      <c r="AQ339" s="243" t="str">
        <f t="shared" si="373"/>
        <v>MUY BAJA</v>
      </c>
      <c r="AR339" s="243">
        <f t="shared" si="374"/>
        <v>0.2</v>
      </c>
      <c r="AS339" s="243" t="str">
        <f t="shared" si="375"/>
        <v>MAYOR</v>
      </c>
      <c r="AT339" s="243">
        <f t="shared" si="376"/>
        <v>0.64</v>
      </c>
      <c r="AU339" s="223" t="s">
        <v>85</v>
      </c>
      <c r="AV339" s="235" t="s">
        <v>130</v>
      </c>
      <c r="AW339" s="174" t="s">
        <v>224</v>
      </c>
      <c r="AX339" s="175" t="s">
        <v>225</v>
      </c>
      <c r="AY339" s="200"/>
      <c r="AZ339" s="175">
        <f t="shared" si="351"/>
        <v>45657</v>
      </c>
      <c r="BA339" s="175" t="str">
        <f t="shared" si="352"/>
        <v>En IIIC-2024 Mesa de Ayuda intervinó los equipos y cuentas de usuario final institucioanl que reprotaron alertas de malware o acceso a sitios web con sospecha de malware</v>
      </c>
      <c r="BB339" s="175" t="str">
        <f t="shared" si="353"/>
        <v>OSI - GIS</v>
      </c>
      <c r="BC339" s="227" t="s">
        <v>100</v>
      </c>
      <c r="BD339" s="175" t="str">
        <f t="shared" si="354"/>
        <v xml:space="preserve"> </v>
      </c>
      <c r="BE339" s="175" t="str">
        <f t="shared" si="355"/>
        <v>X</v>
      </c>
      <c r="BF339" s="175" t="str">
        <f t="shared" si="356"/>
        <v>Mesa de Ayuda intervinó los equipos y usuarios finales institucionales que reportaron alertas de incidentes o eventos relacionados con la navegación a sitios web sospechosos o ejecución de cookies</v>
      </c>
      <c r="BG339" s="177" t="s">
        <v>1340</v>
      </c>
      <c r="BH339" s="175" t="str">
        <f t="shared" si="357"/>
        <v xml:space="preserve"> </v>
      </c>
      <c r="BI339" s="200"/>
      <c r="BJ339" s="190">
        <v>45777</v>
      </c>
      <c r="BK339" s="192" t="str">
        <f t="shared" si="358"/>
        <v>Monitoreo antimalware y remediación casos</v>
      </c>
      <c r="BL339" s="192" t="str">
        <f t="shared" si="377"/>
        <v>OSI - GIS</v>
      </c>
      <c r="BM339" s="197" t="s">
        <v>100</v>
      </c>
      <c r="BN339" s="191"/>
      <c r="BO339" s="193" t="s">
        <v>1338</v>
      </c>
      <c r="BP339" s="192" t="str">
        <f t="shared" si="359"/>
        <v>Monitoreo de las herramientas y servicios para monitoreo de archivos y navegación institucional</v>
      </c>
      <c r="BQ339" s="194" t="s">
        <v>1340</v>
      </c>
      <c r="BR339" s="192" t="str">
        <f t="shared" si="360"/>
        <v xml:space="preserve">Servicio de monitoreo palataforma tecnológica </v>
      </c>
      <c r="BS339" s="200"/>
      <c r="BT339" s="362">
        <f t="shared" si="362"/>
        <v>45838</v>
      </c>
      <c r="BU339" s="363" t="str">
        <f t="shared" si="363"/>
        <v xml:space="preserve">Monitoreo a las alertas reportadas por la Plataforma Antivirus / Antimalware y el servicio de Monitoreo a correo malicioso o sospechoso. </v>
      </c>
      <c r="BV339" s="363" t="str">
        <f t="shared" si="378"/>
        <v>OSI - GIS</v>
      </c>
      <c r="BW339" s="553" t="s">
        <v>100</v>
      </c>
      <c r="BX339" s="364" t="str">
        <f t="shared" si="364"/>
        <v xml:space="preserve"> </v>
      </c>
      <c r="BY339" s="364" t="str">
        <f t="shared" si="365"/>
        <v>X</v>
      </c>
      <c r="BZ339" s="364" t="str">
        <f t="shared" si="366"/>
        <v xml:space="preserve">Monitoreo y atención de los casos reportados por navegación de usuario final y rececpción de correos desde dominios con debilidades de aseguramiento. </v>
      </c>
      <c r="CA339" s="366" t="s">
        <v>1340</v>
      </c>
      <c r="CB339" s="363" t="str">
        <f t="shared" si="367"/>
        <v>Ajuste redacción "Descripción del Riesgo" acorde con lo indicado en el Informe OCI-018-2025.</v>
      </c>
      <c r="CC339" s="200"/>
      <c r="CD339" s="301"/>
      <c r="CE339" s="175"/>
      <c r="CF339" s="175" t="str">
        <f t="shared" si="379"/>
        <v>OSI - GIS</v>
      </c>
      <c r="CG339" s="305" t="s">
        <v>100</v>
      </c>
      <c r="CH339" s="176"/>
      <c r="CI339" s="239"/>
      <c r="CJ339" s="175"/>
      <c r="CK339" s="177"/>
      <c r="CL339" s="175"/>
      <c r="CM339" s="200"/>
      <c r="CN339" s="175"/>
      <c r="CO339" s="175"/>
      <c r="CP339" s="176"/>
      <c r="CQ339" s="176"/>
      <c r="CR339" s="176"/>
      <c r="CS339" s="176"/>
      <c r="CT339" s="177"/>
      <c r="CU339" s="177"/>
      <c r="CV339" s="177"/>
      <c r="CW339" s="198"/>
      <c r="CX339" s="198"/>
      <c r="CY339" s="198"/>
      <c r="CZ339" s="198"/>
      <c r="DA339" s="198"/>
      <c r="DB339" s="198"/>
      <c r="DC339" s="198"/>
      <c r="DD339" s="198"/>
      <c r="DE339" s="198"/>
      <c r="DF339" s="198"/>
    </row>
    <row r="340" spans="2:110" s="187" customFormat="1" ht="105" x14ac:dyDescent="0.25">
      <c r="B340" s="173" t="s">
        <v>68</v>
      </c>
      <c r="C340" s="195" t="s">
        <v>236</v>
      </c>
      <c r="D340" s="195" t="s">
        <v>236</v>
      </c>
      <c r="E340" s="196" t="s">
        <v>116</v>
      </c>
      <c r="F340" s="196" t="s">
        <v>71</v>
      </c>
      <c r="G340" s="196" t="s">
        <v>236</v>
      </c>
      <c r="H340" s="195" t="s">
        <v>240</v>
      </c>
      <c r="I340" s="195" t="s">
        <v>240</v>
      </c>
      <c r="J340" s="195" t="s">
        <v>240</v>
      </c>
      <c r="K340" s="195" t="s">
        <v>240</v>
      </c>
      <c r="L340" s="195" t="s">
        <v>501</v>
      </c>
      <c r="M340" s="195" t="s">
        <v>502</v>
      </c>
      <c r="N340" s="195" t="s">
        <v>503</v>
      </c>
      <c r="O340" s="196" t="s">
        <v>497</v>
      </c>
      <c r="P340" s="170"/>
      <c r="Q340" s="171" t="s">
        <v>77</v>
      </c>
      <c r="R340" s="171" t="s">
        <v>78</v>
      </c>
      <c r="S340" s="356" t="str">
        <f>S188</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0" s="170" t="s">
        <v>142</v>
      </c>
      <c r="U340" s="196" t="s">
        <v>81</v>
      </c>
      <c r="V340" s="170" t="s">
        <v>255</v>
      </c>
      <c r="W340" s="180" t="s">
        <v>123</v>
      </c>
      <c r="X340" s="181">
        <f t="shared" si="368"/>
        <v>0.2</v>
      </c>
      <c r="Y340" s="182" t="s">
        <v>84</v>
      </c>
      <c r="Z340" s="181">
        <f t="shared" si="369"/>
        <v>0.8</v>
      </c>
      <c r="AA340" s="173" t="s">
        <v>85</v>
      </c>
      <c r="AB340" s="172" t="s">
        <v>163</v>
      </c>
      <c r="AC340" s="170" t="s">
        <v>164</v>
      </c>
      <c r="AD340" s="173" t="s">
        <v>88</v>
      </c>
      <c r="AE340" s="173" t="s">
        <v>89</v>
      </c>
      <c r="AF340" s="196" t="s">
        <v>165</v>
      </c>
      <c r="AG340" s="173" t="s">
        <v>91</v>
      </c>
      <c r="AH340" s="173" t="s">
        <v>92</v>
      </c>
      <c r="AI340" s="183">
        <f t="shared" si="370"/>
        <v>0.1</v>
      </c>
      <c r="AJ340" s="173" t="s">
        <v>93</v>
      </c>
      <c r="AK340" s="183">
        <f t="shared" si="371"/>
        <v>0.1</v>
      </c>
      <c r="AL340" s="173" t="s">
        <v>94</v>
      </c>
      <c r="AM340" s="195" t="s">
        <v>147</v>
      </c>
      <c r="AN340" s="173" t="s">
        <v>96</v>
      </c>
      <c r="AO340" s="195" t="s">
        <v>148</v>
      </c>
      <c r="AP340" s="184">
        <f t="shared" si="372"/>
        <v>0.2</v>
      </c>
      <c r="AQ340" s="243" t="str">
        <f t="shared" si="373"/>
        <v>MUY BAJA</v>
      </c>
      <c r="AR340" s="243">
        <f t="shared" si="374"/>
        <v>0.2</v>
      </c>
      <c r="AS340" s="243" t="str">
        <f t="shared" si="375"/>
        <v>MAYOR</v>
      </c>
      <c r="AT340" s="243">
        <f t="shared" si="376"/>
        <v>0.64</v>
      </c>
      <c r="AU340" s="223" t="s">
        <v>85</v>
      </c>
      <c r="AV340" s="235" t="s">
        <v>130</v>
      </c>
      <c r="AW340" s="174" t="s">
        <v>163</v>
      </c>
      <c r="AX340" s="175" t="s">
        <v>166</v>
      </c>
      <c r="AY340" s="200"/>
      <c r="AZ340" s="175">
        <f t="shared" si="351"/>
        <v>45657</v>
      </c>
      <c r="BA340" s="175" t="str">
        <f t="shared" si="352"/>
        <v>En IIIC-2024 Mesa de Ayuda intervinó los equipos y cuentas de usuario final institucioanl que reprotaron alertas de malware o acceso a sitios web con sospecha de malware</v>
      </c>
      <c r="BB340" s="175" t="str">
        <f t="shared" si="353"/>
        <v>OSI - GIS</v>
      </c>
      <c r="BC340" s="227" t="s">
        <v>100</v>
      </c>
      <c r="BD340" s="175" t="str">
        <f t="shared" si="354"/>
        <v xml:space="preserve"> </v>
      </c>
      <c r="BE340" s="175" t="str">
        <f t="shared" si="355"/>
        <v>X</v>
      </c>
      <c r="BF340" s="175" t="str">
        <f t="shared" si="356"/>
        <v>Mesa de Ayuda intervinó los equipos y usuarios finales institucionales que reportaron alertas de incidentes o eventos relacionados con la navegación a sitios web sospechosos o ejecución de cookies</v>
      </c>
      <c r="BG340" s="177" t="s">
        <v>1340</v>
      </c>
      <c r="BH340" s="175" t="str">
        <f t="shared" si="357"/>
        <v xml:space="preserve"> </v>
      </c>
      <c r="BI340" s="200"/>
      <c r="BJ340" s="190">
        <v>45777</v>
      </c>
      <c r="BK340" s="192" t="s">
        <v>1438</v>
      </c>
      <c r="BL340" s="192" t="str">
        <f t="shared" si="377"/>
        <v>OSI - GIS</v>
      </c>
      <c r="BM340" s="197" t="s">
        <v>100</v>
      </c>
      <c r="BN340" s="191"/>
      <c r="BO340" s="193" t="s">
        <v>1338</v>
      </c>
      <c r="BP340" s="192" t="s">
        <v>1439</v>
      </c>
      <c r="BQ340" s="194" t="s">
        <v>1340</v>
      </c>
      <c r="BR340" s="192" t="s">
        <v>1440</v>
      </c>
      <c r="BS340" s="200"/>
      <c r="BT340" s="354">
        <v>45838</v>
      </c>
      <c r="BU340" s="356" t="s">
        <v>1490</v>
      </c>
      <c r="BV340" s="356" t="str">
        <f t="shared" si="378"/>
        <v>OSI - GIS</v>
      </c>
      <c r="BW340" s="554" t="s">
        <v>100</v>
      </c>
      <c r="BX340" s="357" t="s">
        <v>268</v>
      </c>
      <c r="BY340" s="358" t="s">
        <v>1338</v>
      </c>
      <c r="BZ340" s="356" t="s">
        <v>1491</v>
      </c>
      <c r="CA340" s="355" t="s">
        <v>1340</v>
      </c>
      <c r="CB340" s="356" t="str">
        <f>CB8</f>
        <v>Ajuste redacción "Descripción del Riesgo" acorde con lo indicado en el Informe OCI-018-2025.</v>
      </c>
      <c r="CC340" s="200"/>
      <c r="CD340" s="301"/>
      <c r="CE340" s="175"/>
      <c r="CF340" s="175" t="str">
        <f t="shared" si="379"/>
        <v>OSI - GIS</v>
      </c>
      <c r="CG340" s="305" t="s">
        <v>100</v>
      </c>
      <c r="CH340" s="176"/>
      <c r="CI340" s="239"/>
      <c r="CJ340" s="175"/>
      <c r="CK340" s="177"/>
      <c r="CL340" s="175"/>
      <c r="CM340" s="200"/>
      <c r="CN340" s="175"/>
      <c r="CO340" s="175"/>
      <c r="CP340" s="176"/>
      <c r="CQ340" s="176"/>
      <c r="CR340" s="176"/>
      <c r="CS340" s="176"/>
      <c r="CT340" s="177"/>
      <c r="CU340" s="177"/>
      <c r="CV340" s="177"/>
      <c r="CW340" s="198"/>
      <c r="CX340" s="198"/>
      <c r="CY340" s="198"/>
      <c r="CZ340" s="198"/>
      <c r="DA340" s="198"/>
      <c r="DB340" s="198"/>
      <c r="DC340" s="198"/>
      <c r="DD340" s="198"/>
      <c r="DE340" s="198"/>
      <c r="DF340" s="198"/>
    </row>
    <row r="341" spans="2:110" s="187" customFormat="1" ht="105" x14ac:dyDescent="0.25">
      <c r="B341" s="173" t="s">
        <v>68</v>
      </c>
      <c r="C341" s="195" t="s">
        <v>236</v>
      </c>
      <c r="D341" s="195" t="s">
        <v>236</v>
      </c>
      <c r="E341" s="196" t="s">
        <v>116</v>
      </c>
      <c r="F341" s="196" t="s">
        <v>71</v>
      </c>
      <c r="G341" s="196" t="s">
        <v>236</v>
      </c>
      <c r="H341" s="195" t="s">
        <v>240</v>
      </c>
      <c r="I341" s="195" t="s">
        <v>518</v>
      </c>
      <c r="J341" s="195" t="s">
        <v>240</v>
      </c>
      <c r="K341" s="195" t="s">
        <v>242</v>
      </c>
      <c r="L341" s="195" t="s">
        <v>614</v>
      </c>
      <c r="M341" s="195" t="s">
        <v>615</v>
      </c>
      <c r="N341" s="195" t="s">
        <v>616</v>
      </c>
      <c r="O341" s="196" t="s">
        <v>415</v>
      </c>
      <c r="P341" s="170"/>
      <c r="Q341" s="171" t="s">
        <v>77</v>
      </c>
      <c r="R341" s="171" t="s">
        <v>78</v>
      </c>
      <c r="S341" s="356" t="str">
        <f>S189</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1" s="170" t="s">
        <v>142</v>
      </c>
      <c r="U341" s="196" t="s">
        <v>81</v>
      </c>
      <c r="V341" s="170" t="s">
        <v>122</v>
      </c>
      <c r="W341" s="180" t="s">
        <v>123</v>
      </c>
      <c r="X341" s="181">
        <f t="shared" si="368"/>
        <v>0.2</v>
      </c>
      <c r="Y341" s="182" t="s">
        <v>84</v>
      </c>
      <c r="Z341" s="181">
        <f t="shared" si="369"/>
        <v>0.8</v>
      </c>
      <c r="AA341" s="173" t="s">
        <v>85</v>
      </c>
      <c r="AB341" s="172" t="s">
        <v>163</v>
      </c>
      <c r="AC341" s="170" t="s">
        <v>164</v>
      </c>
      <c r="AD341" s="173" t="s">
        <v>88</v>
      </c>
      <c r="AE341" s="173" t="s">
        <v>89</v>
      </c>
      <c r="AF341" s="196" t="s">
        <v>165</v>
      </c>
      <c r="AG341" s="173" t="s">
        <v>91</v>
      </c>
      <c r="AH341" s="173" t="s">
        <v>92</v>
      </c>
      <c r="AI341" s="183">
        <f t="shared" si="370"/>
        <v>0.1</v>
      </c>
      <c r="AJ341" s="173" t="s">
        <v>93</v>
      </c>
      <c r="AK341" s="183">
        <f t="shared" si="371"/>
        <v>0.1</v>
      </c>
      <c r="AL341" s="173" t="s">
        <v>94</v>
      </c>
      <c r="AM341" s="195" t="s">
        <v>147</v>
      </c>
      <c r="AN341" s="173" t="s">
        <v>96</v>
      </c>
      <c r="AO341" s="195" t="s">
        <v>148</v>
      </c>
      <c r="AP341" s="184">
        <f t="shared" si="372"/>
        <v>0.2</v>
      </c>
      <c r="AQ341" s="243" t="str">
        <f t="shared" si="373"/>
        <v>MUY BAJA</v>
      </c>
      <c r="AR341" s="243">
        <f t="shared" si="374"/>
        <v>0.2</v>
      </c>
      <c r="AS341" s="243" t="str">
        <f t="shared" si="375"/>
        <v>MAYOR</v>
      </c>
      <c r="AT341" s="243">
        <f t="shared" si="376"/>
        <v>0.64</v>
      </c>
      <c r="AU341" s="223" t="s">
        <v>85</v>
      </c>
      <c r="AV341" s="235" t="s">
        <v>130</v>
      </c>
      <c r="AW341" s="174" t="s">
        <v>163</v>
      </c>
      <c r="AX341" s="175" t="s">
        <v>166</v>
      </c>
      <c r="AY341" s="200"/>
      <c r="AZ341" s="175">
        <f t="shared" si="351"/>
        <v>45657</v>
      </c>
      <c r="BA341" s="175" t="str">
        <f t="shared" si="352"/>
        <v>En IIIC-2024 Mesa de Ayuda intervinó los equipos y cuentas de usuario final institucioanl que reprotaron alertas de malware o acceso a sitios web con sospecha de malware</v>
      </c>
      <c r="BB341" s="175" t="str">
        <f t="shared" si="353"/>
        <v>OSI - GIS</v>
      </c>
      <c r="BC341" s="227" t="s">
        <v>100</v>
      </c>
      <c r="BD341" s="175" t="str">
        <f t="shared" si="354"/>
        <v xml:space="preserve"> </v>
      </c>
      <c r="BE341" s="175" t="str">
        <f t="shared" si="355"/>
        <v>X</v>
      </c>
      <c r="BF341" s="175" t="str">
        <f t="shared" si="356"/>
        <v>Mesa de Ayuda intervinó los equipos y usuarios finales institucionales que reportaron alertas de incidentes o eventos relacionados con la navegación a sitios web sospechosos o ejecución de cookies</v>
      </c>
      <c r="BG341" s="177" t="s">
        <v>1340</v>
      </c>
      <c r="BH341" s="175" t="str">
        <f t="shared" si="357"/>
        <v xml:space="preserve"> </v>
      </c>
      <c r="BI341" s="200"/>
      <c r="BJ341" s="190">
        <v>45777</v>
      </c>
      <c r="BK341" s="192" t="str">
        <f t="shared" ref="BK341:BK372" si="380">BK340</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1" s="192" t="str">
        <f t="shared" si="377"/>
        <v>OSI - GIS</v>
      </c>
      <c r="BM341" s="197" t="s">
        <v>100</v>
      </c>
      <c r="BN341" s="191"/>
      <c r="BO341" s="193" t="s">
        <v>1338</v>
      </c>
      <c r="BP341" s="192" t="str">
        <f t="shared" ref="BP341:BP396" si="381">BP340</f>
        <v>Se realiza aseguramiento de los servicios de aplicación y sitios web a producción, nuevas configuraciones de seguridad y  definción de pruebas de vulnerabilidad a activos de TI seelccionados.</v>
      </c>
      <c r="BQ341" s="194" t="s">
        <v>1340</v>
      </c>
      <c r="BR341" s="192" t="str">
        <f t="shared" ref="BR341:BR396" si="382">BR340</f>
        <v xml:space="preserve">Servicio en eejcución 2025, como parte del monitoreo a la pletaforma tencológica. </v>
      </c>
      <c r="BS341" s="200"/>
      <c r="BT341" s="354">
        <f>BT340</f>
        <v>45838</v>
      </c>
      <c r="BU341" s="354" t="str">
        <f>BU340</f>
        <v>Ejecución del Plan de Vulnerabilidades y socialización de hallazgos con los equipos Desarrollo y Mantenimiento de Aplicaciones y de Ingenieria y Soporte.</v>
      </c>
      <c r="BV341" s="356" t="str">
        <f t="shared" si="378"/>
        <v>OSI - GIS</v>
      </c>
      <c r="BW341" s="550" t="s">
        <v>100</v>
      </c>
      <c r="BX341" s="357" t="str">
        <f>BX340</f>
        <v xml:space="preserve"> </v>
      </c>
      <c r="BY341" s="357" t="str">
        <f t="shared" ref="BY341:BZ341" si="383">BY340</f>
        <v>X</v>
      </c>
      <c r="BZ341" s="357" t="str">
        <f t="shared" si="383"/>
        <v xml:space="preserve">Revisión del alcance de los hallazgos, análisis técnico  de solución, definicicón de actividades de remediación y documentación casos de las remediaciones. </v>
      </c>
      <c r="CA341" s="355" t="s">
        <v>1340</v>
      </c>
      <c r="CB341" s="356" t="str">
        <f>CB340</f>
        <v>Ajuste redacción "Descripción del Riesgo" acorde con lo indicado en el Informe OCI-018-2025.</v>
      </c>
      <c r="CC341" s="200"/>
      <c r="CD341" s="301"/>
      <c r="CE341" s="175"/>
      <c r="CF341" s="175" t="str">
        <f t="shared" si="379"/>
        <v>OSI - GIS</v>
      </c>
      <c r="CG341" s="305" t="s">
        <v>100</v>
      </c>
      <c r="CH341" s="176"/>
      <c r="CI341" s="239"/>
      <c r="CJ341" s="175"/>
      <c r="CK341" s="177"/>
      <c r="CL341" s="175"/>
      <c r="CM341" s="200"/>
      <c r="CN341" s="175"/>
      <c r="CO341" s="175"/>
      <c r="CP341" s="176"/>
      <c r="CQ341" s="176"/>
      <c r="CR341" s="176"/>
      <c r="CS341" s="176"/>
      <c r="CT341" s="177"/>
      <c r="CU341" s="177"/>
      <c r="CV341" s="177"/>
      <c r="CW341" s="198"/>
      <c r="CX341" s="198"/>
      <c r="CY341" s="198"/>
      <c r="CZ341" s="198"/>
      <c r="DA341" s="198"/>
      <c r="DB341" s="198"/>
      <c r="DC341" s="198"/>
      <c r="DD341" s="198"/>
      <c r="DE341" s="198"/>
      <c r="DF341" s="198"/>
    </row>
    <row r="342" spans="2:110" s="187" customFormat="1" ht="105" x14ac:dyDescent="0.25">
      <c r="B342" s="173" t="s">
        <v>68</v>
      </c>
      <c r="C342" s="195" t="s">
        <v>236</v>
      </c>
      <c r="D342" s="195" t="s">
        <v>236</v>
      </c>
      <c r="E342" s="196" t="s">
        <v>116</v>
      </c>
      <c r="F342" s="196" t="s">
        <v>71</v>
      </c>
      <c r="G342" s="196" t="s">
        <v>236</v>
      </c>
      <c r="H342" s="195" t="s">
        <v>242</v>
      </c>
      <c r="I342" s="195" t="s">
        <v>240</v>
      </c>
      <c r="J342" s="195" t="s">
        <v>518</v>
      </c>
      <c r="K342" s="195" t="s">
        <v>242</v>
      </c>
      <c r="L342" s="195" t="s">
        <v>633</v>
      </c>
      <c r="M342" s="195" t="s">
        <v>624</v>
      </c>
      <c r="N342" s="195" t="s">
        <v>350</v>
      </c>
      <c r="O342" s="196" t="s">
        <v>176</v>
      </c>
      <c r="P342" s="170"/>
      <c r="Q342" s="171" t="s">
        <v>77</v>
      </c>
      <c r="R342" s="171" t="s">
        <v>78</v>
      </c>
      <c r="S342" s="356" t="str">
        <f>S190</f>
        <v xml:space="preserve">Posibilidad de afectación económica y/o reputacional por pérdida en la disponibilidad de las capacidades de almacenamiento institucional (q) debido a debilidades en el monitoreo y seguimiento al control de accesos, capacidades y aseguramiento de los servicios de almacenamiento  (c) que pueden comprometer la disponibilidad, confidencialidad e integridad de la información. </v>
      </c>
      <c r="T342" s="170" t="s">
        <v>142</v>
      </c>
      <c r="U342" s="196" t="s">
        <v>81</v>
      </c>
      <c r="V342" s="170" t="s">
        <v>122</v>
      </c>
      <c r="W342" s="180" t="s">
        <v>123</v>
      </c>
      <c r="X342" s="181">
        <f t="shared" si="368"/>
        <v>0.2</v>
      </c>
      <c r="Y342" s="182" t="s">
        <v>84</v>
      </c>
      <c r="Z342" s="181">
        <f t="shared" si="369"/>
        <v>0.8</v>
      </c>
      <c r="AA342" s="173" t="s">
        <v>85</v>
      </c>
      <c r="AB342" s="172" t="s">
        <v>163</v>
      </c>
      <c r="AC342" s="170" t="s">
        <v>164</v>
      </c>
      <c r="AD342" s="173" t="s">
        <v>88</v>
      </c>
      <c r="AE342" s="173" t="s">
        <v>89</v>
      </c>
      <c r="AF342" s="196" t="s">
        <v>165</v>
      </c>
      <c r="AG342" s="173" t="s">
        <v>91</v>
      </c>
      <c r="AH342" s="173" t="s">
        <v>92</v>
      </c>
      <c r="AI342" s="183">
        <f t="shared" si="370"/>
        <v>0.1</v>
      </c>
      <c r="AJ342" s="173" t="s">
        <v>93</v>
      </c>
      <c r="AK342" s="183">
        <f t="shared" si="371"/>
        <v>0.1</v>
      </c>
      <c r="AL342" s="173" t="s">
        <v>94</v>
      </c>
      <c r="AM342" s="195" t="s">
        <v>147</v>
      </c>
      <c r="AN342" s="173" t="s">
        <v>96</v>
      </c>
      <c r="AO342" s="195" t="s">
        <v>148</v>
      </c>
      <c r="AP342" s="184">
        <f t="shared" si="372"/>
        <v>0.2</v>
      </c>
      <c r="AQ342" s="243" t="str">
        <f t="shared" si="373"/>
        <v>MUY BAJA</v>
      </c>
      <c r="AR342" s="243">
        <f t="shared" si="374"/>
        <v>0.2</v>
      </c>
      <c r="AS342" s="243" t="str">
        <f t="shared" si="375"/>
        <v>MAYOR</v>
      </c>
      <c r="AT342" s="243">
        <f t="shared" si="376"/>
        <v>0.64</v>
      </c>
      <c r="AU342" s="223" t="s">
        <v>85</v>
      </c>
      <c r="AV342" s="235" t="s">
        <v>130</v>
      </c>
      <c r="AW342" s="174" t="s">
        <v>163</v>
      </c>
      <c r="AX342" s="175" t="s">
        <v>166</v>
      </c>
      <c r="AY342" s="200"/>
      <c r="AZ342" s="175">
        <f t="shared" si="351"/>
        <v>45657</v>
      </c>
      <c r="BA342" s="175" t="str">
        <f t="shared" si="352"/>
        <v>En IIIC-2024 Mesa de Ayuda intervinó los equipos y cuentas de usuario final institucioanl que reprotaron alertas de malware o acceso a sitios web con sospecha de malware</v>
      </c>
      <c r="BB342" s="175" t="str">
        <f t="shared" si="353"/>
        <v>OSI - GIS</v>
      </c>
      <c r="BC342" s="227" t="s">
        <v>100</v>
      </c>
      <c r="BD342" s="175" t="str">
        <f t="shared" si="354"/>
        <v xml:space="preserve"> </v>
      </c>
      <c r="BE342" s="175" t="str">
        <f t="shared" si="355"/>
        <v>X</v>
      </c>
      <c r="BF342" s="175" t="str">
        <f t="shared" si="356"/>
        <v>Mesa de Ayuda intervinó los equipos y usuarios finales institucionales que reportaron alertas de incidentes o eventos relacionados con la navegación a sitios web sospechosos o ejecución de cookies</v>
      </c>
      <c r="BG342" s="177" t="s">
        <v>1340</v>
      </c>
      <c r="BH342" s="175" t="str">
        <f t="shared" si="357"/>
        <v xml:space="preserve"> </v>
      </c>
      <c r="BI342" s="200"/>
      <c r="BJ342" s="190">
        <v>45777</v>
      </c>
      <c r="BK342"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2" s="192" t="str">
        <f t="shared" si="377"/>
        <v>OSI - GIS</v>
      </c>
      <c r="BM342" s="197" t="s">
        <v>100</v>
      </c>
      <c r="BN342" s="191"/>
      <c r="BO342" s="193" t="s">
        <v>1338</v>
      </c>
      <c r="BP342" s="192" t="str">
        <f t="shared" si="381"/>
        <v>Se realiza aseguramiento de los servicios de aplicación y sitios web a producción, nuevas configuraciones de seguridad y  definción de pruebas de vulnerabilidad a activos de TI seelccionados.</v>
      </c>
      <c r="BQ342" s="194" t="s">
        <v>1340</v>
      </c>
      <c r="BR342" s="192" t="str">
        <f t="shared" si="382"/>
        <v xml:space="preserve">Servicio en eejcución 2025, como parte del monitoreo a la pletaforma tencológica. </v>
      </c>
      <c r="BS342" s="200"/>
      <c r="BT342" s="354">
        <f t="shared" ref="BT342:BT396" si="384">BT341</f>
        <v>45838</v>
      </c>
      <c r="BU342" s="354" t="str">
        <f t="shared" ref="BU342:BU396" si="385">BU341</f>
        <v>Ejecución del Plan de Vulnerabilidades y socialización de hallazgos con los equipos Desarrollo y Mantenimiento de Aplicaciones y de Ingenieria y Soporte.</v>
      </c>
      <c r="BV342" s="356" t="str">
        <f t="shared" si="378"/>
        <v>OSI - GIS</v>
      </c>
      <c r="BW342" s="550" t="s">
        <v>100</v>
      </c>
      <c r="BX342" s="357" t="str">
        <f t="shared" ref="BX342:BX396" si="386">BX341</f>
        <v xml:space="preserve"> </v>
      </c>
      <c r="BY342" s="357" t="str">
        <f t="shared" ref="BY342:BY396" si="387">BY341</f>
        <v>X</v>
      </c>
      <c r="BZ342" s="357" t="str">
        <f t="shared" ref="BZ342:BZ396" si="388">BZ341</f>
        <v xml:space="preserve">Revisión del alcance de los hallazgos, análisis técnico  de solución, definicicón de actividades de remediación y documentación casos de las remediaciones. </v>
      </c>
      <c r="CA342" s="355" t="s">
        <v>1340</v>
      </c>
      <c r="CB342" s="356" t="str">
        <f t="shared" ref="CB342:CB396" si="389">CB341</f>
        <v>Ajuste redacción "Descripción del Riesgo" acorde con lo indicado en el Informe OCI-018-2025.</v>
      </c>
      <c r="CC342" s="200"/>
      <c r="CD342" s="301"/>
      <c r="CE342" s="175"/>
      <c r="CF342" s="175" t="str">
        <f t="shared" si="379"/>
        <v>OSI - GIS</v>
      </c>
      <c r="CG342" s="305" t="s">
        <v>100</v>
      </c>
      <c r="CH342" s="176"/>
      <c r="CI342" s="239"/>
      <c r="CJ342" s="175"/>
      <c r="CK342" s="177"/>
      <c r="CL342" s="175"/>
      <c r="CM342" s="200"/>
      <c r="CN342" s="175"/>
      <c r="CO342" s="175"/>
      <c r="CP342" s="176"/>
      <c r="CQ342" s="176"/>
      <c r="CR342" s="176"/>
      <c r="CS342" s="176"/>
      <c r="CT342" s="177"/>
      <c r="CU342" s="177"/>
      <c r="CV342" s="177"/>
      <c r="CW342" s="198"/>
      <c r="CX342" s="198"/>
      <c r="CY342" s="198"/>
      <c r="CZ342" s="198"/>
      <c r="DA342" s="198"/>
      <c r="DB342" s="198"/>
      <c r="DC342" s="198"/>
      <c r="DD342" s="198"/>
      <c r="DE342" s="198"/>
      <c r="DF342" s="198"/>
    </row>
    <row r="343" spans="2:110" s="187" customFormat="1" ht="105" x14ac:dyDescent="0.25">
      <c r="B343" s="173" t="s">
        <v>68</v>
      </c>
      <c r="C343" s="195" t="s">
        <v>157</v>
      </c>
      <c r="D343" s="195" t="s">
        <v>157</v>
      </c>
      <c r="E343" s="196" t="s">
        <v>151</v>
      </c>
      <c r="F343" s="196" t="s">
        <v>71</v>
      </c>
      <c r="G343" s="196" t="s">
        <v>157</v>
      </c>
      <c r="H343" s="195" t="s">
        <v>72</v>
      </c>
      <c r="I343" s="195" t="s">
        <v>72</v>
      </c>
      <c r="J343" s="195" t="s">
        <v>72</v>
      </c>
      <c r="K343" s="195" t="s">
        <v>72</v>
      </c>
      <c r="L343" s="195" t="s">
        <v>158</v>
      </c>
      <c r="M343" s="195" t="s">
        <v>159</v>
      </c>
      <c r="N343" s="195" t="s">
        <v>160</v>
      </c>
      <c r="O343" s="196" t="s">
        <v>161</v>
      </c>
      <c r="P343" s="170"/>
      <c r="Q343" s="171" t="s">
        <v>77</v>
      </c>
      <c r="R343" s="171" t="s">
        <v>78</v>
      </c>
      <c r="S343" s="356" t="s">
        <v>1518</v>
      </c>
      <c r="T343" s="170" t="s">
        <v>162</v>
      </c>
      <c r="U343" s="196" t="s">
        <v>81</v>
      </c>
      <c r="V343" s="170" t="s">
        <v>82</v>
      </c>
      <c r="W343" s="180" t="s">
        <v>83</v>
      </c>
      <c r="X343" s="181">
        <f t="shared" si="368"/>
        <v>0.4</v>
      </c>
      <c r="Y343" s="182" t="s">
        <v>84</v>
      </c>
      <c r="Z343" s="181">
        <f t="shared" si="369"/>
        <v>0.8</v>
      </c>
      <c r="AA343" s="173" t="s">
        <v>85</v>
      </c>
      <c r="AB343" s="172" t="s">
        <v>163</v>
      </c>
      <c r="AC343" s="170" t="s">
        <v>164</v>
      </c>
      <c r="AD343" s="173" t="s">
        <v>88</v>
      </c>
      <c r="AE343" s="173" t="s">
        <v>89</v>
      </c>
      <c r="AF343" s="196" t="s">
        <v>165</v>
      </c>
      <c r="AG343" s="173" t="s">
        <v>91</v>
      </c>
      <c r="AH343" s="173" t="s">
        <v>92</v>
      </c>
      <c r="AI343" s="183">
        <f t="shared" si="370"/>
        <v>0.1</v>
      </c>
      <c r="AJ343" s="173" t="s">
        <v>93</v>
      </c>
      <c r="AK343" s="183">
        <f t="shared" si="371"/>
        <v>0.1</v>
      </c>
      <c r="AL343" s="173" t="s">
        <v>94</v>
      </c>
      <c r="AM343" s="195" t="s">
        <v>147</v>
      </c>
      <c r="AN343" s="173" t="s">
        <v>96</v>
      </c>
      <c r="AO343" s="195" t="s">
        <v>148</v>
      </c>
      <c r="AP343" s="184">
        <f t="shared" si="372"/>
        <v>0.2</v>
      </c>
      <c r="AQ343" s="243" t="str">
        <f t="shared" si="373"/>
        <v>BAJA</v>
      </c>
      <c r="AR343" s="243">
        <f t="shared" si="374"/>
        <v>0.4</v>
      </c>
      <c r="AS343" s="243" t="str">
        <f t="shared" si="375"/>
        <v>MAYOR</v>
      </c>
      <c r="AT343" s="243">
        <f t="shared" si="376"/>
        <v>0.64</v>
      </c>
      <c r="AU343" s="223" t="s">
        <v>85</v>
      </c>
      <c r="AV343" s="235" t="s">
        <v>130</v>
      </c>
      <c r="AW343" s="174" t="s">
        <v>163</v>
      </c>
      <c r="AX343" s="175" t="s">
        <v>166</v>
      </c>
      <c r="AY343" s="200"/>
      <c r="AZ343" s="175">
        <v>45657</v>
      </c>
      <c r="BA343" s="175" t="s">
        <v>1379</v>
      </c>
      <c r="BB343" s="176" t="s">
        <v>1353</v>
      </c>
      <c r="BC343" s="227" t="s">
        <v>100</v>
      </c>
      <c r="BD343" s="176" t="s">
        <v>268</v>
      </c>
      <c r="BE343" s="176" t="s">
        <v>1338</v>
      </c>
      <c r="BF343" s="177" t="s">
        <v>1380</v>
      </c>
      <c r="BG343" s="177" t="s">
        <v>1340</v>
      </c>
      <c r="BH343" s="177" t="s">
        <v>268</v>
      </c>
      <c r="BI343" s="200"/>
      <c r="BJ343" s="190">
        <v>45777</v>
      </c>
      <c r="BK343"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3" s="192" t="str">
        <f t="shared" si="377"/>
        <v>OSI - GIS - GDMA - SPI</v>
      </c>
      <c r="BM343" s="197" t="s">
        <v>100</v>
      </c>
      <c r="BN343" s="191"/>
      <c r="BO343" s="193" t="s">
        <v>1338</v>
      </c>
      <c r="BP343" s="192" t="str">
        <f t="shared" si="381"/>
        <v>Se realiza aseguramiento de los servicios de aplicación y sitios web a producción, nuevas configuraciones de seguridad y  definción de pruebas de vulnerabilidad a activos de TI seelccionados.</v>
      </c>
      <c r="BQ343" s="194" t="s">
        <v>1340</v>
      </c>
      <c r="BR343" s="192" t="str">
        <f t="shared" si="382"/>
        <v xml:space="preserve">Servicio en eejcución 2025, como parte del monitoreo a la pletaforma tencológica. </v>
      </c>
      <c r="BS343" s="200"/>
      <c r="BT343" s="354">
        <f t="shared" si="384"/>
        <v>45838</v>
      </c>
      <c r="BU343" s="354" t="str">
        <f t="shared" si="385"/>
        <v>Ejecución del Plan de Vulnerabilidades y socialización de hallazgos con los equipos Desarrollo y Mantenimiento de Aplicaciones y de Ingenieria y Soporte.</v>
      </c>
      <c r="BV343" s="356" t="str">
        <f t="shared" si="378"/>
        <v>OSI - GIS - GDMA - SPI</v>
      </c>
      <c r="BW343" s="550" t="s">
        <v>100</v>
      </c>
      <c r="BX343" s="357" t="str">
        <f t="shared" si="386"/>
        <v xml:space="preserve"> </v>
      </c>
      <c r="BY343" s="357" t="str">
        <f t="shared" si="387"/>
        <v>X</v>
      </c>
      <c r="BZ343" s="357" t="str">
        <f t="shared" si="388"/>
        <v xml:space="preserve">Revisión del alcance de los hallazgos, análisis técnico  de solución, definicicón de actividades de remediación y documentación casos de las remediaciones. </v>
      </c>
      <c r="CA343" s="355" t="s">
        <v>1340</v>
      </c>
      <c r="CB343" s="356" t="str">
        <f t="shared" si="389"/>
        <v>Ajuste redacción "Descripción del Riesgo" acorde con lo indicado en el Informe OCI-018-2025.</v>
      </c>
      <c r="CC343" s="200"/>
      <c r="CD343" s="301"/>
      <c r="CE343" s="175"/>
      <c r="CF343" s="175" t="str">
        <f t="shared" si="379"/>
        <v>OSI - GIS - GDMA - SPI</v>
      </c>
      <c r="CG343" s="305" t="s">
        <v>100</v>
      </c>
      <c r="CH343" s="176"/>
      <c r="CI343" s="239"/>
      <c r="CJ343" s="175"/>
      <c r="CK343" s="177"/>
      <c r="CL343" s="175"/>
      <c r="CM343" s="200"/>
      <c r="CN343" s="175"/>
      <c r="CO343" s="175"/>
      <c r="CP343" s="176"/>
      <c r="CQ343" s="176"/>
      <c r="CR343" s="176"/>
      <c r="CS343" s="176"/>
      <c r="CT343" s="177"/>
      <c r="CU343" s="177"/>
      <c r="CV343" s="177"/>
      <c r="CW343" s="198"/>
      <c r="CX343" s="198"/>
      <c r="CY343" s="198"/>
      <c r="CZ343" s="198"/>
      <c r="DA343" s="198"/>
      <c r="DB343" s="198"/>
      <c r="DC343" s="198"/>
      <c r="DD343" s="198"/>
      <c r="DE343" s="198"/>
      <c r="DF343" s="198"/>
    </row>
    <row r="344" spans="2:110" s="187" customFormat="1" ht="105" x14ac:dyDescent="0.25">
      <c r="B344" s="173" t="s">
        <v>68</v>
      </c>
      <c r="C344" s="195" t="s">
        <v>230</v>
      </c>
      <c r="D344" s="195" t="s">
        <v>230</v>
      </c>
      <c r="E344" s="196" t="s">
        <v>151</v>
      </c>
      <c r="F344" s="196" t="s">
        <v>71</v>
      </c>
      <c r="G344" s="196" t="s">
        <v>230</v>
      </c>
      <c r="H344" s="195" t="s">
        <v>72</v>
      </c>
      <c r="I344" s="195" t="s">
        <v>72</v>
      </c>
      <c r="J344" s="195" t="s">
        <v>72</v>
      </c>
      <c r="K344" s="195" t="s">
        <v>72</v>
      </c>
      <c r="L344" s="195" t="s">
        <v>231</v>
      </c>
      <c r="M344" s="195" t="s">
        <v>220</v>
      </c>
      <c r="N344" s="195" t="s">
        <v>232</v>
      </c>
      <c r="O344" s="196" t="s">
        <v>189</v>
      </c>
      <c r="P344" s="170"/>
      <c r="Q344" s="171" t="s">
        <v>77</v>
      </c>
      <c r="R344" s="171" t="s">
        <v>78</v>
      </c>
      <c r="S344" s="356" t="s">
        <v>1518</v>
      </c>
      <c r="T344" s="170" t="s">
        <v>162</v>
      </c>
      <c r="U344" s="196" t="s">
        <v>143</v>
      </c>
      <c r="V344" s="170" t="s">
        <v>82</v>
      </c>
      <c r="W344" s="180" t="s">
        <v>83</v>
      </c>
      <c r="X344" s="181">
        <f t="shared" si="368"/>
        <v>0.4</v>
      </c>
      <c r="Y344" s="182" t="s">
        <v>84</v>
      </c>
      <c r="Z344" s="181">
        <f t="shared" si="369"/>
        <v>0.8</v>
      </c>
      <c r="AA344" s="173" t="s">
        <v>85</v>
      </c>
      <c r="AB344" s="172" t="s">
        <v>163</v>
      </c>
      <c r="AC344" s="170" t="s">
        <v>164</v>
      </c>
      <c r="AD344" s="173" t="s">
        <v>88</v>
      </c>
      <c r="AE344" s="173" t="s">
        <v>89</v>
      </c>
      <c r="AF344" s="196" t="s">
        <v>165</v>
      </c>
      <c r="AG344" s="173" t="s">
        <v>91</v>
      </c>
      <c r="AH344" s="173" t="s">
        <v>92</v>
      </c>
      <c r="AI344" s="183">
        <f t="shared" si="370"/>
        <v>0.1</v>
      </c>
      <c r="AJ344" s="173" t="s">
        <v>93</v>
      </c>
      <c r="AK344" s="183">
        <f t="shared" si="371"/>
        <v>0.1</v>
      </c>
      <c r="AL344" s="173" t="s">
        <v>94</v>
      </c>
      <c r="AM344" s="195" t="s">
        <v>147</v>
      </c>
      <c r="AN344" s="173" t="s">
        <v>96</v>
      </c>
      <c r="AO344" s="195" t="s">
        <v>148</v>
      </c>
      <c r="AP344" s="184">
        <f t="shared" si="372"/>
        <v>0.2</v>
      </c>
      <c r="AQ344" s="243" t="str">
        <f t="shared" si="373"/>
        <v>BAJA</v>
      </c>
      <c r="AR344" s="243">
        <f t="shared" si="374"/>
        <v>0.4</v>
      </c>
      <c r="AS344" s="243" t="str">
        <f t="shared" si="375"/>
        <v>MAYOR</v>
      </c>
      <c r="AT344" s="243">
        <f t="shared" si="376"/>
        <v>0.64</v>
      </c>
      <c r="AU344" s="223" t="s">
        <v>85</v>
      </c>
      <c r="AV344" s="235" t="s">
        <v>130</v>
      </c>
      <c r="AW344" s="174" t="s">
        <v>163</v>
      </c>
      <c r="AX344" s="175" t="s">
        <v>166</v>
      </c>
      <c r="AY344" s="200"/>
      <c r="AZ344" s="175">
        <f t="shared" ref="AZ344:AZ375" si="390">AZ343</f>
        <v>45657</v>
      </c>
      <c r="BA344" s="175" t="str">
        <f t="shared" ref="BA344:BA375" si="391">BA343</f>
        <v>EN IIIC-2024 el Plan de Vulnerabilidades - Intrusión ejecutado resultados informados, remediaciones en ejecución.</v>
      </c>
      <c r="BB344" s="175" t="str">
        <f t="shared" ref="BB344:BB375" si="392">BB343</f>
        <v>OSI - GIS - GDMA - SPI</v>
      </c>
      <c r="BC344" s="227" t="s">
        <v>100</v>
      </c>
      <c r="BD344" s="175" t="str">
        <f t="shared" ref="BD344:BD375" si="393">BD343</f>
        <v xml:space="preserve"> </v>
      </c>
      <c r="BE344" s="175" t="str">
        <f t="shared" ref="BE344:BE375" si="394">BE343</f>
        <v>X</v>
      </c>
      <c r="BF344" s="175" t="str">
        <f t="shared" ref="BF344:BF375" si="395">BF343</f>
        <v>Se encuentra en desarrollo remediaciones que estan coordinadas con proveedores para definir remediación final.</v>
      </c>
      <c r="BG344" s="177" t="s">
        <v>1340</v>
      </c>
      <c r="BH344" s="175" t="str">
        <f t="shared" ref="BH344:BH375" si="396">BH343</f>
        <v xml:space="preserve"> </v>
      </c>
      <c r="BI344" s="200"/>
      <c r="BJ344" s="190">
        <v>45777</v>
      </c>
      <c r="BK344"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4" s="192" t="str">
        <f t="shared" si="377"/>
        <v>OSI - GIS - GDMA - SPI</v>
      </c>
      <c r="BM344" s="197" t="s">
        <v>100</v>
      </c>
      <c r="BN344" s="191"/>
      <c r="BO344" s="193" t="s">
        <v>1338</v>
      </c>
      <c r="BP344" s="192" t="str">
        <f t="shared" si="381"/>
        <v>Se realiza aseguramiento de los servicios de aplicación y sitios web a producción, nuevas configuraciones de seguridad y  definción de pruebas de vulnerabilidad a activos de TI seelccionados.</v>
      </c>
      <c r="BQ344" s="194" t="s">
        <v>1340</v>
      </c>
      <c r="BR344" s="192" t="str">
        <f t="shared" si="382"/>
        <v xml:space="preserve">Servicio en eejcución 2025, como parte del monitoreo a la pletaforma tencológica. </v>
      </c>
      <c r="BS344" s="200"/>
      <c r="BT344" s="354">
        <f t="shared" si="384"/>
        <v>45838</v>
      </c>
      <c r="BU344" s="354" t="str">
        <f t="shared" si="385"/>
        <v>Ejecución del Plan de Vulnerabilidades y socialización de hallazgos con los equipos Desarrollo y Mantenimiento de Aplicaciones y de Ingenieria y Soporte.</v>
      </c>
      <c r="BV344" s="356" t="str">
        <f t="shared" si="378"/>
        <v>OSI - GIS - GDMA - SPI</v>
      </c>
      <c r="BW344" s="550" t="s">
        <v>100</v>
      </c>
      <c r="BX344" s="357" t="str">
        <f t="shared" si="386"/>
        <v xml:space="preserve"> </v>
      </c>
      <c r="BY344" s="357" t="str">
        <f t="shared" si="387"/>
        <v>X</v>
      </c>
      <c r="BZ344" s="357" t="str">
        <f t="shared" si="388"/>
        <v xml:space="preserve">Revisión del alcance de los hallazgos, análisis técnico  de solución, definicicón de actividades de remediación y documentación casos de las remediaciones. </v>
      </c>
      <c r="CA344" s="355" t="s">
        <v>1340</v>
      </c>
      <c r="CB344" s="356" t="str">
        <f t="shared" si="389"/>
        <v>Ajuste redacción "Descripción del Riesgo" acorde con lo indicado en el Informe OCI-018-2025.</v>
      </c>
      <c r="CC344" s="200"/>
      <c r="CD344" s="301"/>
      <c r="CE344" s="175"/>
      <c r="CF344" s="175" t="str">
        <f t="shared" si="379"/>
        <v>OSI - GIS - GDMA - SPI</v>
      </c>
      <c r="CG344" s="305" t="s">
        <v>100</v>
      </c>
      <c r="CH344" s="176"/>
      <c r="CI344" s="239"/>
      <c r="CJ344" s="175"/>
      <c r="CK344" s="177"/>
      <c r="CL344" s="175"/>
      <c r="CM344" s="200"/>
      <c r="CN344" s="175"/>
      <c r="CO344" s="175"/>
      <c r="CP344" s="176"/>
      <c r="CQ344" s="176"/>
      <c r="CR344" s="176"/>
      <c r="CS344" s="176"/>
      <c r="CT344" s="177"/>
      <c r="CU344" s="177"/>
      <c r="CV344" s="177"/>
      <c r="CW344" s="198"/>
      <c r="CX344" s="198"/>
      <c r="CY344" s="198"/>
      <c r="CZ344" s="198"/>
      <c r="DA344" s="198"/>
      <c r="DB344" s="198"/>
      <c r="DC344" s="198"/>
      <c r="DD344" s="198"/>
      <c r="DE344" s="198"/>
      <c r="DF344" s="198"/>
    </row>
    <row r="345" spans="2:110" s="187" customFormat="1" ht="105" x14ac:dyDescent="0.25">
      <c r="B345" s="173" t="s">
        <v>68</v>
      </c>
      <c r="C345" s="195" t="s">
        <v>236</v>
      </c>
      <c r="D345" s="195" t="s">
        <v>236</v>
      </c>
      <c r="E345" s="196" t="s">
        <v>151</v>
      </c>
      <c r="F345" s="196" t="s">
        <v>71</v>
      </c>
      <c r="G345" s="196" t="s">
        <v>236</v>
      </c>
      <c r="H345" s="195" t="s">
        <v>72</v>
      </c>
      <c r="I345" s="195" t="s">
        <v>72</v>
      </c>
      <c r="J345" s="195" t="s">
        <v>72</v>
      </c>
      <c r="K345" s="195" t="s">
        <v>72</v>
      </c>
      <c r="L345" s="195" t="s">
        <v>237</v>
      </c>
      <c r="M345" s="195" t="s">
        <v>238</v>
      </c>
      <c r="N345" s="195" t="s">
        <v>239</v>
      </c>
      <c r="O345" s="196" t="s">
        <v>189</v>
      </c>
      <c r="P345" s="170"/>
      <c r="Q345" s="171" t="s">
        <v>77</v>
      </c>
      <c r="R345" s="171" t="s">
        <v>78</v>
      </c>
      <c r="S345" s="356" t="str">
        <f>S244</f>
        <v>Posibilidad de afectación económica y reputacional por pérdida de la  información institucional (q) debido fallas en equipos  de usuario final (c) por debilidades en oportuno el mantenimiento preventivo o correctivo de equipos institucionales.</v>
      </c>
      <c r="T345" s="170" t="s">
        <v>142</v>
      </c>
      <c r="U345" s="196" t="s">
        <v>81</v>
      </c>
      <c r="V345" s="170" t="s">
        <v>82</v>
      </c>
      <c r="W345" s="180" t="s">
        <v>83</v>
      </c>
      <c r="X345" s="181">
        <f t="shared" si="368"/>
        <v>0.4</v>
      </c>
      <c r="Y345" s="182" t="s">
        <v>84</v>
      </c>
      <c r="Z345" s="181">
        <f t="shared" si="369"/>
        <v>0.8</v>
      </c>
      <c r="AA345" s="173" t="s">
        <v>85</v>
      </c>
      <c r="AB345" s="172" t="s">
        <v>163</v>
      </c>
      <c r="AC345" s="170" t="s">
        <v>164</v>
      </c>
      <c r="AD345" s="173" t="s">
        <v>88</v>
      </c>
      <c r="AE345" s="173" t="s">
        <v>89</v>
      </c>
      <c r="AF345" s="196" t="s">
        <v>165</v>
      </c>
      <c r="AG345" s="173" t="s">
        <v>91</v>
      </c>
      <c r="AH345" s="173" t="s">
        <v>92</v>
      </c>
      <c r="AI345" s="183">
        <f t="shared" si="370"/>
        <v>0.1</v>
      </c>
      <c r="AJ345" s="173" t="s">
        <v>93</v>
      </c>
      <c r="AK345" s="183">
        <f t="shared" si="371"/>
        <v>0.1</v>
      </c>
      <c r="AL345" s="173" t="s">
        <v>94</v>
      </c>
      <c r="AM345" s="195" t="s">
        <v>147</v>
      </c>
      <c r="AN345" s="173" t="s">
        <v>96</v>
      </c>
      <c r="AO345" s="195" t="s">
        <v>148</v>
      </c>
      <c r="AP345" s="184">
        <f t="shared" si="372"/>
        <v>0.2</v>
      </c>
      <c r="AQ345" s="243" t="str">
        <f t="shared" si="373"/>
        <v>BAJA</v>
      </c>
      <c r="AR345" s="243">
        <f t="shared" si="374"/>
        <v>0.4</v>
      </c>
      <c r="AS345" s="243" t="str">
        <f t="shared" si="375"/>
        <v>MAYOR</v>
      </c>
      <c r="AT345" s="243">
        <f t="shared" si="376"/>
        <v>0.64</v>
      </c>
      <c r="AU345" s="223" t="s">
        <v>85</v>
      </c>
      <c r="AV345" s="235" t="s">
        <v>130</v>
      </c>
      <c r="AW345" s="174" t="s">
        <v>163</v>
      </c>
      <c r="AX345" s="175" t="s">
        <v>166</v>
      </c>
      <c r="AY345" s="200"/>
      <c r="AZ345" s="175">
        <f t="shared" si="390"/>
        <v>45657</v>
      </c>
      <c r="BA345" s="175" t="str">
        <f t="shared" si="391"/>
        <v>EN IIIC-2024 el Plan de Vulnerabilidades - Intrusión ejecutado resultados informados, remediaciones en ejecución.</v>
      </c>
      <c r="BB345" s="175" t="str">
        <f t="shared" si="392"/>
        <v>OSI - GIS - GDMA - SPI</v>
      </c>
      <c r="BC345" s="227" t="s">
        <v>100</v>
      </c>
      <c r="BD345" s="175" t="str">
        <f t="shared" si="393"/>
        <v xml:space="preserve"> </v>
      </c>
      <c r="BE345" s="175" t="str">
        <f t="shared" si="394"/>
        <v>X</v>
      </c>
      <c r="BF345" s="175" t="str">
        <f t="shared" si="395"/>
        <v>Se encuentra en desarrollo remediaciones que estan coordinadas con proveedores para definir remediación final.</v>
      </c>
      <c r="BG345" s="177" t="s">
        <v>1340</v>
      </c>
      <c r="BH345" s="175" t="str">
        <f t="shared" si="396"/>
        <v xml:space="preserve"> </v>
      </c>
      <c r="BI345" s="200"/>
      <c r="BJ345" s="190">
        <v>45777</v>
      </c>
      <c r="BK345"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5" s="192" t="str">
        <f t="shared" si="377"/>
        <v>OSI - GIS - GDMA - SPI</v>
      </c>
      <c r="BM345" s="197" t="s">
        <v>100</v>
      </c>
      <c r="BN345" s="191"/>
      <c r="BO345" s="193" t="s">
        <v>1338</v>
      </c>
      <c r="BP345" s="192" t="str">
        <f t="shared" si="381"/>
        <v>Se realiza aseguramiento de los servicios de aplicación y sitios web a producción, nuevas configuraciones de seguridad y  definción de pruebas de vulnerabilidad a activos de TI seelccionados.</v>
      </c>
      <c r="BQ345" s="194" t="s">
        <v>1340</v>
      </c>
      <c r="BR345" s="192" t="str">
        <f t="shared" si="382"/>
        <v xml:space="preserve">Servicio en eejcución 2025, como parte del monitoreo a la pletaforma tencológica. </v>
      </c>
      <c r="BS345" s="200"/>
      <c r="BT345" s="354">
        <f t="shared" si="384"/>
        <v>45838</v>
      </c>
      <c r="BU345" s="354" t="str">
        <f t="shared" si="385"/>
        <v>Ejecución del Plan de Vulnerabilidades y socialización de hallazgos con los equipos Desarrollo y Mantenimiento de Aplicaciones y de Ingenieria y Soporte.</v>
      </c>
      <c r="BV345" s="356" t="str">
        <f t="shared" si="378"/>
        <v>OSI - GIS - GDMA - SPI</v>
      </c>
      <c r="BW345" s="550" t="s">
        <v>100</v>
      </c>
      <c r="BX345" s="357" t="str">
        <f t="shared" si="386"/>
        <v xml:space="preserve"> </v>
      </c>
      <c r="BY345" s="357" t="str">
        <f t="shared" si="387"/>
        <v>X</v>
      </c>
      <c r="BZ345" s="357" t="str">
        <f t="shared" si="388"/>
        <v xml:space="preserve">Revisión del alcance de los hallazgos, análisis técnico  de solución, definicicón de actividades de remediación y documentación casos de las remediaciones. </v>
      </c>
      <c r="CA345" s="355" t="s">
        <v>1340</v>
      </c>
      <c r="CB345" s="356" t="str">
        <f t="shared" si="389"/>
        <v>Ajuste redacción "Descripción del Riesgo" acorde con lo indicado en el Informe OCI-018-2025.</v>
      </c>
      <c r="CC345" s="200"/>
      <c r="CD345" s="301"/>
      <c r="CE345" s="175"/>
      <c r="CF345" s="175" t="str">
        <f t="shared" si="379"/>
        <v>OSI - GIS - GDMA - SPI</v>
      </c>
      <c r="CG345" s="305" t="s">
        <v>100</v>
      </c>
      <c r="CH345" s="176"/>
      <c r="CI345" s="239"/>
      <c r="CJ345" s="175"/>
      <c r="CK345" s="177"/>
      <c r="CL345" s="175"/>
      <c r="CM345" s="200"/>
      <c r="CN345" s="175"/>
      <c r="CO345" s="175"/>
      <c r="CP345" s="176"/>
      <c r="CQ345" s="176"/>
      <c r="CR345" s="176"/>
      <c r="CS345" s="176"/>
      <c r="CT345" s="177"/>
      <c r="CU345" s="177"/>
      <c r="CV345" s="177"/>
      <c r="CW345" s="198"/>
      <c r="CX345" s="198"/>
      <c r="CY345" s="198"/>
      <c r="CZ345" s="198"/>
      <c r="DA345" s="198"/>
      <c r="DB345" s="198"/>
      <c r="DC345" s="198"/>
      <c r="DD345" s="198"/>
      <c r="DE345" s="198"/>
      <c r="DF345" s="198"/>
    </row>
    <row r="346" spans="2:110" s="187" customFormat="1" ht="105" x14ac:dyDescent="0.25">
      <c r="B346" s="173" t="s">
        <v>68</v>
      </c>
      <c r="C346" s="195" t="s">
        <v>230</v>
      </c>
      <c r="D346" s="195" t="s">
        <v>230</v>
      </c>
      <c r="E346" s="196" t="s">
        <v>151</v>
      </c>
      <c r="F346" s="196" t="s">
        <v>71</v>
      </c>
      <c r="G346" s="196" t="s">
        <v>230</v>
      </c>
      <c r="H346" s="195" t="s">
        <v>240</v>
      </c>
      <c r="I346" s="195" t="s">
        <v>240</v>
      </c>
      <c r="J346" s="195" t="s">
        <v>240</v>
      </c>
      <c r="K346" s="195" t="s">
        <v>240</v>
      </c>
      <c r="L346" s="195" t="s">
        <v>252</v>
      </c>
      <c r="M346" s="195" t="s">
        <v>253</v>
      </c>
      <c r="N346" s="195" t="s">
        <v>254</v>
      </c>
      <c r="O346" s="196" t="s">
        <v>241</v>
      </c>
      <c r="P346" s="170"/>
      <c r="Q346" s="171" t="s">
        <v>77</v>
      </c>
      <c r="R346" s="171" t="s">
        <v>78</v>
      </c>
      <c r="S346" s="356" t="s">
        <v>1518</v>
      </c>
      <c r="T346" s="170" t="s">
        <v>162</v>
      </c>
      <c r="U346" s="196" t="s">
        <v>81</v>
      </c>
      <c r="V346" s="170" t="s">
        <v>255</v>
      </c>
      <c r="W346" s="180" t="s">
        <v>83</v>
      </c>
      <c r="X346" s="181">
        <f t="shared" si="368"/>
        <v>0.4</v>
      </c>
      <c r="Y346" s="182" t="s">
        <v>84</v>
      </c>
      <c r="Z346" s="181">
        <f t="shared" si="369"/>
        <v>0.8</v>
      </c>
      <c r="AA346" s="173" t="s">
        <v>85</v>
      </c>
      <c r="AB346" s="172" t="s">
        <v>163</v>
      </c>
      <c r="AC346" s="170" t="s">
        <v>164</v>
      </c>
      <c r="AD346" s="173" t="s">
        <v>88</v>
      </c>
      <c r="AE346" s="173" t="s">
        <v>89</v>
      </c>
      <c r="AF346" s="196" t="s">
        <v>165</v>
      </c>
      <c r="AG346" s="173" t="s">
        <v>91</v>
      </c>
      <c r="AH346" s="173" t="s">
        <v>92</v>
      </c>
      <c r="AI346" s="183">
        <f t="shared" si="370"/>
        <v>0.1</v>
      </c>
      <c r="AJ346" s="173" t="s">
        <v>93</v>
      </c>
      <c r="AK346" s="183">
        <f t="shared" si="371"/>
        <v>0.1</v>
      </c>
      <c r="AL346" s="173" t="s">
        <v>94</v>
      </c>
      <c r="AM346" s="195" t="s">
        <v>147</v>
      </c>
      <c r="AN346" s="173" t="s">
        <v>96</v>
      </c>
      <c r="AO346" s="195" t="s">
        <v>148</v>
      </c>
      <c r="AP346" s="184">
        <f t="shared" si="372"/>
        <v>0.2</v>
      </c>
      <c r="AQ346" s="243" t="str">
        <f t="shared" si="373"/>
        <v>BAJA</v>
      </c>
      <c r="AR346" s="243">
        <f t="shared" si="374"/>
        <v>0.4</v>
      </c>
      <c r="AS346" s="243" t="str">
        <f t="shared" si="375"/>
        <v>MAYOR</v>
      </c>
      <c r="AT346" s="243">
        <f t="shared" si="376"/>
        <v>0.64</v>
      </c>
      <c r="AU346" s="223" t="s">
        <v>85</v>
      </c>
      <c r="AV346" s="235" t="s">
        <v>130</v>
      </c>
      <c r="AW346" s="174" t="s">
        <v>163</v>
      </c>
      <c r="AX346" s="175" t="s">
        <v>166</v>
      </c>
      <c r="AY346" s="200"/>
      <c r="AZ346" s="175">
        <f t="shared" si="390"/>
        <v>45657</v>
      </c>
      <c r="BA346" s="175" t="str">
        <f t="shared" si="391"/>
        <v>EN IIIC-2024 el Plan de Vulnerabilidades - Intrusión ejecutado resultados informados, remediaciones en ejecución.</v>
      </c>
      <c r="BB346" s="175" t="str">
        <f t="shared" si="392"/>
        <v>OSI - GIS - GDMA - SPI</v>
      </c>
      <c r="BC346" s="227" t="s">
        <v>100</v>
      </c>
      <c r="BD346" s="175" t="str">
        <f t="shared" si="393"/>
        <v xml:space="preserve"> </v>
      </c>
      <c r="BE346" s="175" t="str">
        <f t="shared" si="394"/>
        <v>X</v>
      </c>
      <c r="BF346" s="175" t="str">
        <f t="shared" si="395"/>
        <v>Se encuentra en desarrollo remediaciones que estan coordinadas con proveedores para definir remediación final.</v>
      </c>
      <c r="BG346" s="177" t="s">
        <v>1340</v>
      </c>
      <c r="BH346" s="175" t="str">
        <f t="shared" si="396"/>
        <v xml:space="preserve"> </v>
      </c>
      <c r="BI346" s="200"/>
      <c r="BJ346" s="190">
        <v>45777</v>
      </c>
      <c r="BK346"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6" s="192" t="str">
        <f t="shared" si="377"/>
        <v>OSI - GIS - GDMA - SPI</v>
      </c>
      <c r="BM346" s="197" t="s">
        <v>100</v>
      </c>
      <c r="BN346" s="191"/>
      <c r="BO346" s="193" t="s">
        <v>1338</v>
      </c>
      <c r="BP346" s="192" t="str">
        <f t="shared" si="381"/>
        <v>Se realiza aseguramiento de los servicios de aplicación y sitios web a producción, nuevas configuraciones de seguridad y  definción de pruebas de vulnerabilidad a activos de TI seelccionados.</v>
      </c>
      <c r="BQ346" s="194" t="s">
        <v>1340</v>
      </c>
      <c r="BR346" s="192" t="str">
        <f t="shared" si="382"/>
        <v xml:space="preserve">Servicio en eejcución 2025, como parte del monitoreo a la pletaforma tencológica. </v>
      </c>
      <c r="BS346" s="200"/>
      <c r="BT346" s="354">
        <f t="shared" si="384"/>
        <v>45838</v>
      </c>
      <c r="BU346" s="354" t="str">
        <f t="shared" si="385"/>
        <v>Ejecución del Plan de Vulnerabilidades y socialización de hallazgos con los equipos Desarrollo y Mantenimiento de Aplicaciones y de Ingenieria y Soporte.</v>
      </c>
      <c r="BV346" s="356" t="str">
        <f t="shared" si="378"/>
        <v>OSI - GIS - GDMA - SPI</v>
      </c>
      <c r="BW346" s="550" t="s">
        <v>100</v>
      </c>
      <c r="BX346" s="357" t="str">
        <f t="shared" si="386"/>
        <v xml:space="preserve"> </v>
      </c>
      <c r="BY346" s="357" t="str">
        <f t="shared" si="387"/>
        <v>X</v>
      </c>
      <c r="BZ346" s="357" t="str">
        <f t="shared" si="388"/>
        <v xml:space="preserve">Revisión del alcance de los hallazgos, análisis técnico  de solución, definicicón de actividades de remediación y documentación casos de las remediaciones. </v>
      </c>
      <c r="CA346" s="355" t="s">
        <v>1340</v>
      </c>
      <c r="CB346" s="356" t="str">
        <f t="shared" si="389"/>
        <v>Ajuste redacción "Descripción del Riesgo" acorde con lo indicado en el Informe OCI-018-2025.</v>
      </c>
      <c r="CC346" s="200"/>
      <c r="CD346" s="301"/>
      <c r="CE346" s="175"/>
      <c r="CF346" s="175" t="str">
        <f t="shared" si="379"/>
        <v>OSI - GIS - GDMA - SPI</v>
      </c>
      <c r="CG346" s="305" t="s">
        <v>100</v>
      </c>
      <c r="CH346" s="176"/>
      <c r="CI346" s="239"/>
      <c r="CJ346" s="175"/>
      <c r="CK346" s="177"/>
      <c r="CL346" s="175"/>
      <c r="CM346" s="200"/>
      <c r="CN346" s="175"/>
      <c r="CO346" s="175"/>
      <c r="CP346" s="176"/>
      <c r="CQ346" s="176"/>
      <c r="CR346" s="176"/>
      <c r="CS346" s="176"/>
      <c r="CT346" s="177"/>
      <c r="CU346" s="177"/>
      <c r="CV346" s="177"/>
      <c r="CW346" s="198"/>
      <c r="CX346" s="198"/>
      <c r="CY346" s="198"/>
      <c r="CZ346" s="198"/>
      <c r="DA346" s="198"/>
      <c r="DB346" s="198"/>
      <c r="DC346" s="198"/>
      <c r="DD346" s="198"/>
      <c r="DE346" s="198"/>
      <c r="DF346" s="198"/>
    </row>
    <row r="347" spans="2:110" s="187" customFormat="1" ht="105" x14ac:dyDescent="0.25">
      <c r="B347" s="173" t="s">
        <v>68</v>
      </c>
      <c r="C347" s="195" t="s">
        <v>157</v>
      </c>
      <c r="D347" s="195" t="s">
        <v>157</v>
      </c>
      <c r="E347" s="196" t="s">
        <v>151</v>
      </c>
      <c r="F347" s="196" t="s">
        <v>71</v>
      </c>
      <c r="G347" s="196" t="s">
        <v>157</v>
      </c>
      <c r="H347" s="195" t="s">
        <v>72</v>
      </c>
      <c r="I347" s="195" t="s">
        <v>242</v>
      </c>
      <c r="J347" s="195" t="s">
        <v>72</v>
      </c>
      <c r="K347" s="195" t="s">
        <v>240</v>
      </c>
      <c r="L347" s="195" t="s">
        <v>219</v>
      </c>
      <c r="M347" s="195" t="s">
        <v>256</v>
      </c>
      <c r="N347" s="195" t="s">
        <v>257</v>
      </c>
      <c r="O347" s="196" t="s">
        <v>241</v>
      </c>
      <c r="P347" s="170"/>
      <c r="Q347" s="171" t="s">
        <v>77</v>
      </c>
      <c r="R347" s="171" t="s">
        <v>78</v>
      </c>
      <c r="S347" s="356" t="s">
        <v>1518</v>
      </c>
      <c r="T347" s="170" t="s">
        <v>162</v>
      </c>
      <c r="U347" s="196" t="s">
        <v>81</v>
      </c>
      <c r="V347" s="170" t="s">
        <v>255</v>
      </c>
      <c r="W347" s="180" t="s">
        <v>83</v>
      </c>
      <c r="X347" s="181">
        <f t="shared" si="368"/>
        <v>0.4</v>
      </c>
      <c r="Y347" s="182" t="s">
        <v>84</v>
      </c>
      <c r="Z347" s="181">
        <f t="shared" si="369"/>
        <v>0.8</v>
      </c>
      <c r="AA347" s="173" t="s">
        <v>85</v>
      </c>
      <c r="AB347" s="172" t="s">
        <v>163</v>
      </c>
      <c r="AC347" s="170" t="s">
        <v>164</v>
      </c>
      <c r="AD347" s="173" t="s">
        <v>88</v>
      </c>
      <c r="AE347" s="173" t="s">
        <v>89</v>
      </c>
      <c r="AF347" s="196" t="s">
        <v>165</v>
      </c>
      <c r="AG347" s="173" t="s">
        <v>91</v>
      </c>
      <c r="AH347" s="173" t="s">
        <v>92</v>
      </c>
      <c r="AI347" s="183">
        <f t="shared" si="370"/>
        <v>0.1</v>
      </c>
      <c r="AJ347" s="173" t="s">
        <v>93</v>
      </c>
      <c r="AK347" s="183">
        <f t="shared" si="371"/>
        <v>0.1</v>
      </c>
      <c r="AL347" s="173" t="s">
        <v>94</v>
      </c>
      <c r="AM347" s="195" t="s">
        <v>147</v>
      </c>
      <c r="AN347" s="173" t="s">
        <v>96</v>
      </c>
      <c r="AO347" s="195" t="s">
        <v>148</v>
      </c>
      <c r="AP347" s="184">
        <f t="shared" si="372"/>
        <v>0.2</v>
      </c>
      <c r="AQ347" s="243" t="str">
        <f t="shared" si="373"/>
        <v>BAJA</v>
      </c>
      <c r="AR347" s="243">
        <f t="shared" si="374"/>
        <v>0.4</v>
      </c>
      <c r="AS347" s="243" t="str">
        <f t="shared" si="375"/>
        <v>MAYOR</v>
      </c>
      <c r="AT347" s="243">
        <f t="shared" si="376"/>
        <v>0.64</v>
      </c>
      <c r="AU347" s="223" t="s">
        <v>85</v>
      </c>
      <c r="AV347" s="235" t="s">
        <v>130</v>
      </c>
      <c r="AW347" s="174" t="s">
        <v>163</v>
      </c>
      <c r="AX347" s="175" t="s">
        <v>166</v>
      </c>
      <c r="AY347" s="200"/>
      <c r="AZ347" s="175">
        <f t="shared" si="390"/>
        <v>45657</v>
      </c>
      <c r="BA347" s="175" t="str">
        <f t="shared" si="391"/>
        <v>EN IIIC-2024 el Plan de Vulnerabilidades - Intrusión ejecutado resultados informados, remediaciones en ejecución.</v>
      </c>
      <c r="BB347" s="175" t="str">
        <f t="shared" si="392"/>
        <v>OSI - GIS - GDMA - SPI</v>
      </c>
      <c r="BC347" s="227" t="s">
        <v>100</v>
      </c>
      <c r="BD347" s="175" t="str">
        <f t="shared" si="393"/>
        <v xml:space="preserve"> </v>
      </c>
      <c r="BE347" s="175" t="str">
        <f t="shared" si="394"/>
        <v>X</v>
      </c>
      <c r="BF347" s="175" t="str">
        <f t="shared" si="395"/>
        <v>Se encuentra en desarrollo remediaciones que estan coordinadas con proveedores para definir remediación final.</v>
      </c>
      <c r="BG347" s="177" t="s">
        <v>1340</v>
      </c>
      <c r="BH347" s="175" t="str">
        <f t="shared" si="396"/>
        <v xml:space="preserve"> </v>
      </c>
      <c r="BI347" s="200"/>
      <c r="BJ347" s="190">
        <v>45777</v>
      </c>
      <c r="BK347"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7" s="192" t="str">
        <f t="shared" si="377"/>
        <v>OSI - GIS - GDMA - SPI</v>
      </c>
      <c r="BM347" s="197" t="s">
        <v>100</v>
      </c>
      <c r="BN347" s="191"/>
      <c r="BO347" s="193" t="s">
        <v>1338</v>
      </c>
      <c r="BP347" s="192" t="str">
        <f t="shared" si="381"/>
        <v>Se realiza aseguramiento de los servicios de aplicación y sitios web a producción, nuevas configuraciones de seguridad y  definción de pruebas de vulnerabilidad a activos de TI seelccionados.</v>
      </c>
      <c r="BQ347" s="194" t="s">
        <v>1340</v>
      </c>
      <c r="BR347" s="192" t="str">
        <f t="shared" si="382"/>
        <v xml:space="preserve">Servicio en eejcución 2025, como parte del monitoreo a la pletaforma tencológica. </v>
      </c>
      <c r="BS347" s="200"/>
      <c r="BT347" s="354">
        <f t="shared" si="384"/>
        <v>45838</v>
      </c>
      <c r="BU347" s="354" t="str">
        <f t="shared" si="385"/>
        <v>Ejecución del Plan de Vulnerabilidades y socialización de hallazgos con los equipos Desarrollo y Mantenimiento de Aplicaciones y de Ingenieria y Soporte.</v>
      </c>
      <c r="BV347" s="356" t="str">
        <f t="shared" si="378"/>
        <v>OSI - GIS - GDMA - SPI</v>
      </c>
      <c r="BW347" s="550" t="s">
        <v>100</v>
      </c>
      <c r="BX347" s="357" t="str">
        <f t="shared" si="386"/>
        <v xml:space="preserve"> </v>
      </c>
      <c r="BY347" s="357" t="str">
        <f t="shared" si="387"/>
        <v>X</v>
      </c>
      <c r="BZ347" s="357" t="str">
        <f t="shared" si="388"/>
        <v xml:space="preserve">Revisión del alcance de los hallazgos, análisis técnico  de solución, definicicón de actividades de remediación y documentación casos de las remediaciones. </v>
      </c>
      <c r="CA347" s="355" t="s">
        <v>1340</v>
      </c>
      <c r="CB347" s="356" t="str">
        <f t="shared" si="389"/>
        <v>Ajuste redacción "Descripción del Riesgo" acorde con lo indicado en el Informe OCI-018-2025.</v>
      </c>
      <c r="CC347" s="200"/>
      <c r="CD347" s="301"/>
      <c r="CE347" s="175"/>
      <c r="CF347" s="175" t="str">
        <f t="shared" si="379"/>
        <v>OSI - GIS - GDMA - SPI</v>
      </c>
      <c r="CG347" s="305" t="s">
        <v>100</v>
      </c>
      <c r="CH347" s="176"/>
      <c r="CI347" s="239"/>
      <c r="CJ347" s="175"/>
      <c r="CK347" s="177"/>
      <c r="CL347" s="175"/>
      <c r="CM347" s="200"/>
      <c r="CN347" s="175"/>
      <c r="CO347" s="175"/>
      <c r="CP347" s="176"/>
      <c r="CQ347" s="176"/>
      <c r="CR347" s="176"/>
      <c r="CS347" s="176"/>
      <c r="CT347" s="177"/>
      <c r="CU347" s="177"/>
      <c r="CV347" s="177"/>
      <c r="CW347" s="198"/>
      <c r="CX347" s="198"/>
      <c r="CY347" s="198"/>
      <c r="CZ347" s="198"/>
      <c r="DA347" s="198"/>
      <c r="DB347" s="198"/>
      <c r="DC347" s="198"/>
      <c r="DD347" s="198"/>
      <c r="DE347" s="198"/>
      <c r="DF347" s="198"/>
    </row>
    <row r="348" spans="2:110" s="187" customFormat="1" ht="105" x14ac:dyDescent="0.25">
      <c r="B348" s="173" t="s">
        <v>68</v>
      </c>
      <c r="C348" s="195" t="s">
        <v>157</v>
      </c>
      <c r="D348" s="195" t="s">
        <v>157</v>
      </c>
      <c r="E348" s="196" t="s">
        <v>151</v>
      </c>
      <c r="F348" s="196" t="s">
        <v>117</v>
      </c>
      <c r="G348" s="196" t="s">
        <v>157</v>
      </c>
      <c r="H348" s="195" t="s">
        <v>240</v>
      </c>
      <c r="I348" s="195" t="s">
        <v>240</v>
      </c>
      <c r="J348" s="195" t="s">
        <v>240</v>
      </c>
      <c r="K348" s="195" t="s">
        <v>240</v>
      </c>
      <c r="L348" s="195" t="s">
        <v>289</v>
      </c>
      <c r="M348" s="195" t="s">
        <v>284</v>
      </c>
      <c r="N348" s="195" t="s">
        <v>290</v>
      </c>
      <c r="O348" s="196" t="s">
        <v>285</v>
      </c>
      <c r="P348" s="170"/>
      <c r="Q348" s="171" t="s">
        <v>77</v>
      </c>
      <c r="R348" s="171" t="s">
        <v>78</v>
      </c>
      <c r="S348" s="356" t="s">
        <v>1518</v>
      </c>
      <c r="T348" s="170" t="s">
        <v>162</v>
      </c>
      <c r="U348" s="196" t="s">
        <v>81</v>
      </c>
      <c r="V348" s="170" t="s">
        <v>255</v>
      </c>
      <c r="W348" s="180" t="s">
        <v>83</v>
      </c>
      <c r="X348" s="181">
        <f t="shared" si="368"/>
        <v>0.4</v>
      </c>
      <c r="Y348" s="182" t="s">
        <v>84</v>
      </c>
      <c r="Z348" s="181">
        <f t="shared" si="369"/>
        <v>0.8</v>
      </c>
      <c r="AA348" s="173" t="s">
        <v>85</v>
      </c>
      <c r="AB348" s="172" t="s">
        <v>163</v>
      </c>
      <c r="AC348" s="170" t="s">
        <v>164</v>
      </c>
      <c r="AD348" s="173" t="s">
        <v>88</v>
      </c>
      <c r="AE348" s="173" t="s">
        <v>89</v>
      </c>
      <c r="AF348" s="196" t="s">
        <v>165</v>
      </c>
      <c r="AG348" s="173" t="s">
        <v>91</v>
      </c>
      <c r="AH348" s="173" t="s">
        <v>92</v>
      </c>
      <c r="AI348" s="183">
        <f t="shared" si="370"/>
        <v>0.1</v>
      </c>
      <c r="AJ348" s="173" t="s">
        <v>93</v>
      </c>
      <c r="AK348" s="183">
        <f t="shared" si="371"/>
        <v>0.1</v>
      </c>
      <c r="AL348" s="173" t="s">
        <v>94</v>
      </c>
      <c r="AM348" s="195" t="s">
        <v>147</v>
      </c>
      <c r="AN348" s="173" t="s">
        <v>96</v>
      </c>
      <c r="AO348" s="195" t="s">
        <v>148</v>
      </c>
      <c r="AP348" s="184">
        <f t="shared" si="372"/>
        <v>0.2</v>
      </c>
      <c r="AQ348" s="243" t="str">
        <f t="shared" si="373"/>
        <v>BAJA</v>
      </c>
      <c r="AR348" s="243">
        <f t="shared" si="374"/>
        <v>0.4</v>
      </c>
      <c r="AS348" s="243" t="str">
        <f t="shared" si="375"/>
        <v>MAYOR</v>
      </c>
      <c r="AT348" s="243">
        <f t="shared" si="376"/>
        <v>0.64</v>
      </c>
      <c r="AU348" s="223" t="s">
        <v>85</v>
      </c>
      <c r="AV348" s="235" t="s">
        <v>130</v>
      </c>
      <c r="AW348" s="174" t="s">
        <v>163</v>
      </c>
      <c r="AX348" s="175" t="s">
        <v>166</v>
      </c>
      <c r="AY348" s="200"/>
      <c r="AZ348" s="175">
        <f t="shared" si="390"/>
        <v>45657</v>
      </c>
      <c r="BA348" s="175" t="str">
        <f t="shared" si="391"/>
        <v>EN IIIC-2024 el Plan de Vulnerabilidades - Intrusión ejecutado resultados informados, remediaciones en ejecución.</v>
      </c>
      <c r="BB348" s="175" t="str">
        <f t="shared" si="392"/>
        <v>OSI - GIS - GDMA - SPI</v>
      </c>
      <c r="BC348" s="227" t="s">
        <v>100</v>
      </c>
      <c r="BD348" s="175" t="str">
        <f t="shared" si="393"/>
        <v xml:space="preserve"> </v>
      </c>
      <c r="BE348" s="175" t="str">
        <f t="shared" si="394"/>
        <v>X</v>
      </c>
      <c r="BF348" s="175" t="str">
        <f t="shared" si="395"/>
        <v>Se encuentra en desarrollo remediaciones que estan coordinadas con proveedores para definir remediación final.</v>
      </c>
      <c r="BG348" s="177" t="s">
        <v>1340</v>
      </c>
      <c r="BH348" s="175" t="str">
        <f t="shared" si="396"/>
        <v xml:space="preserve"> </v>
      </c>
      <c r="BI348" s="200"/>
      <c r="BJ348" s="190">
        <v>45777</v>
      </c>
      <c r="BK348"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8" s="192" t="str">
        <f t="shared" si="377"/>
        <v>OSI - GIS - GDMA - SPI</v>
      </c>
      <c r="BM348" s="197" t="s">
        <v>100</v>
      </c>
      <c r="BN348" s="191"/>
      <c r="BO348" s="193" t="s">
        <v>1338</v>
      </c>
      <c r="BP348" s="192" t="str">
        <f t="shared" si="381"/>
        <v>Se realiza aseguramiento de los servicios de aplicación y sitios web a producción, nuevas configuraciones de seguridad y  definción de pruebas de vulnerabilidad a activos de TI seelccionados.</v>
      </c>
      <c r="BQ348" s="194" t="s">
        <v>1340</v>
      </c>
      <c r="BR348" s="192" t="str">
        <f t="shared" si="382"/>
        <v xml:space="preserve">Servicio en eejcución 2025, como parte del monitoreo a la pletaforma tencológica. </v>
      </c>
      <c r="BS348" s="200"/>
      <c r="BT348" s="354">
        <f t="shared" si="384"/>
        <v>45838</v>
      </c>
      <c r="BU348" s="354" t="str">
        <f t="shared" si="385"/>
        <v>Ejecución del Plan de Vulnerabilidades y socialización de hallazgos con los equipos Desarrollo y Mantenimiento de Aplicaciones y de Ingenieria y Soporte.</v>
      </c>
      <c r="BV348" s="356" t="str">
        <f t="shared" si="378"/>
        <v>OSI - GIS - GDMA - SPI</v>
      </c>
      <c r="BW348" s="550" t="s">
        <v>100</v>
      </c>
      <c r="BX348" s="357" t="str">
        <f t="shared" si="386"/>
        <v xml:space="preserve"> </v>
      </c>
      <c r="BY348" s="357" t="str">
        <f t="shared" si="387"/>
        <v>X</v>
      </c>
      <c r="BZ348" s="357" t="str">
        <f t="shared" si="388"/>
        <v xml:space="preserve">Revisión del alcance de los hallazgos, análisis técnico  de solución, definicicón de actividades de remediación y documentación casos de las remediaciones. </v>
      </c>
      <c r="CA348" s="355" t="s">
        <v>1340</v>
      </c>
      <c r="CB348" s="356" t="str">
        <f t="shared" si="389"/>
        <v>Ajuste redacción "Descripción del Riesgo" acorde con lo indicado en el Informe OCI-018-2025.</v>
      </c>
      <c r="CC348" s="200"/>
      <c r="CD348" s="301"/>
      <c r="CE348" s="175"/>
      <c r="CF348" s="175" t="str">
        <f t="shared" si="379"/>
        <v>OSI - GIS - GDMA - SPI</v>
      </c>
      <c r="CG348" s="305" t="s">
        <v>100</v>
      </c>
      <c r="CH348" s="176"/>
      <c r="CI348" s="239"/>
      <c r="CJ348" s="175"/>
      <c r="CK348" s="177"/>
      <c r="CL348" s="175"/>
      <c r="CM348" s="200"/>
      <c r="CN348" s="175"/>
      <c r="CO348" s="175"/>
      <c r="CP348" s="176"/>
      <c r="CQ348" s="176"/>
      <c r="CR348" s="176"/>
      <c r="CS348" s="176"/>
      <c r="CT348" s="177"/>
      <c r="CU348" s="177"/>
      <c r="CV348" s="177"/>
      <c r="CW348" s="198"/>
      <c r="CX348" s="198"/>
      <c r="CY348" s="198"/>
      <c r="CZ348" s="198"/>
      <c r="DA348" s="198"/>
      <c r="DB348" s="198"/>
      <c r="DC348" s="198"/>
      <c r="DD348" s="198"/>
      <c r="DE348" s="198"/>
      <c r="DF348" s="198"/>
    </row>
    <row r="349" spans="2:110" s="187" customFormat="1" ht="105" x14ac:dyDescent="0.25">
      <c r="B349" s="173" t="s">
        <v>68</v>
      </c>
      <c r="C349" s="195" t="s">
        <v>157</v>
      </c>
      <c r="D349" s="195" t="s">
        <v>157</v>
      </c>
      <c r="E349" s="196" t="s">
        <v>151</v>
      </c>
      <c r="F349" s="196" t="s">
        <v>71</v>
      </c>
      <c r="G349" s="196" t="s">
        <v>157</v>
      </c>
      <c r="H349" s="195" t="s">
        <v>240</v>
      </c>
      <c r="I349" s="195" t="s">
        <v>240</v>
      </c>
      <c r="J349" s="195" t="s">
        <v>240</v>
      </c>
      <c r="K349" s="195" t="s">
        <v>240</v>
      </c>
      <c r="L349" s="195">
        <v>0</v>
      </c>
      <c r="M349" s="195">
        <v>0</v>
      </c>
      <c r="N349" s="195">
        <v>0</v>
      </c>
      <c r="O349" s="196" t="s">
        <v>295</v>
      </c>
      <c r="P349" s="170"/>
      <c r="Q349" s="171" t="s">
        <v>77</v>
      </c>
      <c r="R349" s="171" t="s">
        <v>78</v>
      </c>
      <c r="S349" s="356" t="s">
        <v>1518</v>
      </c>
      <c r="T349" s="170" t="s">
        <v>162</v>
      </c>
      <c r="U349" s="196" t="s">
        <v>81</v>
      </c>
      <c r="V349" s="170" t="s">
        <v>255</v>
      </c>
      <c r="W349" s="180" t="s">
        <v>83</v>
      </c>
      <c r="X349" s="181">
        <f t="shared" si="368"/>
        <v>0.4</v>
      </c>
      <c r="Y349" s="182" t="s">
        <v>84</v>
      </c>
      <c r="Z349" s="181">
        <f t="shared" si="369"/>
        <v>0.8</v>
      </c>
      <c r="AA349" s="173" t="s">
        <v>85</v>
      </c>
      <c r="AB349" s="172" t="s">
        <v>163</v>
      </c>
      <c r="AC349" s="170" t="s">
        <v>164</v>
      </c>
      <c r="AD349" s="173" t="s">
        <v>88</v>
      </c>
      <c r="AE349" s="173" t="s">
        <v>89</v>
      </c>
      <c r="AF349" s="196" t="s">
        <v>165</v>
      </c>
      <c r="AG349" s="173" t="s">
        <v>91</v>
      </c>
      <c r="AH349" s="173" t="s">
        <v>92</v>
      </c>
      <c r="AI349" s="183">
        <f t="shared" si="370"/>
        <v>0.1</v>
      </c>
      <c r="AJ349" s="173" t="s">
        <v>93</v>
      </c>
      <c r="AK349" s="183">
        <f t="shared" si="371"/>
        <v>0.1</v>
      </c>
      <c r="AL349" s="173" t="s">
        <v>94</v>
      </c>
      <c r="AM349" s="195" t="s">
        <v>147</v>
      </c>
      <c r="AN349" s="173" t="s">
        <v>96</v>
      </c>
      <c r="AO349" s="195" t="s">
        <v>148</v>
      </c>
      <c r="AP349" s="184">
        <f t="shared" si="372"/>
        <v>0.2</v>
      </c>
      <c r="AQ349" s="243" t="str">
        <f t="shared" si="373"/>
        <v>BAJA</v>
      </c>
      <c r="AR349" s="243">
        <f t="shared" si="374"/>
        <v>0.4</v>
      </c>
      <c r="AS349" s="243" t="str">
        <f t="shared" si="375"/>
        <v>MAYOR</v>
      </c>
      <c r="AT349" s="243">
        <f t="shared" si="376"/>
        <v>0.64</v>
      </c>
      <c r="AU349" s="223" t="s">
        <v>85</v>
      </c>
      <c r="AV349" s="235" t="s">
        <v>130</v>
      </c>
      <c r="AW349" s="174" t="s">
        <v>163</v>
      </c>
      <c r="AX349" s="175" t="s">
        <v>166</v>
      </c>
      <c r="AY349" s="200"/>
      <c r="AZ349" s="175">
        <f t="shared" si="390"/>
        <v>45657</v>
      </c>
      <c r="BA349" s="175" t="str">
        <f t="shared" si="391"/>
        <v>EN IIIC-2024 el Plan de Vulnerabilidades - Intrusión ejecutado resultados informados, remediaciones en ejecución.</v>
      </c>
      <c r="BB349" s="175" t="str">
        <f t="shared" si="392"/>
        <v>OSI - GIS - GDMA - SPI</v>
      </c>
      <c r="BC349" s="227" t="s">
        <v>100</v>
      </c>
      <c r="BD349" s="175" t="str">
        <f t="shared" si="393"/>
        <v xml:space="preserve"> </v>
      </c>
      <c r="BE349" s="175" t="str">
        <f t="shared" si="394"/>
        <v>X</v>
      </c>
      <c r="BF349" s="175" t="str">
        <f t="shared" si="395"/>
        <v>Se encuentra en desarrollo remediaciones que estan coordinadas con proveedores para definir remediación final.</v>
      </c>
      <c r="BG349" s="177" t="s">
        <v>1340</v>
      </c>
      <c r="BH349" s="175" t="str">
        <f t="shared" si="396"/>
        <v xml:space="preserve"> </v>
      </c>
      <c r="BI349" s="200"/>
      <c r="BJ349" s="190">
        <v>45777</v>
      </c>
      <c r="BK349"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49" s="192" t="str">
        <f t="shared" si="377"/>
        <v>OSI - GIS - GDMA - SPI</v>
      </c>
      <c r="BM349" s="197" t="s">
        <v>100</v>
      </c>
      <c r="BN349" s="191"/>
      <c r="BO349" s="193" t="s">
        <v>1338</v>
      </c>
      <c r="BP349" s="192" t="str">
        <f t="shared" si="381"/>
        <v>Se realiza aseguramiento de los servicios de aplicación y sitios web a producción, nuevas configuraciones de seguridad y  definción de pruebas de vulnerabilidad a activos de TI seelccionados.</v>
      </c>
      <c r="BQ349" s="194" t="s">
        <v>1340</v>
      </c>
      <c r="BR349" s="192" t="str">
        <f t="shared" si="382"/>
        <v xml:space="preserve">Servicio en eejcución 2025, como parte del monitoreo a la pletaforma tencológica. </v>
      </c>
      <c r="BS349" s="200"/>
      <c r="BT349" s="354">
        <f t="shared" si="384"/>
        <v>45838</v>
      </c>
      <c r="BU349" s="354" t="str">
        <f t="shared" si="385"/>
        <v>Ejecución del Plan de Vulnerabilidades y socialización de hallazgos con los equipos Desarrollo y Mantenimiento de Aplicaciones y de Ingenieria y Soporte.</v>
      </c>
      <c r="BV349" s="356" t="str">
        <f t="shared" si="378"/>
        <v>OSI - GIS - GDMA - SPI</v>
      </c>
      <c r="BW349" s="550" t="s">
        <v>100</v>
      </c>
      <c r="BX349" s="357" t="str">
        <f t="shared" si="386"/>
        <v xml:space="preserve"> </v>
      </c>
      <c r="BY349" s="357" t="str">
        <f t="shared" si="387"/>
        <v>X</v>
      </c>
      <c r="BZ349" s="357" t="str">
        <f t="shared" si="388"/>
        <v xml:space="preserve">Revisión del alcance de los hallazgos, análisis técnico  de solución, definicicón de actividades de remediación y documentación casos de las remediaciones. </v>
      </c>
      <c r="CA349" s="355" t="s">
        <v>1340</v>
      </c>
      <c r="CB349" s="356" t="str">
        <f t="shared" si="389"/>
        <v>Ajuste redacción "Descripción del Riesgo" acorde con lo indicado en el Informe OCI-018-2025.</v>
      </c>
      <c r="CC349" s="200"/>
      <c r="CD349" s="301"/>
      <c r="CE349" s="175"/>
      <c r="CF349" s="175" t="str">
        <f t="shared" si="379"/>
        <v>OSI - GIS - GDMA - SPI</v>
      </c>
      <c r="CG349" s="305" t="s">
        <v>100</v>
      </c>
      <c r="CH349" s="176"/>
      <c r="CI349" s="239"/>
      <c r="CJ349" s="175"/>
      <c r="CK349" s="177"/>
      <c r="CL349" s="175"/>
      <c r="CM349" s="200"/>
      <c r="CN349" s="175"/>
      <c r="CO349" s="175"/>
      <c r="CP349" s="176"/>
      <c r="CQ349" s="176"/>
      <c r="CR349" s="176"/>
      <c r="CS349" s="176"/>
      <c r="CT349" s="177"/>
      <c r="CU349" s="177"/>
      <c r="CV349" s="177"/>
      <c r="CW349" s="198"/>
      <c r="CX349" s="198"/>
      <c r="CY349" s="198"/>
      <c r="CZ349" s="198"/>
      <c r="DA349" s="198"/>
      <c r="DB349" s="198"/>
      <c r="DC349" s="198"/>
      <c r="DD349" s="198"/>
      <c r="DE349" s="198"/>
      <c r="DF349" s="198"/>
    </row>
    <row r="350" spans="2:110" s="187" customFormat="1" ht="105" x14ac:dyDescent="0.25">
      <c r="B350" s="173" t="s">
        <v>68</v>
      </c>
      <c r="C350" s="195" t="s">
        <v>157</v>
      </c>
      <c r="D350" s="195" t="s">
        <v>157</v>
      </c>
      <c r="E350" s="196" t="s">
        <v>151</v>
      </c>
      <c r="F350" s="196" t="s">
        <v>71</v>
      </c>
      <c r="G350" s="196" t="s">
        <v>157</v>
      </c>
      <c r="H350" s="195" t="s">
        <v>240</v>
      </c>
      <c r="I350" s="195" t="s">
        <v>240</v>
      </c>
      <c r="J350" s="195" t="s">
        <v>240</v>
      </c>
      <c r="K350" s="195" t="s">
        <v>240</v>
      </c>
      <c r="L350" s="195" t="s">
        <v>323</v>
      </c>
      <c r="M350" s="195" t="s">
        <v>324</v>
      </c>
      <c r="N350" s="195" t="s">
        <v>306</v>
      </c>
      <c r="O350" s="196" t="s">
        <v>76</v>
      </c>
      <c r="P350" s="170"/>
      <c r="Q350" s="171" t="s">
        <v>77</v>
      </c>
      <c r="R350" s="171" t="s">
        <v>78</v>
      </c>
      <c r="S350" s="356" t="s">
        <v>1518</v>
      </c>
      <c r="T350" s="170" t="s">
        <v>162</v>
      </c>
      <c r="U350" s="196" t="s">
        <v>81</v>
      </c>
      <c r="V350" s="170" t="s">
        <v>255</v>
      </c>
      <c r="W350" s="180" t="s">
        <v>83</v>
      </c>
      <c r="X350" s="181">
        <f t="shared" si="368"/>
        <v>0.4</v>
      </c>
      <c r="Y350" s="182" t="s">
        <v>84</v>
      </c>
      <c r="Z350" s="181">
        <f t="shared" si="369"/>
        <v>0.8</v>
      </c>
      <c r="AA350" s="173" t="s">
        <v>85</v>
      </c>
      <c r="AB350" s="172" t="s">
        <v>163</v>
      </c>
      <c r="AC350" s="170" t="s">
        <v>164</v>
      </c>
      <c r="AD350" s="173" t="s">
        <v>88</v>
      </c>
      <c r="AE350" s="173" t="s">
        <v>89</v>
      </c>
      <c r="AF350" s="196" t="s">
        <v>165</v>
      </c>
      <c r="AG350" s="173" t="s">
        <v>91</v>
      </c>
      <c r="AH350" s="173" t="s">
        <v>92</v>
      </c>
      <c r="AI350" s="183">
        <f t="shared" si="370"/>
        <v>0.1</v>
      </c>
      <c r="AJ350" s="173" t="s">
        <v>93</v>
      </c>
      <c r="AK350" s="183">
        <f t="shared" si="371"/>
        <v>0.1</v>
      </c>
      <c r="AL350" s="173" t="s">
        <v>94</v>
      </c>
      <c r="AM350" s="195" t="s">
        <v>147</v>
      </c>
      <c r="AN350" s="173" t="s">
        <v>96</v>
      </c>
      <c r="AO350" s="195" t="s">
        <v>148</v>
      </c>
      <c r="AP350" s="184">
        <f t="shared" si="372"/>
        <v>0.2</v>
      </c>
      <c r="AQ350" s="243" t="str">
        <f t="shared" si="373"/>
        <v>BAJA</v>
      </c>
      <c r="AR350" s="243">
        <f t="shared" si="374"/>
        <v>0.4</v>
      </c>
      <c r="AS350" s="243" t="str">
        <f t="shared" si="375"/>
        <v>MAYOR</v>
      </c>
      <c r="AT350" s="243">
        <f t="shared" si="376"/>
        <v>0.64</v>
      </c>
      <c r="AU350" s="223" t="s">
        <v>85</v>
      </c>
      <c r="AV350" s="235" t="s">
        <v>130</v>
      </c>
      <c r="AW350" s="174" t="s">
        <v>163</v>
      </c>
      <c r="AX350" s="175" t="s">
        <v>166</v>
      </c>
      <c r="AY350" s="200"/>
      <c r="AZ350" s="175">
        <f t="shared" si="390"/>
        <v>45657</v>
      </c>
      <c r="BA350" s="175" t="str">
        <f t="shared" si="391"/>
        <v>EN IIIC-2024 el Plan de Vulnerabilidades - Intrusión ejecutado resultados informados, remediaciones en ejecución.</v>
      </c>
      <c r="BB350" s="175" t="str">
        <f t="shared" si="392"/>
        <v>OSI - GIS - GDMA - SPI</v>
      </c>
      <c r="BC350" s="227" t="s">
        <v>100</v>
      </c>
      <c r="BD350" s="175" t="str">
        <f t="shared" si="393"/>
        <v xml:space="preserve"> </v>
      </c>
      <c r="BE350" s="175" t="str">
        <f t="shared" si="394"/>
        <v>X</v>
      </c>
      <c r="BF350" s="175" t="str">
        <f t="shared" si="395"/>
        <v>Se encuentra en desarrollo remediaciones que estan coordinadas con proveedores para definir remediación final.</v>
      </c>
      <c r="BG350" s="177" t="s">
        <v>1340</v>
      </c>
      <c r="BH350" s="175" t="str">
        <f t="shared" si="396"/>
        <v xml:space="preserve"> </v>
      </c>
      <c r="BI350" s="200"/>
      <c r="BJ350" s="190">
        <v>45777</v>
      </c>
      <c r="BK350"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0" s="192" t="str">
        <f t="shared" si="377"/>
        <v>OSI - GIS - GDMA - SPI</v>
      </c>
      <c r="BM350" s="197" t="s">
        <v>100</v>
      </c>
      <c r="BN350" s="191"/>
      <c r="BO350" s="193" t="s">
        <v>1338</v>
      </c>
      <c r="BP350" s="192" t="str">
        <f t="shared" si="381"/>
        <v>Se realiza aseguramiento de los servicios de aplicación y sitios web a producción, nuevas configuraciones de seguridad y  definción de pruebas de vulnerabilidad a activos de TI seelccionados.</v>
      </c>
      <c r="BQ350" s="194" t="s">
        <v>1340</v>
      </c>
      <c r="BR350" s="192" t="str">
        <f t="shared" si="382"/>
        <v xml:space="preserve">Servicio en eejcución 2025, como parte del monitoreo a la pletaforma tencológica. </v>
      </c>
      <c r="BS350" s="200"/>
      <c r="BT350" s="354">
        <f t="shared" si="384"/>
        <v>45838</v>
      </c>
      <c r="BU350" s="354" t="str">
        <f t="shared" si="385"/>
        <v>Ejecución del Plan de Vulnerabilidades y socialización de hallazgos con los equipos Desarrollo y Mantenimiento de Aplicaciones y de Ingenieria y Soporte.</v>
      </c>
      <c r="BV350" s="356" t="str">
        <f t="shared" si="378"/>
        <v>OSI - GIS - GDMA - SPI</v>
      </c>
      <c r="BW350" s="550" t="s">
        <v>100</v>
      </c>
      <c r="BX350" s="357" t="str">
        <f t="shared" si="386"/>
        <v xml:space="preserve"> </v>
      </c>
      <c r="BY350" s="357" t="str">
        <f t="shared" si="387"/>
        <v>X</v>
      </c>
      <c r="BZ350" s="357" t="str">
        <f t="shared" si="388"/>
        <v xml:space="preserve">Revisión del alcance de los hallazgos, análisis técnico  de solución, definicicón de actividades de remediación y documentación casos de las remediaciones. </v>
      </c>
      <c r="CA350" s="355" t="s">
        <v>1340</v>
      </c>
      <c r="CB350" s="356" t="str">
        <f t="shared" si="389"/>
        <v>Ajuste redacción "Descripción del Riesgo" acorde con lo indicado en el Informe OCI-018-2025.</v>
      </c>
      <c r="CC350" s="200"/>
      <c r="CD350" s="301"/>
      <c r="CE350" s="175"/>
      <c r="CF350" s="175" t="str">
        <f t="shared" si="379"/>
        <v>OSI - GIS - GDMA - SPI</v>
      </c>
      <c r="CG350" s="305" t="s">
        <v>100</v>
      </c>
      <c r="CH350" s="176"/>
      <c r="CI350" s="239"/>
      <c r="CJ350" s="175"/>
      <c r="CK350" s="177"/>
      <c r="CL350" s="175"/>
      <c r="CM350" s="200"/>
      <c r="CN350" s="175"/>
      <c r="CO350" s="175"/>
      <c r="CP350" s="176"/>
      <c r="CQ350" s="176"/>
      <c r="CR350" s="176"/>
      <c r="CS350" s="176"/>
      <c r="CT350" s="177"/>
      <c r="CU350" s="177"/>
      <c r="CV350" s="177"/>
      <c r="CW350" s="198"/>
      <c r="CX350" s="198"/>
      <c r="CY350" s="198"/>
      <c r="CZ350" s="198"/>
      <c r="DA350" s="198"/>
      <c r="DB350" s="198"/>
      <c r="DC350" s="198"/>
      <c r="DD350" s="198"/>
      <c r="DE350" s="198"/>
      <c r="DF350" s="198"/>
    </row>
    <row r="351" spans="2:110" s="187" customFormat="1" ht="105" x14ac:dyDescent="0.25">
      <c r="B351" s="173" t="s">
        <v>68</v>
      </c>
      <c r="C351" s="195" t="s">
        <v>157</v>
      </c>
      <c r="D351" s="195" t="s">
        <v>157</v>
      </c>
      <c r="E351" s="196" t="s">
        <v>151</v>
      </c>
      <c r="F351" s="196" t="s">
        <v>71</v>
      </c>
      <c r="G351" s="196" t="s">
        <v>157</v>
      </c>
      <c r="H351" s="195" t="s">
        <v>72</v>
      </c>
      <c r="I351" s="195" t="s">
        <v>72</v>
      </c>
      <c r="J351" s="195" t="s">
        <v>240</v>
      </c>
      <c r="K351" s="195" t="s">
        <v>240</v>
      </c>
      <c r="L351" s="195" t="s">
        <v>158</v>
      </c>
      <c r="M351" s="195" t="s">
        <v>159</v>
      </c>
      <c r="N351" s="195" t="s">
        <v>160</v>
      </c>
      <c r="O351" s="196" t="s">
        <v>161</v>
      </c>
      <c r="P351" s="170"/>
      <c r="Q351" s="171" t="s">
        <v>77</v>
      </c>
      <c r="R351" s="171" t="s">
        <v>78</v>
      </c>
      <c r="S351" s="356" t="s">
        <v>1518</v>
      </c>
      <c r="T351" s="170" t="s">
        <v>162</v>
      </c>
      <c r="U351" s="196" t="s">
        <v>81</v>
      </c>
      <c r="V351" s="170" t="s">
        <v>255</v>
      </c>
      <c r="W351" s="180" t="s">
        <v>83</v>
      </c>
      <c r="X351" s="181">
        <f t="shared" si="368"/>
        <v>0.4</v>
      </c>
      <c r="Y351" s="182" t="s">
        <v>84</v>
      </c>
      <c r="Z351" s="181">
        <f t="shared" si="369"/>
        <v>0.8</v>
      </c>
      <c r="AA351" s="173" t="s">
        <v>85</v>
      </c>
      <c r="AB351" s="172" t="s">
        <v>163</v>
      </c>
      <c r="AC351" s="170" t="s">
        <v>164</v>
      </c>
      <c r="AD351" s="173" t="s">
        <v>88</v>
      </c>
      <c r="AE351" s="173" t="s">
        <v>89</v>
      </c>
      <c r="AF351" s="196" t="s">
        <v>165</v>
      </c>
      <c r="AG351" s="173" t="s">
        <v>91</v>
      </c>
      <c r="AH351" s="173" t="s">
        <v>92</v>
      </c>
      <c r="AI351" s="183">
        <f t="shared" si="370"/>
        <v>0.1</v>
      </c>
      <c r="AJ351" s="173" t="s">
        <v>93</v>
      </c>
      <c r="AK351" s="183">
        <f t="shared" si="371"/>
        <v>0.1</v>
      </c>
      <c r="AL351" s="173" t="s">
        <v>94</v>
      </c>
      <c r="AM351" s="195" t="s">
        <v>147</v>
      </c>
      <c r="AN351" s="173" t="s">
        <v>96</v>
      </c>
      <c r="AO351" s="195" t="s">
        <v>148</v>
      </c>
      <c r="AP351" s="184">
        <f t="shared" si="372"/>
        <v>0.2</v>
      </c>
      <c r="AQ351" s="243" t="str">
        <f t="shared" si="373"/>
        <v>BAJA</v>
      </c>
      <c r="AR351" s="243">
        <f t="shared" si="374"/>
        <v>0.4</v>
      </c>
      <c r="AS351" s="243" t="str">
        <f t="shared" si="375"/>
        <v>MAYOR</v>
      </c>
      <c r="AT351" s="243">
        <f t="shared" si="376"/>
        <v>0.64</v>
      </c>
      <c r="AU351" s="223" t="s">
        <v>85</v>
      </c>
      <c r="AV351" s="235" t="s">
        <v>130</v>
      </c>
      <c r="AW351" s="174" t="s">
        <v>163</v>
      </c>
      <c r="AX351" s="175" t="s">
        <v>166</v>
      </c>
      <c r="AY351" s="200"/>
      <c r="AZ351" s="175">
        <f t="shared" si="390"/>
        <v>45657</v>
      </c>
      <c r="BA351" s="175" t="str">
        <f t="shared" si="391"/>
        <v>EN IIIC-2024 el Plan de Vulnerabilidades - Intrusión ejecutado resultados informados, remediaciones en ejecución.</v>
      </c>
      <c r="BB351" s="175" t="str">
        <f t="shared" si="392"/>
        <v>OSI - GIS - GDMA - SPI</v>
      </c>
      <c r="BC351" s="227" t="s">
        <v>100</v>
      </c>
      <c r="BD351" s="175" t="str">
        <f t="shared" si="393"/>
        <v xml:space="preserve"> </v>
      </c>
      <c r="BE351" s="175" t="str">
        <f t="shared" si="394"/>
        <v>X</v>
      </c>
      <c r="BF351" s="175" t="str">
        <f t="shared" si="395"/>
        <v>Se encuentra en desarrollo remediaciones que estan coordinadas con proveedores para definir remediación final.</v>
      </c>
      <c r="BG351" s="177" t="s">
        <v>1340</v>
      </c>
      <c r="BH351" s="175" t="str">
        <f t="shared" si="396"/>
        <v xml:space="preserve"> </v>
      </c>
      <c r="BI351" s="200"/>
      <c r="BJ351" s="190">
        <v>45777</v>
      </c>
      <c r="BK351"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1" s="192" t="str">
        <f t="shared" si="377"/>
        <v>OSI - GIS - GDMA - SPI</v>
      </c>
      <c r="BM351" s="197" t="s">
        <v>100</v>
      </c>
      <c r="BN351" s="191"/>
      <c r="BO351" s="193" t="s">
        <v>1338</v>
      </c>
      <c r="BP351" s="192" t="str">
        <f t="shared" si="381"/>
        <v>Se realiza aseguramiento de los servicios de aplicación y sitios web a producción, nuevas configuraciones de seguridad y  definción de pruebas de vulnerabilidad a activos de TI seelccionados.</v>
      </c>
      <c r="BQ351" s="194" t="s">
        <v>1340</v>
      </c>
      <c r="BR351" s="192" t="str">
        <f t="shared" si="382"/>
        <v xml:space="preserve">Servicio en eejcución 2025, como parte del monitoreo a la pletaforma tencológica. </v>
      </c>
      <c r="BS351" s="200"/>
      <c r="BT351" s="354">
        <f t="shared" si="384"/>
        <v>45838</v>
      </c>
      <c r="BU351" s="354" t="str">
        <f t="shared" si="385"/>
        <v>Ejecución del Plan de Vulnerabilidades y socialización de hallazgos con los equipos Desarrollo y Mantenimiento de Aplicaciones y de Ingenieria y Soporte.</v>
      </c>
      <c r="BV351" s="356" t="str">
        <f t="shared" si="378"/>
        <v>OSI - GIS - GDMA - SPI</v>
      </c>
      <c r="BW351" s="550" t="s">
        <v>100</v>
      </c>
      <c r="BX351" s="357" t="str">
        <f t="shared" si="386"/>
        <v xml:space="preserve"> </v>
      </c>
      <c r="BY351" s="357" t="str">
        <f t="shared" si="387"/>
        <v>X</v>
      </c>
      <c r="BZ351" s="357" t="str">
        <f t="shared" si="388"/>
        <v xml:space="preserve">Revisión del alcance de los hallazgos, análisis técnico  de solución, definicicón de actividades de remediación y documentación casos de las remediaciones. </v>
      </c>
      <c r="CA351" s="355" t="s">
        <v>1340</v>
      </c>
      <c r="CB351" s="356" t="str">
        <f t="shared" si="389"/>
        <v>Ajuste redacción "Descripción del Riesgo" acorde con lo indicado en el Informe OCI-018-2025.</v>
      </c>
      <c r="CC351" s="200"/>
      <c r="CD351" s="301"/>
      <c r="CE351" s="175"/>
      <c r="CF351" s="175" t="str">
        <f t="shared" si="379"/>
        <v>OSI - GIS - GDMA - SPI</v>
      </c>
      <c r="CG351" s="305" t="s">
        <v>100</v>
      </c>
      <c r="CH351" s="176"/>
      <c r="CI351" s="239"/>
      <c r="CJ351" s="175"/>
      <c r="CK351" s="177"/>
      <c r="CL351" s="175"/>
      <c r="CM351" s="200"/>
      <c r="CN351" s="175"/>
      <c r="CO351" s="175"/>
      <c r="CP351" s="176"/>
      <c r="CQ351" s="176"/>
      <c r="CR351" s="176"/>
      <c r="CS351" s="176"/>
      <c r="CT351" s="177"/>
      <c r="CU351" s="177"/>
      <c r="CV351" s="177"/>
      <c r="CW351" s="198"/>
      <c r="CX351" s="198"/>
      <c r="CY351" s="198"/>
      <c r="CZ351" s="198"/>
      <c r="DA351" s="198"/>
      <c r="DB351" s="198"/>
      <c r="DC351" s="198"/>
      <c r="DD351" s="198"/>
      <c r="DE351" s="198"/>
      <c r="DF351" s="198"/>
    </row>
    <row r="352" spans="2:110" s="187" customFormat="1" ht="105" x14ac:dyDescent="0.25">
      <c r="B352" s="173" t="s">
        <v>68</v>
      </c>
      <c r="C352" s="195" t="s">
        <v>157</v>
      </c>
      <c r="D352" s="195" t="s">
        <v>157</v>
      </c>
      <c r="E352" s="196" t="s">
        <v>151</v>
      </c>
      <c r="F352" s="196" t="s">
        <v>71</v>
      </c>
      <c r="G352" s="196" t="s">
        <v>157</v>
      </c>
      <c r="H352" s="195" t="s">
        <v>240</v>
      </c>
      <c r="I352" s="195" t="s">
        <v>240</v>
      </c>
      <c r="J352" s="195" t="s">
        <v>240</v>
      </c>
      <c r="K352" s="195" t="s">
        <v>240</v>
      </c>
      <c r="L352" s="195" t="s">
        <v>353</v>
      </c>
      <c r="M352" s="195" t="s">
        <v>353</v>
      </c>
      <c r="N352" s="195" t="s">
        <v>120</v>
      </c>
      <c r="O352" s="196" t="s">
        <v>167</v>
      </c>
      <c r="P352" s="170"/>
      <c r="Q352" s="171" t="s">
        <v>77</v>
      </c>
      <c r="R352" s="171" t="s">
        <v>78</v>
      </c>
      <c r="S352" s="356" t="s">
        <v>1518</v>
      </c>
      <c r="T352" s="170" t="s">
        <v>162</v>
      </c>
      <c r="U352" s="196" t="s">
        <v>81</v>
      </c>
      <c r="V352" s="170" t="s">
        <v>255</v>
      </c>
      <c r="W352" s="180" t="s">
        <v>83</v>
      </c>
      <c r="X352" s="181">
        <f t="shared" si="368"/>
        <v>0.4</v>
      </c>
      <c r="Y352" s="182" t="s">
        <v>84</v>
      </c>
      <c r="Z352" s="181">
        <f t="shared" si="369"/>
        <v>0.8</v>
      </c>
      <c r="AA352" s="173" t="s">
        <v>85</v>
      </c>
      <c r="AB352" s="172" t="s">
        <v>163</v>
      </c>
      <c r="AC352" s="170" t="s">
        <v>164</v>
      </c>
      <c r="AD352" s="173" t="s">
        <v>88</v>
      </c>
      <c r="AE352" s="173" t="s">
        <v>89</v>
      </c>
      <c r="AF352" s="196" t="s">
        <v>165</v>
      </c>
      <c r="AG352" s="173" t="s">
        <v>91</v>
      </c>
      <c r="AH352" s="173" t="s">
        <v>92</v>
      </c>
      <c r="AI352" s="183">
        <f t="shared" si="370"/>
        <v>0.1</v>
      </c>
      <c r="AJ352" s="173" t="s">
        <v>93</v>
      </c>
      <c r="AK352" s="183">
        <f t="shared" si="371"/>
        <v>0.1</v>
      </c>
      <c r="AL352" s="173" t="s">
        <v>94</v>
      </c>
      <c r="AM352" s="195" t="s">
        <v>147</v>
      </c>
      <c r="AN352" s="173" t="s">
        <v>96</v>
      </c>
      <c r="AO352" s="195" t="s">
        <v>148</v>
      </c>
      <c r="AP352" s="184">
        <f t="shared" si="372"/>
        <v>0.2</v>
      </c>
      <c r="AQ352" s="243" t="str">
        <f t="shared" si="373"/>
        <v>BAJA</v>
      </c>
      <c r="AR352" s="243">
        <f t="shared" si="374"/>
        <v>0.4</v>
      </c>
      <c r="AS352" s="243" t="str">
        <f t="shared" si="375"/>
        <v>MAYOR</v>
      </c>
      <c r="AT352" s="243">
        <f t="shared" si="376"/>
        <v>0.64</v>
      </c>
      <c r="AU352" s="223" t="s">
        <v>85</v>
      </c>
      <c r="AV352" s="235" t="s">
        <v>130</v>
      </c>
      <c r="AW352" s="174" t="s">
        <v>163</v>
      </c>
      <c r="AX352" s="175" t="s">
        <v>166</v>
      </c>
      <c r="AY352" s="200"/>
      <c r="AZ352" s="175">
        <f t="shared" si="390"/>
        <v>45657</v>
      </c>
      <c r="BA352" s="175" t="str">
        <f t="shared" si="391"/>
        <v>EN IIIC-2024 el Plan de Vulnerabilidades - Intrusión ejecutado resultados informados, remediaciones en ejecución.</v>
      </c>
      <c r="BB352" s="175" t="str">
        <f t="shared" si="392"/>
        <v>OSI - GIS - GDMA - SPI</v>
      </c>
      <c r="BC352" s="227" t="s">
        <v>100</v>
      </c>
      <c r="BD352" s="175" t="str">
        <f t="shared" si="393"/>
        <v xml:space="preserve"> </v>
      </c>
      <c r="BE352" s="175" t="str">
        <f t="shared" si="394"/>
        <v>X</v>
      </c>
      <c r="BF352" s="175" t="str">
        <f t="shared" si="395"/>
        <v>Se encuentra en desarrollo remediaciones que estan coordinadas con proveedores para definir remediación final.</v>
      </c>
      <c r="BG352" s="177" t="s">
        <v>1340</v>
      </c>
      <c r="BH352" s="175" t="str">
        <f t="shared" si="396"/>
        <v xml:space="preserve"> </v>
      </c>
      <c r="BI352" s="200"/>
      <c r="BJ352" s="190">
        <v>45777</v>
      </c>
      <c r="BK352"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2" s="192" t="str">
        <f t="shared" si="377"/>
        <v>OSI - GIS - GDMA - SPI</v>
      </c>
      <c r="BM352" s="197" t="s">
        <v>100</v>
      </c>
      <c r="BN352" s="191"/>
      <c r="BO352" s="193" t="s">
        <v>1338</v>
      </c>
      <c r="BP352" s="192" t="str">
        <f t="shared" si="381"/>
        <v>Se realiza aseguramiento de los servicios de aplicación y sitios web a producción, nuevas configuraciones de seguridad y  definción de pruebas de vulnerabilidad a activos de TI seelccionados.</v>
      </c>
      <c r="BQ352" s="194" t="s">
        <v>1340</v>
      </c>
      <c r="BR352" s="192" t="str">
        <f t="shared" si="382"/>
        <v xml:space="preserve">Servicio en eejcución 2025, como parte del monitoreo a la pletaforma tencológica. </v>
      </c>
      <c r="BS352" s="200"/>
      <c r="BT352" s="354">
        <f t="shared" si="384"/>
        <v>45838</v>
      </c>
      <c r="BU352" s="354" t="str">
        <f t="shared" si="385"/>
        <v>Ejecución del Plan de Vulnerabilidades y socialización de hallazgos con los equipos Desarrollo y Mantenimiento de Aplicaciones y de Ingenieria y Soporte.</v>
      </c>
      <c r="BV352" s="356" t="str">
        <f t="shared" si="378"/>
        <v>OSI - GIS - GDMA - SPI</v>
      </c>
      <c r="BW352" s="550" t="s">
        <v>100</v>
      </c>
      <c r="BX352" s="357" t="str">
        <f t="shared" si="386"/>
        <v xml:space="preserve"> </v>
      </c>
      <c r="BY352" s="357" t="str">
        <f t="shared" si="387"/>
        <v>X</v>
      </c>
      <c r="BZ352" s="357" t="str">
        <f t="shared" si="388"/>
        <v xml:space="preserve">Revisión del alcance de los hallazgos, análisis técnico  de solución, definicicón de actividades de remediación y documentación casos de las remediaciones. </v>
      </c>
      <c r="CA352" s="355" t="s">
        <v>1340</v>
      </c>
      <c r="CB352" s="356" t="str">
        <f t="shared" si="389"/>
        <v>Ajuste redacción "Descripción del Riesgo" acorde con lo indicado en el Informe OCI-018-2025.</v>
      </c>
      <c r="CC352" s="200"/>
      <c r="CD352" s="301"/>
      <c r="CE352" s="175"/>
      <c r="CF352" s="175" t="str">
        <f t="shared" si="379"/>
        <v>OSI - GIS - GDMA - SPI</v>
      </c>
      <c r="CG352" s="305" t="s">
        <v>100</v>
      </c>
      <c r="CH352" s="176"/>
      <c r="CI352" s="239"/>
      <c r="CJ352" s="175"/>
      <c r="CK352" s="177"/>
      <c r="CL352" s="175"/>
      <c r="CM352" s="200"/>
      <c r="CN352" s="175"/>
      <c r="CO352" s="175"/>
      <c r="CP352" s="176"/>
      <c r="CQ352" s="176"/>
      <c r="CR352" s="176"/>
      <c r="CS352" s="176"/>
      <c r="CT352" s="177"/>
      <c r="CU352" s="177"/>
      <c r="CV352" s="177"/>
      <c r="CW352" s="198"/>
      <c r="CX352" s="198"/>
      <c r="CY352" s="198"/>
      <c r="CZ352" s="198"/>
      <c r="DA352" s="198"/>
      <c r="DB352" s="198"/>
      <c r="DC352" s="198"/>
      <c r="DD352" s="198"/>
      <c r="DE352" s="198"/>
      <c r="DF352" s="198"/>
    </row>
    <row r="353" spans="2:110" s="187" customFormat="1" ht="105" x14ac:dyDescent="0.25">
      <c r="B353" s="173" t="s">
        <v>68</v>
      </c>
      <c r="C353" s="195" t="s">
        <v>157</v>
      </c>
      <c r="D353" s="195" t="s">
        <v>157</v>
      </c>
      <c r="E353" s="196" t="s">
        <v>151</v>
      </c>
      <c r="F353" s="196" t="s">
        <v>117</v>
      </c>
      <c r="G353" s="196" t="s">
        <v>157</v>
      </c>
      <c r="H353" s="195" t="s">
        <v>240</v>
      </c>
      <c r="I353" s="195" t="s">
        <v>240</v>
      </c>
      <c r="J353" s="195" t="s">
        <v>240</v>
      </c>
      <c r="K353" s="195" t="s">
        <v>240</v>
      </c>
      <c r="L353" s="195" t="s">
        <v>370</v>
      </c>
      <c r="M353" s="195" t="s">
        <v>371</v>
      </c>
      <c r="N353" s="195" t="s">
        <v>397</v>
      </c>
      <c r="O353" s="196" t="s">
        <v>363</v>
      </c>
      <c r="P353" s="170"/>
      <c r="Q353" s="171" t="s">
        <v>77</v>
      </c>
      <c r="R353" s="171" t="s">
        <v>78</v>
      </c>
      <c r="S353" s="356" t="s">
        <v>1518</v>
      </c>
      <c r="T353" s="170" t="s">
        <v>162</v>
      </c>
      <c r="U353" s="196" t="s">
        <v>81</v>
      </c>
      <c r="V353" s="170" t="s">
        <v>255</v>
      </c>
      <c r="W353" s="180" t="s">
        <v>83</v>
      </c>
      <c r="X353" s="181">
        <f t="shared" si="368"/>
        <v>0.4</v>
      </c>
      <c r="Y353" s="182" t="s">
        <v>84</v>
      </c>
      <c r="Z353" s="181">
        <f t="shared" si="369"/>
        <v>0.8</v>
      </c>
      <c r="AA353" s="173" t="s">
        <v>85</v>
      </c>
      <c r="AB353" s="172" t="s">
        <v>163</v>
      </c>
      <c r="AC353" s="170" t="s">
        <v>164</v>
      </c>
      <c r="AD353" s="173" t="s">
        <v>88</v>
      </c>
      <c r="AE353" s="173" t="s">
        <v>89</v>
      </c>
      <c r="AF353" s="196" t="s">
        <v>165</v>
      </c>
      <c r="AG353" s="173" t="s">
        <v>91</v>
      </c>
      <c r="AH353" s="173" t="s">
        <v>92</v>
      </c>
      <c r="AI353" s="183">
        <f t="shared" si="370"/>
        <v>0.1</v>
      </c>
      <c r="AJ353" s="173" t="s">
        <v>93</v>
      </c>
      <c r="AK353" s="183">
        <f t="shared" si="371"/>
        <v>0.1</v>
      </c>
      <c r="AL353" s="173" t="s">
        <v>94</v>
      </c>
      <c r="AM353" s="195" t="s">
        <v>147</v>
      </c>
      <c r="AN353" s="173" t="s">
        <v>96</v>
      </c>
      <c r="AO353" s="195" t="s">
        <v>148</v>
      </c>
      <c r="AP353" s="184">
        <f t="shared" si="372"/>
        <v>0.2</v>
      </c>
      <c r="AQ353" s="243" t="str">
        <f t="shared" si="373"/>
        <v>BAJA</v>
      </c>
      <c r="AR353" s="243">
        <f t="shared" si="374"/>
        <v>0.4</v>
      </c>
      <c r="AS353" s="243" t="str">
        <f t="shared" si="375"/>
        <v>MAYOR</v>
      </c>
      <c r="AT353" s="243">
        <f t="shared" si="376"/>
        <v>0.64</v>
      </c>
      <c r="AU353" s="223" t="s">
        <v>85</v>
      </c>
      <c r="AV353" s="235" t="s">
        <v>130</v>
      </c>
      <c r="AW353" s="174" t="s">
        <v>163</v>
      </c>
      <c r="AX353" s="175" t="s">
        <v>166</v>
      </c>
      <c r="AY353" s="200"/>
      <c r="AZ353" s="175">
        <f t="shared" si="390"/>
        <v>45657</v>
      </c>
      <c r="BA353" s="175" t="str">
        <f t="shared" si="391"/>
        <v>EN IIIC-2024 el Plan de Vulnerabilidades - Intrusión ejecutado resultados informados, remediaciones en ejecución.</v>
      </c>
      <c r="BB353" s="175" t="str">
        <f t="shared" si="392"/>
        <v>OSI - GIS - GDMA - SPI</v>
      </c>
      <c r="BC353" s="227" t="s">
        <v>100</v>
      </c>
      <c r="BD353" s="175" t="str">
        <f t="shared" si="393"/>
        <v xml:space="preserve"> </v>
      </c>
      <c r="BE353" s="175" t="str">
        <f t="shared" si="394"/>
        <v>X</v>
      </c>
      <c r="BF353" s="175" t="str">
        <f t="shared" si="395"/>
        <v>Se encuentra en desarrollo remediaciones que estan coordinadas con proveedores para definir remediación final.</v>
      </c>
      <c r="BG353" s="177" t="s">
        <v>1340</v>
      </c>
      <c r="BH353" s="175" t="str">
        <f t="shared" si="396"/>
        <v xml:space="preserve"> </v>
      </c>
      <c r="BI353" s="200"/>
      <c r="BJ353" s="190">
        <v>45777</v>
      </c>
      <c r="BK353"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3" s="192" t="str">
        <f t="shared" si="377"/>
        <v>OSI - GIS - GDMA - SPI</v>
      </c>
      <c r="BM353" s="197" t="s">
        <v>100</v>
      </c>
      <c r="BN353" s="191"/>
      <c r="BO353" s="193" t="s">
        <v>1338</v>
      </c>
      <c r="BP353" s="192" t="str">
        <f t="shared" si="381"/>
        <v>Se realiza aseguramiento de los servicios de aplicación y sitios web a producción, nuevas configuraciones de seguridad y  definción de pruebas de vulnerabilidad a activos de TI seelccionados.</v>
      </c>
      <c r="BQ353" s="194" t="s">
        <v>1340</v>
      </c>
      <c r="BR353" s="192" t="str">
        <f t="shared" si="382"/>
        <v xml:space="preserve">Servicio en eejcución 2025, como parte del monitoreo a la pletaforma tencológica. </v>
      </c>
      <c r="BS353" s="200"/>
      <c r="BT353" s="354">
        <f t="shared" si="384"/>
        <v>45838</v>
      </c>
      <c r="BU353" s="354" t="str">
        <f t="shared" si="385"/>
        <v>Ejecución del Plan de Vulnerabilidades y socialización de hallazgos con los equipos Desarrollo y Mantenimiento de Aplicaciones y de Ingenieria y Soporte.</v>
      </c>
      <c r="BV353" s="356" t="str">
        <f t="shared" si="378"/>
        <v>OSI - GIS - GDMA - SPI</v>
      </c>
      <c r="BW353" s="550" t="s">
        <v>100</v>
      </c>
      <c r="BX353" s="357" t="str">
        <f t="shared" si="386"/>
        <v xml:space="preserve"> </v>
      </c>
      <c r="BY353" s="357" t="str">
        <f t="shared" si="387"/>
        <v>X</v>
      </c>
      <c r="BZ353" s="357" t="str">
        <f t="shared" si="388"/>
        <v xml:space="preserve">Revisión del alcance de los hallazgos, análisis técnico  de solución, definicicón de actividades de remediación y documentación casos de las remediaciones. </v>
      </c>
      <c r="CA353" s="355" t="s">
        <v>1340</v>
      </c>
      <c r="CB353" s="356" t="str">
        <f t="shared" si="389"/>
        <v>Ajuste redacción "Descripción del Riesgo" acorde con lo indicado en el Informe OCI-018-2025.</v>
      </c>
      <c r="CC353" s="200"/>
      <c r="CD353" s="301"/>
      <c r="CE353" s="175"/>
      <c r="CF353" s="175" t="str">
        <f t="shared" si="379"/>
        <v>OSI - GIS - GDMA - SPI</v>
      </c>
      <c r="CG353" s="305" t="s">
        <v>100</v>
      </c>
      <c r="CH353" s="176"/>
      <c r="CI353" s="239"/>
      <c r="CJ353" s="175"/>
      <c r="CK353" s="177"/>
      <c r="CL353" s="175"/>
      <c r="CM353" s="200"/>
      <c r="CN353" s="175"/>
      <c r="CO353" s="175"/>
      <c r="CP353" s="176"/>
      <c r="CQ353" s="176"/>
      <c r="CR353" s="176"/>
      <c r="CS353" s="176"/>
      <c r="CT353" s="177"/>
      <c r="CU353" s="177"/>
      <c r="CV353" s="177"/>
      <c r="CW353" s="198"/>
      <c r="CX353" s="198"/>
      <c r="CY353" s="198"/>
      <c r="CZ353" s="198"/>
      <c r="DA353" s="198"/>
      <c r="DB353" s="198"/>
      <c r="DC353" s="198"/>
      <c r="DD353" s="198"/>
      <c r="DE353" s="198"/>
      <c r="DF353" s="198"/>
    </row>
    <row r="354" spans="2:110" s="187" customFormat="1" ht="105" x14ac:dyDescent="0.25">
      <c r="B354" s="173" t="s">
        <v>68</v>
      </c>
      <c r="C354" s="195" t="s">
        <v>157</v>
      </c>
      <c r="D354" s="195" t="s">
        <v>157</v>
      </c>
      <c r="E354" s="196" t="s">
        <v>151</v>
      </c>
      <c r="F354" s="196" t="s">
        <v>168</v>
      </c>
      <c r="G354" s="196" t="s">
        <v>157</v>
      </c>
      <c r="H354" s="195" t="s">
        <v>240</v>
      </c>
      <c r="I354" s="195" t="s">
        <v>240</v>
      </c>
      <c r="J354" s="195" t="s">
        <v>240</v>
      </c>
      <c r="K354" s="195" t="s">
        <v>240</v>
      </c>
      <c r="L354" s="195" t="s">
        <v>398</v>
      </c>
      <c r="M354" s="195" t="s">
        <v>399</v>
      </c>
      <c r="N354" s="195" t="s">
        <v>400</v>
      </c>
      <c r="O354" s="196" t="s">
        <v>363</v>
      </c>
      <c r="P354" s="170"/>
      <c r="Q354" s="171" t="s">
        <v>77</v>
      </c>
      <c r="R354" s="171" t="s">
        <v>78</v>
      </c>
      <c r="S354" s="356" t="s">
        <v>1518</v>
      </c>
      <c r="T354" s="170" t="s">
        <v>162</v>
      </c>
      <c r="U354" s="196" t="s">
        <v>81</v>
      </c>
      <c r="V354" s="170" t="s">
        <v>255</v>
      </c>
      <c r="W354" s="180" t="s">
        <v>83</v>
      </c>
      <c r="X354" s="181">
        <f t="shared" si="368"/>
        <v>0.4</v>
      </c>
      <c r="Y354" s="182" t="s">
        <v>84</v>
      </c>
      <c r="Z354" s="181">
        <f t="shared" si="369"/>
        <v>0.8</v>
      </c>
      <c r="AA354" s="173" t="s">
        <v>85</v>
      </c>
      <c r="AB354" s="172" t="s">
        <v>163</v>
      </c>
      <c r="AC354" s="170" t="s">
        <v>164</v>
      </c>
      <c r="AD354" s="173" t="s">
        <v>88</v>
      </c>
      <c r="AE354" s="173" t="s">
        <v>89</v>
      </c>
      <c r="AF354" s="196" t="s">
        <v>165</v>
      </c>
      <c r="AG354" s="173" t="s">
        <v>91</v>
      </c>
      <c r="AH354" s="173" t="s">
        <v>92</v>
      </c>
      <c r="AI354" s="183">
        <f t="shared" si="370"/>
        <v>0.1</v>
      </c>
      <c r="AJ354" s="173" t="s">
        <v>93</v>
      </c>
      <c r="AK354" s="183">
        <f t="shared" si="371"/>
        <v>0.1</v>
      </c>
      <c r="AL354" s="173" t="s">
        <v>94</v>
      </c>
      <c r="AM354" s="195" t="s">
        <v>147</v>
      </c>
      <c r="AN354" s="173" t="s">
        <v>96</v>
      </c>
      <c r="AO354" s="195" t="s">
        <v>148</v>
      </c>
      <c r="AP354" s="184">
        <f t="shared" si="372"/>
        <v>0.2</v>
      </c>
      <c r="AQ354" s="243" t="str">
        <f t="shared" si="373"/>
        <v>BAJA</v>
      </c>
      <c r="AR354" s="243">
        <f t="shared" si="374"/>
        <v>0.4</v>
      </c>
      <c r="AS354" s="243" t="str">
        <f t="shared" si="375"/>
        <v>MAYOR</v>
      </c>
      <c r="AT354" s="243">
        <f t="shared" si="376"/>
        <v>0.64</v>
      </c>
      <c r="AU354" s="223" t="s">
        <v>85</v>
      </c>
      <c r="AV354" s="235" t="s">
        <v>130</v>
      </c>
      <c r="AW354" s="174" t="s">
        <v>163</v>
      </c>
      <c r="AX354" s="175" t="s">
        <v>166</v>
      </c>
      <c r="AY354" s="200"/>
      <c r="AZ354" s="175">
        <f t="shared" si="390"/>
        <v>45657</v>
      </c>
      <c r="BA354" s="175" t="str">
        <f t="shared" si="391"/>
        <v>EN IIIC-2024 el Plan de Vulnerabilidades - Intrusión ejecutado resultados informados, remediaciones en ejecución.</v>
      </c>
      <c r="BB354" s="175" t="str">
        <f t="shared" si="392"/>
        <v>OSI - GIS - GDMA - SPI</v>
      </c>
      <c r="BC354" s="227" t="s">
        <v>100</v>
      </c>
      <c r="BD354" s="175" t="str">
        <f t="shared" si="393"/>
        <v xml:space="preserve"> </v>
      </c>
      <c r="BE354" s="175" t="str">
        <f t="shared" si="394"/>
        <v>X</v>
      </c>
      <c r="BF354" s="175" t="str">
        <f t="shared" si="395"/>
        <v>Se encuentra en desarrollo remediaciones que estan coordinadas con proveedores para definir remediación final.</v>
      </c>
      <c r="BG354" s="177" t="s">
        <v>1340</v>
      </c>
      <c r="BH354" s="175" t="str">
        <f t="shared" si="396"/>
        <v xml:space="preserve"> </v>
      </c>
      <c r="BI354" s="200"/>
      <c r="BJ354" s="190">
        <v>45777</v>
      </c>
      <c r="BK354"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4" s="192" t="str">
        <f t="shared" si="377"/>
        <v>OSI - GIS - GDMA - SPI</v>
      </c>
      <c r="BM354" s="197" t="s">
        <v>100</v>
      </c>
      <c r="BN354" s="191"/>
      <c r="BO354" s="193" t="s">
        <v>1338</v>
      </c>
      <c r="BP354" s="192" t="str">
        <f t="shared" si="381"/>
        <v>Se realiza aseguramiento de los servicios de aplicación y sitios web a producción, nuevas configuraciones de seguridad y  definción de pruebas de vulnerabilidad a activos de TI seelccionados.</v>
      </c>
      <c r="BQ354" s="194" t="s">
        <v>1340</v>
      </c>
      <c r="BR354" s="192" t="str">
        <f t="shared" si="382"/>
        <v xml:space="preserve">Servicio en eejcución 2025, como parte del monitoreo a la pletaforma tencológica. </v>
      </c>
      <c r="BS354" s="200"/>
      <c r="BT354" s="354">
        <f t="shared" si="384"/>
        <v>45838</v>
      </c>
      <c r="BU354" s="354" t="str">
        <f t="shared" si="385"/>
        <v>Ejecución del Plan de Vulnerabilidades y socialización de hallazgos con los equipos Desarrollo y Mantenimiento de Aplicaciones y de Ingenieria y Soporte.</v>
      </c>
      <c r="BV354" s="356" t="str">
        <f t="shared" si="378"/>
        <v>OSI - GIS - GDMA - SPI</v>
      </c>
      <c r="BW354" s="550" t="s">
        <v>100</v>
      </c>
      <c r="BX354" s="357" t="str">
        <f t="shared" si="386"/>
        <v xml:space="preserve"> </v>
      </c>
      <c r="BY354" s="357" t="str">
        <f t="shared" si="387"/>
        <v>X</v>
      </c>
      <c r="BZ354" s="357" t="str">
        <f t="shared" si="388"/>
        <v xml:space="preserve">Revisión del alcance de los hallazgos, análisis técnico  de solución, definicicón de actividades de remediación y documentación casos de las remediaciones. </v>
      </c>
      <c r="CA354" s="355" t="s">
        <v>1340</v>
      </c>
      <c r="CB354" s="356" t="str">
        <f t="shared" si="389"/>
        <v>Ajuste redacción "Descripción del Riesgo" acorde con lo indicado en el Informe OCI-018-2025.</v>
      </c>
      <c r="CC354" s="200"/>
      <c r="CD354" s="301"/>
      <c r="CE354" s="175"/>
      <c r="CF354" s="175" t="str">
        <f t="shared" si="379"/>
        <v>OSI - GIS - GDMA - SPI</v>
      </c>
      <c r="CG354" s="305" t="s">
        <v>100</v>
      </c>
      <c r="CH354" s="176"/>
      <c r="CI354" s="239"/>
      <c r="CJ354" s="175"/>
      <c r="CK354" s="177"/>
      <c r="CL354" s="175"/>
      <c r="CM354" s="200"/>
      <c r="CN354" s="175"/>
      <c r="CO354" s="175"/>
      <c r="CP354" s="176"/>
      <c r="CQ354" s="176"/>
      <c r="CR354" s="176"/>
      <c r="CS354" s="176"/>
      <c r="CT354" s="177"/>
      <c r="CU354" s="177"/>
      <c r="CV354" s="177"/>
      <c r="CW354" s="198"/>
      <c r="CX354" s="198"/>
      <c r="CY354" s="198"/>
      <c r="CZ354" s="198"/>
      <c r="DA354" s="198"/>
      <c r="DB354" s="198"/>
      <c r="DC354" s="198"/>
      <c r="DD354" s="198"/>
      <c r="DE354" s="198"/>
      <c r="DF354" s="198"/>
    </row>
    <row r="355" spans="2:110" s="187" customFormat="1" ht="105" x14ac:dyDescent="0.25">
      <c r="B355" s="173" t="s">
        <v>68</v>
      </c>
      <c r="C355" s="195" t="s">
        <v>157</v>
      </c>
      <c r="D355" s="195" t="s">
        <v>157</v>
      </c>
      <c r="E355" s="196" t="s">
        <v>151</v>
      </c>
      <c r="F355" s="196" t="s">
        <v>71</v>
      </c>
      <c r="G355" s="196" t="s">
        <v>157</v>
      </c>
      <c r="H355" s="195" t="s">
        <v>240</v>
      </c>
      <c r="I355" s="195" t="s">
        <v>240</v>
      </c>
      <c r="J355" s="195" t="s">
        <v>240</v>
      </c>
      <c r="K355" s="195" t="s">
        <v>240</v>
      </c>
      <c r="L355" s="195" t="s">
        <v>401</v>
      </c>
      <c r="M355" s="195" t="s">
        <v>402</v>
      </c>
      <c r="N355" s="195" t="s">
        <v>403</v>
      </c>
      <c r="O355" s="196" t="s">
        <v>363</v>
      </c>
      <c r="P355" s="170"/>
      <c r="Q355" s="171" t="s">
        <v>77</v>
      </c>
      <c r="R355" s="171" t="s">
        <v>78</v>
      </c>
      <c r="S355" s="356" t="s">
        <v>1518</v>
      </c>
      <c r="T355" s="170" t="s">
        <v>162</v>
      </c>
      <c r="U355" s="196" t="s">
        <v>81</v>
      </c>
      <c r="V355" s="170" t="s">
        <v>255</v>
      </c>
      <c r="W355" s="180" t="s">
        <v>83</v>
      </c>
      <c r="X355" s="181">
        <f t="shared" si="368"/>
        <v>0.4</v>
      </c>
      <c r="Y355" s="182" t="s">
        <v>84</v>
      </c>
      <c r="Z355" s="181">
        <f t="shared" si="369"/>
        <v>0.8</v>
      </c>
      <c r="AA355" s="173" t="s">
        <v>85</v>
      </c>
      <c r="AB355" s="172" t="s">
        <v>163</v>
      </c>
      <c r="AC355" s="170" t="s">
        <v>164</v>
      </c>
      <c r="AD355" s="173" t="s">
        <v>88</v>
      </c>
      <c r="AE355" s="173" t="s">
        <v>89</v>
      </c>
      <c r="AF355" s="196" t="s">
        <v>165</v>
      </c>
      <c r="AG355" s="173" t="s">
        <v>91</v>
      </c>
      <c r="AH355" s="173" t="s">
        <v>92</v>
      </c>
      <c r="AI355" s="183">
        <f t="shared" si="370"/>
        <v>0.1</v>
      </c>
      <c r="AJ355" s="173" t="s">
        <v>93</v>
      </c>
      <c r="AK355" s="183">
        <f t="shared" si="371"/>
        <v>0.1</v>
      </c>
      <c r="AL355" s="173" t="s">
        <v>94</v>
      </c>
      <c r="AM355" s="195" t="s">
        <v>147</v>
      </c>
      <c r="AN355" s="173" t="s">
        <v>96</v>
      </c>
      <c r="AO355" s="195" t="s">
        <v>148</v>
      </c>
      <c r="AP355" s="184">
        <f t="shared" si="372"/>
        <v>0.2</v>
      </c>
      <c r="AQ355" s="243" t="str">
        <f t="shared" si="373"/>
        <v>BAJA</v>
      </c>
      <c r="AR355" s="243">
        <f t="shared" si="374"/>
        <v>0.4</v>
      </c>
      <c r="AS355" s="243" t="str">
        <f t="shared" si="375"/>
        <v>MAYOR</v>
      </c>
      <c r="AT355" s="243">
        <f t="shared" si="376"/>
        <v>0.64</v>
      </c>
      <c r="AU355" s="223" t="s">
        <v>85</v>
      </c>
      <c r="AV355" s="235" t="s">
        <v>130</v>
      </c>
      <c r="AW355" s="174" t="s">
        <v>163</v>
      </c>
      <c r="AX355" s="175" t="s">
        <v>166</v>
      </c>
      <c r="AY355" s="200"/>
      <c r="AZ355" s="175">
        <f t="shared" si="390"/>
        <v>45657</v>
      </c>
      <c r="BA355" s="175" t="str">
        <f t="shared" si="391"/>
        <v>EN IIIC-2024 el Plan de Vulnerabilidades - Intrusión ejecutado resultados informados, remediaciones en ejecución.</v>
      </c>
      <c r="BB355" s="175" t="str">
        <f t="shared" si="392"/>
        <v>OSI - GIS - GDMA - SPI</v>
      </c>
      <c r="BC355" s="227" t="s">
        <v>100</v>
      </c>
      <c r="BD355" s="175" t="str">
        <f t="shared" si="393"/>
        <v xml:space="preserve"> </v>
      </c>
      <c r="BE355" s="175" t="str">
        <f t="shared" si="394"/>
        <v>X</v>
      </c>
      <c r="BF355" s="175" t="str">
        <f t="shared" si="395"/>
        <v>Se encuentra en desarrollo remediaciones que estan coordinadas con proveedores para definir remediación final.</v>
      </c>
      <c r="BG355" s="177" t="s">
        <v>1340</v>
      </c>
      <c r="BH355" s="175" t="str">
        <f t="shared" si="396"/>
        <v xml:space="preserve"> </v>
      </c>
      <c r="BI355" s="200"/>
      <c r="BJ355" s="190">
        <v>45777</v>
      </c>
      <c r="BK355"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5" s="192" t="str">
        <f t="shared" si="377"/>
        <v>OSI - GIS - GDMA - SPI</v>
      </c>
      <c r="BM355" s="197" t="s">
        <v>100</v>
      </c>
      <c r="BN355" s="191"/>
      <c r="BO355" s="193" t="s">
        <v>1338</v>
      </c>
      <c r="BP355" s="192" t="str">
        <f t="shared" si="381"/>
        <v>Se realiza aseguramiento de los servicios de aplicación y sitios web a producción, nuevas configuraciones de seguridad y  definción de pruebas de vulnerabilidad a activos de TI seelccionados.</v>
      </c>
      <c r="BQ355" s="194" t="s">
        <v>1340</v>
      </c>
      <c r="BR355" s="192" t="str">
        <f t="shared" si="382"/>
        <v xml:space="preserve">Servicio en eejcución 2025, como parte del monitoreo a la pletaforma tencológica. </v>
      </c>
      <c r="BS355" s="200"/>
      <c r="BT355" s="354">
        <f t="shared" si="384"/>
        <v>45838</v>
      </c>
      <c r="BU355" s="354" t="str">
        <f t="shared" si="385"/>
        <v>Ejecución del Plan de Vulnerabilidades y socialización de hallazgos con los equipos Desarrollo y Mantenimiento de Aplicaciones y de Ingenieria y Soporte.</v>
      </c>
      <c r="BV355" s="356" t="str">
        <f t="shared" si="378"/>
        <v>OSI - GIS - GDMA - SPI</v>
      </c>
      <c r="BW355" s="550" t="s">
        <v>100</v>
      </c>
      <c r="BX355" s="357" t="str">
        <f t="shared" si="386"/>
        <v xml:space="preserve"> </v>
      </c>
      <c r="BY355" s="357" t="str">
        <f t="shared" si="387"/>
        <v>X</v>
      </c>
      <c r="BZ355" s="357" t="str">
        <f t="shared" si="388"/>
        <v xml:space="preserve">Revisión del alcance de los hallazgos, análisis técnico  de solución, definicicón de actividades de remediación y documentación casos de las remediaciones. </v>
      </c>
      <c r="CA355" s="355" t="s">
        <v>1340</v>
      </c>
      <c r="CB355" s="356" t="str">
        <f t="shared" si="389"/>
        <v>Ajuste redacción "Descripción del Riesgo" acorde con lo indicado en el Informe OCI-018-2025.</v>
      </c>
      <c r="CC355" s="200"/>
      <c r="CD355" s="301"/>
      <c r="CE355" s="175"/>
      <c r="CF355" s="175" t="str">
        <f t="shared" si="379"/>
        <v>OSI - GIS - GDMA - SPI</v>
      </c>
      <c r="CG355" s="305" t="s">
        <v>100</v>
      </c>
      <c r="CH355" s="176"/>
      <c r="CI355" s="239"/>
      <c r="CJ355" s="175"/>
      <c r="CK355" s="177"/>
      <c r="CL355" s="175"/>
      <c r="CM355" s="200"/>
      <c r="CN355" s="175"/>
      <c r="CO355" s="175"/>
      <c r="CP355" s="176"/>
      <c r="CQ355" s="176"/>
      <c r="CR355" s="176"/>
      <c r="CS355" s="176"/>
      <c r="CT355" s="177"/>
      <c r="CU355" s="177"/>
      <c r="CV355" s="177"/>
      <c r="CW355" s="198"/>
      <c r="CX355" s="198"/>
      <c r="CY355" s="198"/>
      <c r="CZ355" s="198"/>
      <c r="DA355" s="198"/>
      <c r="DB355" s="198"/>
      <c r="DC355" s="198"/>
      <c r="DD355" s="198"/>
      <c r="DE355" s="198"/>
      <c r="DF355" s="198"/>
    </row>
    <row r="356" spans="2:110" s="187" customFormat="1" ht="105" x14ac:dyDescent="0.25">
      <c r="B356" s="173" t="s">
        <v>68</v>
      </c>
      <c r="C356" s="195" t="s">
        <v>157</v>
      </c>
      <c r="D356" s="195" t="s">
        <v>157</v>
      </c>
      <c r="E356" s="196" t="s">
        <v>151</v>
      </c>
      <c r="F356" s="196" t="s">
        <v>71</v>
      </c>
      <c r="G356" s="196" t="s">
        <v>157</v>
      </c>
      <c r="H356" s="195" t="s">
        <v>240</v>
      </c>
      <c r="I356" s="195" t="s">
        <v>240</v>
      </c>
      <c r="J356" s="195" t="s">
        <v>240</v>
      </c>
      <c r="K356" s="195" t="s">
        <v>240</v>
      </c>
      <c r="L356" s="195" t="s">
        <v>317</v>
      </c>
      <c r="M356" s="195" t="s">
        <v>317</v>
      </c>
      <c r="N356" s="195" t="s">
        <v>317</v>
      </c>
      <c r="O356" s="196" t="s">
        <v>415</v>
      </c>
      <c r="P356" s="170"/>
      <c r="Q356" s="171" t="s">
        <v>77</v>
      </c>
      <c r="R356" s="171" t="s">
        <v>78</v>
      </c>
      <c r="S356" s="356" t="s">
        <v>1518</v>
      </c>
      <c r="T356" s="170" t="s">
        <v>162</v>
      </c>
      <c r="U356" s="196" t="s">
        <v>81</v>
      </c>
      <c r="V356" s="170" t="s">
        <v>255</v>
      </c>
      <c r="W356" s="180" t="s">
        <v>83</v>
      </c>
      <c r="X356" s="181">
        <f t="shared" si="368"/>
        <v>0.4</v>
      </c>
      <c r="Y356" s="182" t="s">
        <v>84</v>
      </c>
      <c r="Z356" s="181">
        <f t="shared" si="369"/>
        <v>0.8</v>
      </c>
      <c r="AA356" s="173" t="s">
        <v>85</v>
      </c>
      <c r="AB356" s="172" t="s">
        <v>163</v>
      </c>
      <c r="AC356" s="170" t="s">
        <v>164</v>
      </c>
      <c r="AD356" s="173" t="s">
        <v>88</v>
      </c>
      <c r="AE356" s="173" t="s">
        <v>89</v>
      </c>
      <c r="AF356" s="196" t="s">
        <v>165</v>
      </c>
      <c r="AG356" s="173" t="s">
        <v>91</v>
      </c>
      <c r="AH356" s="173" t="s">
        <v>92</v>
      </c>
      <c r="AI356" s="183">
        <f t="shared" si="370"/>
        <v>0.1</v>
      </c>
      <c r="AJ356" s="173" t="s">
        <v>93</v>
      </c>
      <c r="AK356" s="183">
        <f t="shared" si="371"/>
        <v>0.1</v>
      </c>
      <c r="AL356" s="173" t="s">
        <v>94</v>
      </c>
      <c r="AM356" s="195" t="s">
        <v>147</v>
      </c>
      <c r="AN356" s="173" t="s">
        <v>96</v>
      </c>
      <c r="AO356" s="195" t="s">
        <v>148</v>
      </c>
      <c r="AP356" s="184">
        <f t="shared" si="372"/>
        <v>0.2</v>
      </c>
      <c r="AQ356" s="243" t="str">
        <f t="shared" si="373"/>
        <v>BAJA</v>
      </c>
      <c r="AR356" s="243">
        <f t="shared" si="374"/>
        <v>0.4</v>
      </c>
      <c r="AS356" s="243" t="str">
        <f t="shared" si="375"/>
        <v>MAYOR</v>
      </c>
      <c r="AT356" s="243">
        <f t="shared" si="376"/>
        <v>0.64</v>
      </c>
      <c r="AU356" s="223" t="s">
        <v>85</v>
      </c>
      <c r="AV356" s="235" t="s">
        <v>130</v>
      </c>
      <c r="AW356" s="174" t="s">
        <v>163</v>
      </c>
      <c r="AX356" s="175" t="s">
        <v>166</v>
      </c>
      <c r="AY356" s="200"/>
      <c r="AZ356" s="175">
        <f t="shared" si="390"/>
        <v>45657</v>
      </c>
      <c r="BA356" s="175" t="str">
        <f t="shared" si="391"/>
        <v>EN IIIC-2024 el Plan de Vulnerabilidades - Intrusión ejecutado resultados informados, remediaciones en ejecución.</v>
      </c>
      <c r="BB356" s="175" t="str">
        <f t="shared" si="392"/>
        <v>OSI - GIS - GDMA - SPI</v>
      </c>
      <c r="BC356" s="227" t="s">
        <v>100</v>
      </c>
      <c r="BD356" s="175" t="str">
        <f t="shared" si="393"/>
        <v xml:space="preserve"> </v>
      </c>
      <c r="BE356" s="175" t="str">
        <f t="shared" si="394"/>
        <v>X</v>
      </c>
      <c r="BF356" s="175" t="str">
        <f t="shared" si="395"/>
        <v>Se encuentra en desarrollo remediaciones que estan coordinadas con proveedores para definir remediación final.</v>
      </c>
      <c r="BG356" s="177" t="s">
        <v>1340</v>
      </c>
      <c r="BH356" s="175" t="str">
        <f t="shared" si="396"/>
        <v xml:space="preserve"> </v>
      </c>
      <c r="BI356" s="200"/>
      <c r="BJ356" s="190">
        <v>45777</v>
      </c>
      <c r="BK356"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6" s="192" t="str">
        <f t="shared" si="377"/>
        <v>OSI - GIS - GDMA - SPI</v>
      </c>
      <c r="BM356" s="197" t="s">
        <v>100</v>
      </c>
      <c r="BN356" s="191"/>
      <c r="BO356" s="193" t="s">
        <v>1338</v>
      </c>
      <c r="BP356" s="192" t="str">
        <f t="shared" si="381"/>
        <v>Se realiza aseguramiento de los servicios de aplicación y sitios web a producción, nuevas configuraciones de seguridad y  definción de pruebas de vulnerabilidad a activos de TI seelccionados.</v>
      </c>
      <c r="BQ356" s="194" t="s">
        <v>1340</v>
      </c>
      <c r="BR356" s="192" t="str">
        <f t="shared" si="382"/>
        <v xml:space="preserve">Servicio en eejcución 2025, como parte del monitoreo a la pletaforma tencológica. </v>
      </c>
      <c r="BS356" s="200"/>
      <c r="BT356" s="354">
        <f t="shared" si="384"/>
        <v>45838</v>
      </c>
      <c r="BU356" s="354" t="str">
        <f t="shared" si="385"/>
        <v>Ejecución del Plan de Vulnerabilidades y socialización de hallazgos con los equipos Desarrollo y Mantenimiento de Aplicaciones y de Ingenieria y Soporte.</v>
      </c>
      <c r="BV356" s="356" t="str">
        <f t="shared" si="378"/>
        <v>OSI - GIS - GDMA - SPI</v>
      </c>
      <c r="BW356" s="550" t="s">
        <v>100</v>
      </c>
      <c r="BX356" s="357" t="str">
        <f t="shared" si="386"/>
        <v xml:space="preserve"> </v>
      </c>
      <c r="BY356" s="357" t="str">
        <f t="shared" si="387"/>
        <v>X</v>
      </c>
      <c r="BZ356" s="357" t="str">
        <f t="shared" si="388"/>
        <v xml:space="preserve">Revisión del alcance de los hallazgos, análisis técnico  de solución, definicicón de actividades de remediación y documentación casos de las remediaciones. </v>
      </c>
      <c r="CA356" s="355" t="s">
        <v>1340</v>
      </c>
      <c r="CB356" s="356" t="str">
        <f t="shared" si="389"/>
        <v>Ajuste redacción "Descripción del Riesgo" acorde con lo indicado en el Informe OCI-018-2025.</v>
      </c>
      <c r="CC356" s="200"/>
      <c r="CD356" s="301"/>
      <c r="CE356" s="175"/>
      <c r="CF356" s="175" t="str">
        <f t="shared" si="379"/>
        <v>OSI - GIS - GDMA - SPI</v>
      </c>
      <c r="CG356" s="305" t="s">
        <v>100</v>
      </c>
      <c r="CH356" s="176"/>
      <c r="CI356" s="239"/>
      <c r="CJ356" s="175"/>
      <c r="CK356" s="177"/>
      <c r="CL356" s="175"/>
      <c r="CM356" s="200"/>
      <c r="CN356" s="175"/>
      <c r="CO356" s="175"/>
      <c r="CP356" s="176"/>
      <c r="CQ356" s="176"/>
      <c r="CR356" s="176"/>
      <c r="CS356" s="176"/>
      <c r="CT356" s="177"/>
      <c r="CU356" s="177"/>
      <c r="CV356" s="177"/>
      <c r="CW356" s="198"/>
      <c r="CX356" s="198"/>
      <c r="CY356" s="198"/>
      <c r="CZ356" s="198"/>
      <c r="DA356" s="198"/>
      <c r="DB356" s="198"/>
      <c r="DC356" s="198"/>
      <c r="DD356" s="198"/>
      <c r="DE356" s="198"/>
      <c r="DF356" s="198"/>
    </row>
    <row r="357" spans="2:110" s="187" customFormat="1" ht="105" x14ac:dyDescent="0.25">
      <c r="B357" s="173" t="s">
        <v>68</v>
      </c>
      <c r="C357" s="195" t="s">
        <v>157</v>
      </c>
      <c r="D357" s="195" t="s">
        <v>157</v>
      </c>
      <c r="E357" s="196" t="s">
        <v>151</v>
      </c>
      <c r="F357" s="196" t="s">
        <v>117</v>
      </c>
      <c r="G357" s="196" t="s">
        <v>157</v>
      </c>
      <c r="H357" s="195" t="s">
        <v>240</v>
      </c>
      <c r="I357" s="195" t="s">
        <v>240</v>
      </c>
      <c r="J357" s="195" t="s">
        <v>240</v>
      </c>
      <c r="K357" s="195" t="s">
        <v>240</v>
      </c>
      <c r="L357" s="195" t="s">
        <v>248</v>
      </c>
      <c r="M357" s="195" t="s">
        <v>249</v>
      </c>
      <c r="N357" s="195" t="s">
        <v>250</v>
      </c>
      <c r="O357" s="196" t="s">
        <v>176</v>
      </c>
      <c r="P357" s="170"/>
      <c r="Q357" s="171" t="s">
        <v>77</v>
      </c>
      <c r="R357" s="171" t="s">
        <v>78</v>
      </c>
      <c r="S357" s="356" t="s">
        <v>1518</v>
      </c>
      <c r="T357" s="170" t="s">
        <v>162</v>
      </c>
      <c r="U357" s="196" t="s">
        <v>81</v>
      </c>
      <c r="V357" s="170" t="s">
        <v>255</v>
      </c>
      <c r="W357" s="180" t="s">
        <v>83</v>
      </c>
      <c r="X357" s="181">
        <f t="shared" si="368"/>
        <v>0.4</v>
      </c>
      <c r="Y357" s="182" t="s">
        <v>84</v>
      </c>
      <c r="Z357" s="181">
        <f t="shared" si="369"/>
        <v>0.8</v>
      </c>
      <c r="AA357" s="173" t="s">
        <v>85</v>
      </c>
      <c r="AB357" s="172" t="s">
        <v>163</v>
      </c>
      <c r="AC357" s="170" t="s">
        <v>164</v>
      </c>
      <c r="AD357" s="173" t="s">
        <v>88</v>
      </c>
      <c r="AE357" s="173" t="s">
        <v>89</v>
      </c>
      <c r="AF357" s="196" t="s">
        <v>165</v>
      </c>
      <c r="AG357" s="173" t="s">
        <v>91</v>
      </c>
      <c r="AH357" s="173" t="s">
        <v>92</v>
      </c>
      <c r="AI357" s="183">
        <f t="shared" si="370"/>
        <v>0.1</v>
      </c>
      <c r="AJ357" s="173" t="s">
        <v>93</v>
      </c>
      <c r="AK357" s="183">
        <f t="shared" si="371"/>
        <v>0.1</v>
      </c>
      <c r="AL357" s="173" t="s">
        <v>94</v>
      </c>
      <c r="AM357" s="195" t="s">
        <v>147</v>
      </c>
      <c r="AN357" s="173" t="s">
        <v>96</v>
      </c>
      <c r="AO357" s="195" t="s">
        <v>148</v>
      </c>
      <c r="AP357" s="184">
        <f t="shared" si="372"/>
        <v>0.2</v>
      </c>
      <c r="AQ357" s="243" t="str">
        <f t="shared" si="373"/>
        <v>BAJA</v>
      </c>
      <c r="AR357" s="243">
        <f t="shared" si="374"/>
        <v>0.4</v>
      </c>
      <c r="AS357" s="243" t="str">
        <f t="shared" si="375"/>
        <v>MAYOR</v>
      </c>
      <c r="AT357" s="243">
        <f t="shared" si="376"/>
        <v>0.64</v>
      </c>
      <c r="AU357" s="223" t="s">
        <v>85</v>
      </c>
      <c r="AV357" s="235" t="s">
        <v>130</v>
      </c>
      <c r="AW357" s="174" t="s">
        <v>163</v>
      </c>
      <c r="AX357" s="175" t="s">
        <v>166</v>
      </c>
      <c r="AY357" s="200"/>
      <c r="AZ357" s="175">
        <f t="shared" si="390"/>
        <v>45657</v>
      </c>
      <c r="BA357" s="175" t="str">
        <f t="shared" si="391"/>
        <v>EN IIIC-2024 el Plan de Vulnerabilidades - Intrusión ejecutado resultados informados, remediaciones en ejecución.</v>
      </c>
      <c r="BB357" s="175" t="str">
        <f t="shared" si="392"/>
        <v>OSI - GIS - GDMA - SPI</v>
      </c>
      <c r="BC357" s="227" t="s">
        <v>100</v>
      </c>
      <c r="BD357" s="175" t="str">
        <f t="shared" si="393"/>
        <v xml:space="preserve"> </v>
      </c>
      <c r="BE357" s="175" t="str">
        <f t="shared" si="394"/>
        <v>X</v>
      </c>
      <c r="BF357" s="175" t="str">
        <f t="shared" si="395"/>
        <v>Se encuentra en desarrollo remediaciones que estan coordinadas con proveedores para definir remediación final.</v>
      </c>
      <c r="BG357" s="177" t="s">
        <v>1340</v>
      </c>
      <c r="BH357" s="175" t="str">
        <f t="shared" si="396"/>
        <v xml:space="preserve"> </v>
      </c>
      <c r="BI357" s="200"/>
      <c r="BJ357" s="190">
        <v>45777</v>
      </c>
      <c r="BK357"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7" s="192" t="str">
        <f t="shared" si="377"/>
        <v>OSI - GIS - GDMA - SPI</v>
      </c>
      <c r="BM357" s="197" t="s">
        <v>100</v>
      </c>
      <c r="BN357" s="191"/>
      <c r="BO357" s="193" t="s">
        <v>1338</v>
      </c>
      <c r="BP357" s="192" t="str">
        <f t="shared" si="381"/>
        <v>Se realiza aseguramiento de los servicios de aplicación y sitios web a producción, nuevas configuraciones de seguridad y  definción de pruebas de vulnerabilidad a activos de TI seelccionados.</v>
      </c>
      <c r="BQ357" s="194" t="s">
        <v>1340</v>
      </c>
      <c r="BR357" s="192" t="str">
        <f t="shared" si="382"/>
        <v xml:space="preserve">Servicio en eejcución 2025, como parte del monitoreo a la pletaforma tencológica. </v>
      </c>
      <c r="BS357" s="200"/>
      <c r="BT357" s="354">
        <f t="shared" si="384"/>
        <v>45838</v>
      </c>
      <c r="BU357" s="354" t="str">
        <f t="shared" si="385"/>
        <v>Ejecución del Plan de Vulnerabilidades y socialización de hallazgos con los equipos Desarrollo y Mantenimiento de Aplicaciones y de Ingenieria y Soporte.</v>
      </c>
      <c r="BV357" s="356" t="str">
        <f t="shared" si="378"/>
        <v>OSI - GIS - GDMA - SPI</v>
      </c>
      <c r="BW357" s="550" t="s">
        <v>100</v>
      </c>
      <c r="BX357" s="357" t="str">
        <f t="shared" si="386"/>
        <v xml:space="preserve"> </v>
      </c>
      <c r="BY357" s="357" t="str">
        <f t="shared" si="387"/>
        <v>X</v>
      </c>
      <c r="BZ357" s="357" t="str">
        <f t="shared" si="388"/>
        <v xml:space="preserve">Revisión del alcance de los hallazgos, análisis técnico  de solución, definicicón de actividades de remediación y documentación casos de las remediaciones. </v>
      </c>
      <c r="CA357" s="355" t="s">
        <v>1340</v>
      </c>
      <c r="CB357" s="356" t="str">
        <f t="shared" si="389"/>
        <v>Ajuste redacción "Descripción del Riesgo" acorde con lo indicado en el Informe OCI-018-2025.</v>
      </c>
      <c r="CC357" s="200"/>
      <c r="CD357" s="301"/>
      <c r="CE357" s="175"/>
      <c r="CF357" s="175" t="str">
        <f t="shared" si="379"/>
        <v>OSI - GIS - GDMA - SPI</v>
      </c>
      <c r="CG357" s="305" t="s">
        <v>100</v>
      </c>
      <c r="CH357" s="176"/>
      <c r="CI357" s="239"/>
      <c r="CJ357" s="175"/>
      <c r="CK357" s="177"/>
      <c r="CL357" s="175"/>
      <c r="CM357" s="200"/>
      <c r="CN357" s="175"/>
      <c r="CO357" s="175"/>
      <c r="CP357" s="176"/>
      <c r="CQ357" s="176"/>
      <c r="CR357" s="176"/>
      <c r="CS357" s="176"/>
      <c r="CT357" s="177"/>
      <c r="CU357" s="177"/>
      <c r="CV357" s="177"/>
      <c r="CW357" s="198"/>
      <c r="CX357" s="198"/>
      <c r="CY357" s="198"/>
      <c r="CZ357" s="198"/>
      <c r="DA357" s="198"/>
      <c r="DB357" s="198"/>
      <c r="DC357" s="198"/>
      <c r="DD357" s="198"/>
      <c r="DE357" s="198"/>
      <c r="DF357" s="198"/>
    </row>
    <row r="358" spans="2:110" s="187" customFormat="1" ht="105" x14ac:dyDescent="0.25">
      <c r="B358" s="173" t="s">
        <v>68</v>
      </c>
      <c r="C358" s="195" t="s">
        <v>157</v>
      </c>
      <c r="D358" s="195" t="s">
        <v>157</v>
      </c>
      <c r="E358" s="196" t="s">
        <v>151</v>
      </c>
      <c r="F358" s="196" t="s">
        <v>71</v>
      </c>
      <c r="G358" s="196" t="s">
        <v>157</v>
      </c>
      <c r="H358" s="195" t="s">
        <v>240</v>
      </c>
      <c r="I358" s="195" t="s">
        <v>240</v>
      </c>
      <c r="J358" s="195" t="s">
        <v>240</v>
      </c>
      <c r="K358" s="195" t="s">
        <v>240</v>
      </c>
      <c r="L358" s="195" t="s">
        <v>453</v>
      </c>
      <c r="M358" s="195" t="s">
        <v>454</v>
      </c>
      <c r="N358" s="195" t="s">
        <v>429</v>
      </c>
      <c r="O358" s="196" t="s">
        <v>176</v>
      </c>
      <c r="P358" s="170"/>
      <c r="Q358" s="171" t="s">
        <v>77</v>
      </c>
      <c r="R358" s="171" t="s">
        <v>78</v>
      </c>
      <c r="S358" s="356" t="s">
        <v>1518</v>
      </c>
      <c r="T358" s="170" t="s">
        <v>162</v>
      </c>
      <c r="U358" s="196" t="s">
        <v>81</v>
      </c>
      <c r="V358" s="170" t="s">
        <v>255</v>
      </c>
      <c r="W358" s="180" t="s">
        <v>83</v>
      </c>
      <c r="X358" s="181">
        <f t="shared" si="368"/>
        <v>0.4</v>
      </c>
      <c r="Y358" s="182" t="s">
        <v>84</v>
      </c>
      <c r="Z358" s="181">
        <f t="shared" si="369"/>
        <v>0.8</v>
      </c>
      <c r="AA358" s="173" t="s">
        <v>85</v>
      </c>
      <c r="AB358" s="172" t="s">
        <v>163</v>
      </c>
      <c r="AC358" s="170" t="s">
        <v>164</v>
      </c>
      <c r="AD358" s="173" t="s">
        <v>88</v>
      </c>
      <c r="AE358" s="173" t="s">
        <v>89</v>
      </c>
      <c r="AF358" s="196" t="s">
        <v>165</v>
      </c>
      <c r="AG358" s="173" t="s">
        <v>91</v>
      </c>
      <c r="AH358" s="173" t="s">
        <v>92</v>
      </c>
      <c r="AI358" s="183">
        <f t="shared" si="370"/>
        <v>0.1</v>
      </c>
      <c r="AJ358" s="173" t="s">
        <v>93</v>
      </c>
      <c r="AK358" s="183">
        <f t="shared" si="371"/>
        <v>0.1</v>
      </c>
      <c r="AL358" s="173" t="s">
        <v>94</v>
      </c>
      <c r="AM358" s="195" t="s">
        <v>147</v>
      </c>
      <c r="AN358" s="173" t="s">
        <v>96</v>
      </c>
      <c r="AO358" s="195" t="s">
        <v>148</v>
      </c>
      <c r="AP358" s="184">
        <f t="shared" si="372"/>
        <v>0.2</v>
      </c>
      <c r="AQ358" s="243" t="str">
        <f t="shared" si="373"/>
        <v>BAJA</v>
      </c>
      <c r="AR358" s="243">
        <f t="shared" si="374"/>
        <v>0.4</v>
      </c>
      <c r="AS358" s="243" t="str">
        <f t="shared" si="375"/>
        <v>MAYOR</v>
      </c>
      <c r="AT358" s="243">
        <f t="shared" si="376"/>
        <v>0.64</v>
      </c>
      <c r="AU358" s="223" t="s">
        <v>85</v>
      </c>
      <c r="AV358" s="235" t="s">
        <v>130</v>
      </c>
      <c r="AW358" s="174" t="s">
        <v>163</v>
      </c>
      <c r="AX358" s="175" t="s">
        <v>166</v>
      </c>
      <c r="AY358" s="200"/>
      <c r="AZ358" s="175">
        <f t="shared" si="390"/>
        <v>45657</v>
      </c>
      <c r="BA358" s="175" t="str">
        <f t="shared" si="391"/>
        <v>EN IIIC-2024 el Plan de Vulnerabilidades - Intrusión ejecutado resultados informados, remediaciones en ejecución.</v>
      </c>
      <c r="BB358" s="175" t="str">
        <f t="shared" si="392"/>
        <v>OSI - GIS - GDMA - SPI</v>
      </c>
      <c r="BC358" s="227" t="s">
        <v>100</v>
      </c>
      <c r="BD358" s="175" t="str">
        <f t="shared" si="393"/>
        <v xml:space="preserve"> </v>
      </c>
      <c r="BE358" s="175" t="str">
        <f t="shared" si="394"/>
        <v>X</v>
      </c>
      <c r="BF358" s="175" t="str">
        <f t="shared" si="395"/>
        <v>Se encuentra en desarrollo remediaciones que estan coordinadas con proveedores para definir remediación final.</v>
      </c>
      <c r="BG358" s="177" t="s">
        <v>1340</v>
      </c>
      <c r="BH358" s="175" t="str">
        <f t="shared" si="396"/>
        <v xml:space="preserve"> </v>
      </c>
      <c r="BI358" s="200"/>
      <c r="BJ358" s="190">
        <v>45777</v>
      </c>
      <c r="BK358"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8" s="192" t="str">
        <f t="shared" si="377"/>
        <v>OSI - GIS - GDMA - SPI</v>
      </c>
      <c r="BM358" s="197" t="s">
        <v>100</v>
      </c>
      <c r="BN358" s="191"/>
      <c r="BO358" s="193" t="s">
        <v>1338</v>
      </c>
      <c r="BP358" s="192" t="str">
        <f t="shared" si="381"/>
        <v>Se realiza aseguramiento de los servicios de aplicación y sitios web a producción, nuevas configuraciones de seguridad y  definción de pruebas de vulnerabilidad a activos de TI seelccionados.</v>
      </c>
      <c r="BQ358" s="194" t="s">
        <v>1340</v>
      </c>
      <c r="BR358" s="192" t="str">
        <f t="shared" si="382"/>
        <v xml:space="preserve">Servicio en eejcución 2025, como parte del monitoreo a la pletaforma tencológica. </v>
      </c>
      <c r="BS358" s="200"/>
      <c r="BT358" s="354">
        <f t="shared" si="384"/>
        <v>45838</v>
      </c>
      <c r="BU358" s="354" t="str">
        <f t="shared" si="385"/>
        <v>Ejecución del Plan de Vulnerabilidades y socialización de hallazgos con los equipos Desarrollo y Mantenimiento de Aplicaciones y de Ingenieria y Soporte.</v>
      </c>
      <c r="BV358" s="356" t="str">
        <f t="shared" si="378"/>
        <v>OSI - GIS - GDMA - SPI</v>
      </c>
      <c r="BW358" s="550" t="s">
        <v>100</v>
      </c>
      <c r="BX358" s="357" t="str">
        <f t="shared" si="386"/>
        <v xml:space="preserve"> </v>
      </c>
      <c r="BY358" s="357" t="str">
        <f t="shared" si="387"/>
        <v>X</v>
      </c>
      <c r="BZ358" s="357" t="str">
        <f t="shared" si="388"/>
        <v xml:space="preserve">Revisión del alcance de los hallazgos, análisis técnico  de solución, definicicón de actividades de remediación y documentación casos de las remediaciones. </v>
      </c>
      <c r="CA358" s="355" t="s">
        <v>1340</v>
      </c>
      <c r="CB358" s="356" t="str">
        <f t="shared" si="389"/>
        <v>Ajuste redacción "Descripción del Riesgo" acorde con lo indicado en el Informe OCI-018-2025.</v>
      </c>
      <c r="CC358" s="200"/>
      <c r="CD358" s="301"/>
      <c r="CE358" s="175"/>
      <c r="CF358" s="175" t="str">
        <f t="shared" si="379"/>
        <v>OSI - GIS - GDMA - SPI</v>
      </c>
      <c r="CG358" s="305" t="s">
        <v>100</v>
      </c>
      <c r="CH358" s="176"/>
      <c r="CI358" s="239"/>
      <c r="CJ358" s="175"/>
      <c r="CK358" s="177"/>
      <c r="CL358" s="175"/>
      <c r="CM358" s="200"/>
      <c r="CN358" s="175"/>
      <c r="CO358" s="175"/>
      <c r="CP358" s="176"/>
      <c r="CQ358" s="176"/>
      <c r="CR358" s="176"/>
      <c r="CS358" s="176"/>
      <c r="CT358" s="177"/>
      <c r="CU358" s="177"/>
      <c r="CV358" s="177"/>
      <c r="CW358" s="198"/>
      <c r="CX358" s="198"/>
      <c r="CY358" s="198"/>
      <c r="CZ358" s="198"/>
      <c r="DA358" s="198"/>
      <c r="DB358" s="198"/>
      <c r="DC358" s="198"/>
      <c r="DD358" s="198"/>
      <c r="DE358" s="198"/>
      <c r="DF358" s="198"/>
    </row>
    <row r="359" spans="2:110" s="187" customFormat="1" ht="105" x14ac:dyDescent="0.25">
      <c r="B359" s="173" t="s">
        <v>68</v>
      </c>
      <c r="C359" s="195" t="s">
        <v>236</v>
      </c>
      <c r="D359" s="195" t="s">
        <v>236</v>
      </c>
      <c r="E359" s="196" t="s">
        <v>151</v>
      </c>
      <c r="F359" s="196" t="s">
        <v>71</v>
      </c>
      <c r="G359" s="196" t="s">
        <v>236</v>
      </c>
      <c r="H359" s="195" t="s">
        <v>240</v>
      </c>
      <c r="I359" s="195" t="s">
        <v>240</v>
      </c>
      <c r="J359" s="195" t="s">
        <v>240</v>
      </c>
      <c r="K359" s="195" t="s">
        <v>240</v>
      </c>
      <c r="L359" s="195" t="s">
        <v>455</v>
      </c>
      <c r="M359" s="195" t="s">
        <v>458</v>
      </c>
      <c r="N359" s="195" t="s">
        <v>457</v>
      </c>
      <c r="O359" s="196" t="s">
        <v>176</v>
      </c>
      <c r="P359" s="170"/>
      <c r="Q359" s="171" t="s">
        <v>77</v>
      </c>
      <c r="R359" s="171" t="s">
        <v>78</v>
      </c>
      <c r="S359" s="356" t="str">
        <f>S258</f>
        <v>Posibilidad de afectación económica y reputacional por pérdida en la disponibilidad de la información (q) debido a limitación las capacidades de almacenamiento y resplado (c) que pueden comprometer la disponibilidad e integridad de la información institucional.</v>
      </c>
      <c r="T359" s="170" t="s">
        <v>142</v>
      </c>
      <c r="U359" s="196" t="s">
        <v>81</v>
      </c>
      <c r="V359" s="170" t="s">
        <v>255</v>
      </c>
      <c r="W359" s="180" t="s">
        <v>208</v>
      </c>
      <c r="X359" s="181">
        <f t="shared" si="368"/>
        <v>0.6</v>
      </c>
      <c r="Y359" s="182" t="s">
        <v>84</v>
      </c>
      <c r="Z359" s="181">
        <f t="shared" si="369"/>
        <v>0.8</v>
      </c>
      <c r="AA359" s="173" t="s">
        <v>85</v>
      </c>
      <c r="AB359" s="172" t="s">
        <v>163</v>
      </c>
      <c r="AC359" s="170" t="s">
        <v>164</v>
      </c>
      <c r="AD359" s="173" t="s">
        <v>88</v>
      </c>
      <c r="AE359" s="173" t="s">
        <v>89</v>
      </c>
      <c r="AF359" s="196" t="s">
        <v>165</v>
      </c>
      <c r="AG359" s="173" t="s">
        <v>91</v>
      </c>
      <c r="AH359" s="173" t="s">
        <v>92</v>
      </c>
      <c r="AI359" s="183">
        <f t="shared" si="370"/>
        <v>0.1</v>
      </c>
      <c r="AJ359" s="173" t="s">
        <v>93</v>
      </c>
      <c r="AK359" s="183">
        <f t="shared" si="371"/>
        <v>0.1</v>
      </c>
      <c r="AL359" s="173" t="s">
        <v>94</v>
      </c>
      <c r="AM359" s="195" t="s">
        <v>147</v>
      </c>
      <c r="AN359" s="173" t="s">
        <v>96</v>
      </c>
      <c r="AO359" s="195" t="s">
        <v>148</v>
      </c>
      <c r="AP359" s="184">
        <f t="shared" si="372"/>
        <v>0.2</v>
      </c>
      <c r="AQ359" s="243" t="str">
        <f t="shared" si="373"/>
        <v>MEDIA</v>
      </c>
      <c r="AR359" s="243">
        <f t="shared" si="374"/>
        <v>0.6</v>
      </c>
      <c r="AS359" s="243" t="str">
        <f t="shared" si="375"/>
        <v>MAYOR</v>
      </c>
      <c r="AT359" s="243">
        <f t="shared" si="376"/>
        <v>0.64</v>
      </c>
      <c r="AU359" s="223" t="s">
        <v>85</v>
      </c>
      <c r="AV359" s="235" t="s">
        <v>130</v>
      </c>
      <c r="AW359" s="174" t="s">
        <v>163</v>
      </c>
      <c r="AX359" s="175" t="s">
        <v>166</v>
      </c>
      <c r="AY359" s="200"/>
      <c r="AZ359" s="175">
        <f t="shared" si="390"/>
        <v>45657</v>
      </c>
      <c r="BA359" s="175" t="str">
        <f t="shared" si="391"/>
        <v>EN IIIC-2024 el Plan de Vulnerabilidades - Intrusión ejecutado resultados informados, remediaciones en ejecución.</v>
      </c>
      <c r="BB359" s="175" t="str">
        <f t="shared" si="392"/>
        <v>OSI - GIS - GDMA - SPI</v>
      </c>
      <c r="BC359" s="227" t="s">
        <v>100</v>
      </c>
      <c r="BD359" s="175" t="str">
        <f t="shared" si="393"/>
        <v xml:space="preserve"> </v>
      </c>
      <c r="BE359" s="175" t="str">
        <f t="shared" si="394"/>
        <v>X</v>
      </c>
      <c r="BF359" s="175" t="str">
        <f t="shared" si="395"/>
        <v>Se encuentra en desarrollo remediaciones que estan coordinadas con proveedores para definir remediación final.</v>
      </c>
      <c r="BG359" s="177" t="s">
        <v>1340</v>
      </c>
      <c r="BH359" s="175" t="str">
        <f t="shared" si="396"/>
        <v xml:space="preserve"> </v>
      </c>
      <c r="BI359" s="200"/>
      <c r="BJ359" s="190">
        <v>45777</v>
      </c>
      <c r="BK359"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59" s="192" t="str">
        <f t="shared" si="377"/>
        <v>OSI - GIS - GDMA - SPI</v>
      </c>
      <c r="BM359" s="197" t="s">
        <v>100</v>
      </c>
      <c r="BN359" s="191"/>
      <c r="BO359" s="193" t="s">
        <v>1338</v>
      </c>
      <c r="BP359" s="192" t="str">
        <f t="shared" si="381"/>
        <v>Se realiza aseguramiento de los servicios de aplicación y sitios web a producción, nuevas configuraciones de seguridad y  definción de pruebas de vulnerabilidad a activos de TI seelccionados.</v>
      </c>
      <c r="BQ359" s="194" t="s">
        <v>1340</v>
      </c>
      <c r="BR359" s="192" t="str">
        <f t="shared" si="382"/>
        <v xml:space="preserve">Servicio en eejcución 2025, como parte del monitoreo a la pletaforma tencológica. </v>
      </c>
      <c r="BS359" s="200"/>
      <c r="BT359" s="354">
        <f t="shared" si="384"/>
        <v>45838</v>
      </c>
      <c r="BU359" s="354" t="str">
        <f t="shared" si="385"/>
        <v>Ejecución del Plan de Vulnerabilidades y socialización de hallazgos con los equipos Desarrollo y Mantenimiento de Aplicaciones y de Ingenieria y Soporte.</v>
      </c>
      <c r="BV359" s="356" t="str">
        <f t="shared" si="378"/>
        <v>OSI - GIS - GDMA - SPI</v>
      </c>
      <c r="BW359" s="550" t="s">
        <v>100</v>
      </c>
      <c r="BX359" s="357" t="str">
        <f t="shared" si="386"/>
        <v xml:space="preserve"> </v>
      </c>
      <c r="BY359" s="357" t="str">
        <f t="shared" si="387"/>
        <v>X</v>
      </c>
      <c r="BZ359" s="357" t="str">
        <f t="shared" si="388"/>
        <v xml:space="preserve">Revisión del alcance de los hallazgos, análisis técnico  de solución, definicicón de actividades de remediación y documentación casos de las remediaciones. </v>
      </c>
      <c r="CA359" s="355" t="s">
        <v>1340</v>
      </c>
      <c r="CB359" s="356" t="str">
        <f t="shared" si="389"/>
        <v>Ajuste redacción "Descripción del Riesgo" acorde con lo indicado en el Informe OCI-018-2025.</v>
      </c>
      <c r="CC359" s="200"/>
      <c r="CD359" s="301"/>
      <c r="CE359" s="175"/>
      <c r="CF359" s="175" t="str">
        <f t="shared" si="379"/>
        <v>OSI - GIS - GDMA - SPI</v>
      </c>
      <c r="CG359" s="305" t="s">
        <v>100</v>
      </c>
      <c r="CH359" s="176"/>
      <c r="CI359" s="239"/>
      <c r="CJ359" s="175"/>
      <c r="CK359" s="177"/>
      <c r="CL359" s="175"/>
      <c r="CM359" s="200"/>
      <c r="CN359" s="175"/>
      <c r="CO359" s="175"/>
      <c r="CP359" s="176"/>
      <c r="CQ359" s="176"/>
      <c r="CR359" s="176"/>
      <c r="CS359" s="176"/>
      <c r="CT359" s="177"/>
      <c r="CU359" s="177"/>
      <c r="CV359" s="177"/>
      <c r="CW359" s="198"/>
      <c r="CX359" s="198"/>
      <c r="CY359" s="198"/>
      <c r="CZ359" s="198"/>
      <c r="DA359" s="198"/>
      <c r="DB359" s="198"/>
      <c r="DC359" s="198"/>
      <c r="DD359" s="198"/>
      <c r="DE359" s="198"/>
      <c r="DF359" s="198"/>
    </row>
    <row r="360" spans="2:110" s="187" customFormat="1" ht="105" x14ac:dyDescent="0.25">
      <c r="B360" s="173" t="s">
        <v>68</v>
      </c>
      <c r="C360" s="195" t="s">
        <v>230</v>
      </c>
      <c r="D360" s="195" t="s">
        <v>230</v>
      </c>
      <c r="E360" s="196" t="s">
        <v>151</v>
      </c>
      <c r="F360" s="196" t="s">
        <v>71</v>
      </c>
      <c r="G360" s="196" t="s">
        <v>230</v>
      </c>
      <c r="H360" s="195" t="s">
        <v>240</v>
      </c>
      <c r="I360" s="195" t="s">
        <v>240</v>
      </c>
      <c r="J360" s="195" t="s">
        <v>240</v>
      </c>
      <c r="K360" s="195" t="s">
        <v>240</v>
      </c>
      <c r="L360" s="195" t="s">
        <v>486</v>
      </c>
      <c r="M360" s="195" t="s">
        <v>487</v>
      </c>
      <c r="N360" s="195" t="s">
        <v>488</v>
      </c>
      <c r="O360" s="196" t="s">
        <v>189</v>
      </c>
      <c r="P360" s="170"/>
      <c r="Q360" s="171" t="s">
        <v>77</v>
      </c>
      <c r="R360" s="171" t="s">
        <v>78</v>
      </c>
      <c r="S360" s="356" t="s">
        <v>1518</v>
      </c>
      <c r="T360" s="170" t="s">
        <v>162</v>
      </c>
      <c r="U360" s="196" t="s">
        <v>81</v>
      </c>
      <c r="V360" s="170" t="s">
        <v>255</v>
      </c>
      <c r="W360" s="180" t="s">
        <v>83</v>
      </c>
      <c r="X360" s="181">
        <f t="shared" si="368"/>
        <v>0.4</v>
      </c>
      <c r="Y360" s="182" t="s">
        <v>84</v>
      </c>
      <c r="Z360" s="181">
        <f t="shared" si="369"/>
        <v>0.8</v>
      </c>
      <c r="AA360" s="173" t="s">
        <v>85</v>
      </c>
      <c r="AB360" s="172" t="s">
        <v>163</v>
      </c>
      <c r="AC360" s="170" t="s">
        <v>164</v>
      </c>
      <c r="AD360" s="173" t="s">
        <v>88</v>
      </c>
      <c r="AE360" s="173" t="s">
        <v>89</v>
      </c>
      <c r="AF360" s="196" t="s">
        <v>165</v>
      </c>
      <c r="AG360" s="173" t="s">
        <v>91</v>
      </c>
      <c r="AH360" s="173" t="s">
        <v>92</v>
      </c>
      <c r="AI360" s="183">
        <f t="shared" si="370"/>
        <v>0.1</v>
      </c>
      <c r="AJ360" s="173" t="s">
        <v>93</v>
      </c>
      <c r="AK360" s="183">
        <f t="shared" si="371"/>
        <v>0.1</v>
      </c>
      <c r="AL360" s="173" t="s">
        <v>94</v>
      </c>
      <c r="AM360" s="195" t="s">
        <v>147</v>
      </c>
      <c r="AN360" s="173" t="s">
        <v>96</v>
      </c>
      <c r="AO360" s="195" t="s">
        <v>148</v>
      </c>
      <c r="AP360" s="184">
        <f t="shared" si="372"/>
        <v>0.2</v>
      </c>
      <c r="AQ360" s="243" t="str">
        <f t="shared" si="373"/>
        <v>BAJA</v>
      </c>
      <c r="AR360" s="243">
        <f t="shared" si="374"/>
        <v>0.4</v>
      </c>
      <c r="AS360" s="243" t="str">
        <f t="shared" si="375"/>
        <v>MAYOR</v>
      </c>
      <c r="AT360" s="243">
        <f t="shared" si="376"/>
        <v>0.64</v>
      </c>
      <c r="AU360" s="223" t="s">
        <v>85</v>
      </c>
      <c r="AV360" s="235" t="s">
        <v>130</v>
      </c>
      <c r="AW360" s="174" t="s">
        <v>163</v>
      </c>
      <c r="AX360" s="175" t="s">
        <v>166</v>
      </c>
      <c r="AY360" s="200"/>
      <c r="AZ360" s="175">
        <f t="shared" si="390"/>
        <v>45657</v>
      </c>
      <c r="BA360" s="175" t="str">
        <f t="shared" si="391"/>
        <v>EN IIIC-2024 el Plan de Vulnerabilidades - Intrusión ejecutado resultados informados, remediaciones en ejecución.</v>
      </c>
      <c r="BB360" s="175" t="str">
        <f t="shared" si="392"/>
        <v>OSI - GIS - GDMA - SPI</v>
      </c>
      <c r="BC360" s="227" t="s">
        <v>100</v>
      </c>
      <c r="BD360" s="175" t="str">
        <f t="shared" si="393"/>
        <v xml:space="preserve"> </v>
      </c>
      <c r="BE360" s="175" t="str">
        <f t="shared" si="394"/>
        <v>X</v>
      </c>
      <c r="BF360" s="175" t="str">
        <f t="shared" si="395"/>
        <v>Se encuentra en desarrollo remediaciones que estan coordinadas con proveedores para definir remediación final.</v>
      </c>
      <c r="BG360" s="177" t="s">
        <v>1340</v>
      </c>
      <c r="BH360" s="175" t="str">
        <f t="shared" si="396"/>
        <v xml:space="preserve"> </v>
      </c>
      <c r="BI360" s="200"/>
      <c r="BJ360" s="190">
        <v>45777</v>
      </c>
      <c r="BK360"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0" s="192" t="str">
        <f t="shared" si="377"/>
        <v>OSI - GIS - GDMA - SPI</v>
      </c>
      <c r="BM360" s="197" t="s">
        <v>100</v>
      </c>
      <c r="BN360" s="191"/>
      <c r="BO360" s="193" t="s">
        <v>1338</v>
      </c>
      <c r="BP360" s="192" t="str">
        <f t="shared" si="381"/>
        <v>Se realiza aseguramiento de los servicios de aplicación y sitios web a producción, nuevas configuraciones de seguridad y  definción de pruebas de vulnerabilidad a activos de TI seelccionados.</v>
      </c>
      <c r="BQ360" s="194" t="s">
        <v>1340</v>
      </c>
      <c r="BR360" s="192" t="str">
        <f t="shared" si="382"/>
        <v xml:space="preserve">Servicio en eejcución 2025, como parte del monitoreo a la pletaforma tencológica. </v>
      </c>
      <c r="BS360" s="200"/>
      <c r="BT360" s="354">
        <f t="shared" si="384"/>
        <v>45838</v>
      </c>
      <c r="BU360" s="354" t="str">
        <f t="shared" si="385"/>
        <v>Ejecución del Plan de Vulnerabilidades y socialización de hallazgos con los equipos Desarrollo y Mantenimiento de Aplicaciones y de Ingenieria y Soporte.</v>
      </c>
      <c r="BV360" s="356" t="str">
        <f t="shared" si="378"/>
        <v>OSI - GIS - GDMA - SPI</v>
      </c>
      <c r="BW360" s="550" t="s">
        <v>100</v>
      </c>
      <c r="BX360" s="357" t="str">
        <f t="shared" si="386"/>
        <v xml:space="preserve"> </v>
      </c>
      <c r="BY360" s="357" t="str">
        <f t="shared" si="387"/>
        <v>X</v>
      </c>
      <c r="BZ360" s="357" t="str">
        <f t="shared" si="388"/>
        <v xml:space="preserve">Revisión del alcance de los hallazgos, análisis técnico  de solución, definicicón de actividades de remediación y documentación casos de las remediaciones. </v>
      </c>
      <c r="CA360" s="355" t="s">
        <v>1340</v>
      </c>
      <c r="CB360" s="356" t="str">
        <f t="shared" si="389"/>
        <v>Ajuste redacción "Descripción del Riesgo" acorde con lo indicado en el Informe OCI-018-2025.</v>
      </c>
      <c r="CC360" s="200"/>
      <c r="CD360" s="301"/>
      <c r="CE360" s="175"/>
      <c r="CF360" s="175" t="str">
        <f t="shared" si="379"/>
        <v>OSI - GIS - GDMA - SPI</v>
      </c>
      <c r="CG360" s="305" t="s">
        <v>100</v>
      </c>
      <c r="CH360" s="176"/>
      <c r="CI360" s="239"/>
      <c r="CJ360" s="175"/>
      <c r="CK360" s="177"/>
      <c r="CL360" s="175"/>
      <c r="CM360" s="200"/>
      <c r="CN360" s="175"/>
      <c r="CO360" s="175"/>
      <c r="CP360" s="176"/>
      <c r="CQ360" s="176"/>
      <c r="CR360" s="176"/>
      <c r="CS360" s="176"/>
      <c r="CT360" s="177"/>
      <c r="CU360" s="177"/>
      <c r="CV360" s="177"/>
      <c r="CW360" s="198"/>
      <c r="CX360" s="198"/>
      <c r="CY360" s="198"/>
      <c r="CZ360" s="198"/>
      <c r="DA360" s="198"/>
      <c r="DB360" s="198"/>
      <c r="DC360" s="198"/>
      <c r="DD360" s="198"/>
      <c r="DE360" s="198"/>
      <c r="DF360" s="198"/>
    </row>
    <row r="361" spans="2:110" s="187" customFormat="1" ht="105" x14ac:dyDescent="0.25">
      <c r="B361" s="173" t="s">
        <v>68</v>
      </c>
      <c r="C361" s="195" t="s">
        <v>157</v>
      </c>
      <c r="D361" s="195" t="s">
        <v>157</v>
      </c>
      <c r="E361" s="196" t="s">
        <v>151</v>
      </c>
      <c r="F361" s="196" t="s">
        <v>71</v>
      </c>
      <c r="G361" s="196" t="s">
        <v>157</v>
      </c>
      <c r="H361" s="195" t="s">
        <v>240</v>
      </c>
      <c r="I361" s="195" t="s">
        <v>240</v>
      </c>
      <c r="J361" s="195" t="s">
        <v>240</v>
      </c>
      <c r="K361" s="195" t="s">
        <v>240</v>
      </c>
      <c r="L361" s="195" t="s">
        <v>489</v>
      </c>
      <c r="M361" s="195" t="s">
        <v>490</v>
      </c>
      <c r="N361" s="195" t="s">
        <v>491</v>
      </c>
      <c r="O361" s="196" t="s">
        <v>189</v>
      </c>
      <c r="P361" s="170"/>
      <c r="Q361" s="171" t="s">
        <v>77</v>
      </c>
      <c r="R361" s="171" t="s">
        <v>78</v>
      </c>
      <c r="S361" s="356" t="s">
        <v>1518</v>
      </c>
      <c r="T361" s="170" t="s">
        <v>162</v>
      </c>
      <c r="U361" s="196" t="s">
        <v>81</v>
      </c>
      <c r="V361" s="170" t="s">
        <v>255</v>
      </c>
      <c r="W361" s="180" t="s">
        <v>83</v>
      </c>
      <c r="X361" s="181">
        <f t="shared" si="368"/>
        <v>0.4</v>
      </c>
      <c r="Y361" s="182" t="s">
        <v>84</v>
      </c>
      <c r="Z361" s="181">
        <f t="shared" si="369"/>
        <v>0.8</v>
      </c>
      <c r="AA361" s="173" t="s">
        <v>85</v>
      </c>
      <c r="AB361" s="172" t="s">
        <v>163</v>
      </c>
      <c r="AC361" s="170" t="s">
        <v>164</v>
      </c>
      <c r="AD361" s="173" t="s">
        <v>88</v>
      </c>
      <c r="AE361" s="173" t="s">
        <v>89</v>
      </c>
      <c r="AF361" s="196" t="s">
        <v>165</v>
      </c>
      <c r="AG361" s="173" t="s">
        <v>91</v>
      </c>
      <c r="AH361" s="173" t="s">
        <v>92</v>
      </c>
      <c r="AI361" s="183">
        <f t="shared" si="370"/>
        <v>0.1</v>
      </c>
      <c r="AJ361" s="173" t="s">
        <v>93</v>
      </c>
      <c r="AK361" s="183">
        <f t="shared" si="371"/>
        <v>0.1</v>
      </c>
      <c r="AL361" s="173" t="s">
        <v>94</v>
      </c>
      <c r="AM361" s="195" t="s">
        <v>147</v>
      </c>
      <c r="AN361" s="173" t="s">
        <v>96</v>
      </c>
      <c r="AO361" s="195" t="s">
        <v>148</v>
      </c>
      <c r="AP361" s="184">
        <f t="shared" si="372"/>
        <v>0.2</v>
      </c>
      <c r="AQ361" s="243" t="str">
        <f t="shared" si="373"/>
        <v>BAJA</v>
      </c>
      <c r="AR361" s="243">
        <f t="shared" si="374"/>
        <v>0.4</v>
      </c>
      <c r="AS361" s="243" t="str">
        <f t="shared" si="375"/>
        <v>MAYOR</v>
      </c>
      <c r="AT361" s="243">
        <f t="shared" si="376"/>
        <v>0.64</v>
      </c>
      <c r="AU361" s="223" t="s">
        <v>85</v>
      </c>
      <c r="AV361" s="235" t="s">
        <v>130</v>
      </c>
      <c r="AW361" s="174" t="s">
        <v>163</v>
      </c>
      <c r="AX361" s="175" t="s">
        <v>166</v>
      </c>
      <c r="AY361" s="200"/>
      <c r="AZ361" s="175">
        <f t="shared" si="390"/>
        <v>45657</v>
      </c>
      <c r="BA361" s="175" t="str">
        <f t="shared" si="391"/>
        <v>EN IIIC-2024 el Plan de Vulnerabilidades - Intrusión ejecutado resultados informados, remediaciones en ejecución.</v>
      </c>
      <c r="BB361" s="175" t="str">
        <f t="shared" si="392"/>
        <v>OSI - GIS - GDMA - SPI</v>
      </c>
      <c r="BC361" s="227" t="s">
        <v>100</v>
      </c>
      <c r="BD361" s="175" t="str">
        <f t="shared" si="393"/>
        <v xml:space="preserve"> </v>
      </c>
      <c r="BE361" s="175" t="str">
        <f t="shared" si="394"/>
        <v>X</v>
      </c>
      <c r="BF361" s="175" t="str">
        <f t="shared" si="395"/>
        <v>Se encuentra en desarrollo remediaciones que estan coordinadas con proveedores para definir remediación final.</v>
      </c>
      <c r="BG361" s="177" t="s">
        <v>1340</v>
      </c>
      <c r="BH361" s="175" t="str">
        <f t="shared" si="396"/>
        <v xml:space="preserve"> </v>
      </c>
      <c r="BI361" s="200"/>
      <c r="BJ361" s="190">
        <v>45777</v>
      </c>
      <c r="BK361"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1" s="192" t="str">
        <f t="shared" si="377"/>
        <v>OSI - GIS - GDMA - SPI</v>
      </c>
      <c r="BM361" s="197" t="s">
        <v>100</v>
      </c>
      <c r="BN361" s="191"/>
      <c r="BO361" s="193" t="s">
        <v>1338</v>
      </c>
      <c r="BP361" s="192" t="str">
        <f t="shared" si="381"/>
        <v>Se realiza aseguramiento de los servicios de aplicación y sitios web a producción, nuevas configuraciones de seguridad y  definción de pruebas de vulnerabilidad a activos de TI seelccionados.</v>
      </c>
      <c r="BQ361" s="194" t="s">
        <v>1340</v>
      </c>
      <c r="BR361" s="192" t="str">
        <f t="shared" si="382"/>
        <v xml:space="preserve">Servicio en eejcución 2025, como parte del monitoreo a la pletaforma tencológica. </v>
      </c>
      <c r="BS361" s="200"/>
      <c r="BT361" s="354">
        <f t="shared" si="384"/>
        <v>45838</v>
      </c>
      <c r="BU361" s="354" t="str">
        <f t="shared" si="385"/>
        <v>Ejecución del Plan de Vulnerabilidades y socialización de hallazgos con los equipos Desarrollo y Mantenimiento de Aplicaciones y de Ingenieria y Soporte.</v>
      </c>
      <c r="BV361" s="356" t="str">
        <f t="shared" si="378"/>
        <v>OSI - GIS - GDMA - SPI</v>
      </c>
      <c r="BW361" s="550" t="s">
        <v>100</v>
      </c>
      <c r="BX361" s="357" t="str">
        <f t="shared" si="386"/>
        <v xml:space="preserve"> </v>
      </c>
      <c r="BY361" s="357" t="str">
        <f t="shared" si="387"/>
        <v>X</v>
      </c>
      <c r="BZ361" s="357" t="str">
        <f t="shared" si="388"/>
        <v xml:space="preserve">Revisión del alcance de los hallazgos, análisis técnico  de solución, definicicón de actividades de remediación y documentación casos de las remediaciones. </v>
      </c>
      <c r="CA361" s="355" t="s">
        <v>1340</v>
      </c>
      <c r="CB361" s="356" t="str">
        <f t="shared" si="389"/>
        <v>Ajuste redacción "Descripción del Riesgo" acorde con lo indicado en el Informe OCI-018-2025.</v>
      </c>
      <c r="CC361" s="200"/>
      <c r="CD361" s="301"/>
      <c r="CE361" s="175"/>
      <c r="CF361" s="175" t="str">
        <f t="shared" si="379"/>
        <v>OSI - GIS - GDMA - SPI</v>
      </c>
      <c r="CG361" s="305" t="s">
        <v>100</v>
      </c>
      <c r="CH361" s="176"/>
      <c r="CI361" s="239"/>
      <c r="CJ361" s="175"/>
      <c r="CK361" s="177"/>
      <c r="CL361" s="175"/>
      <c r="CM361" s="200"/>
      <c r="CN361" s="175"/>
      <c r="CO361" s="175"/>
      <c r="CP361" s="176"/>
      <c r="CQ361" s="176"/>
      <c r="CR361" s="176"/>
      <c r="CS361" s="176"/>
      <c r="CT361" s="177"/>
      <c r="CU361" s="177"/>
      <c r="CV361" s="177"/>
      <c r="CW361" s="198"/>
      <c r="CX361" s="198"/>
      <c r="CY361" s="198"/>
      <c r="CZ361" s="198"/>
      <c r="DA361" s="198"/>
      <c r="DB361" s="198"/>
      <c r="DC361" s="198"/>
      <c r="DD361" s="198"/>
      <c r="DE361" s="198"/>
      <c r="DF361" s="198"/>
    </row>
    <row r="362" spans="2:110" s="187" customFormat="1" ht="105" x14ac:dyDescent="0.25">
      <c r="B362" s="173" t="s">
        <v>68</v>
      </c>
      <c r="C362" s="195" t="s">
        <v>236</v>
      </c>
      <c r="D362" s="195" t="s">
        <v>236</v>
      </c>
      <c r="E362" s="196" t="s">
        <v>151</v>
      </c>
      <c r="F362" s="196" t="s">
        <v>71</v>
      </c>
      <c r="G362" s="196" t="s">
        <v>236</v>
      </c>
      <c r="H362" s="195" t="s">
        <v>240</v>
      </c>
      <c r="I362" s="195" t="s">
        <v>240</v>
      </c>
      <c r="J362" s="195" t="s">
        <v>240</v>
      </c>
      <c r="K362" s="195" t="s">
        <v>240</v>
      </c>
      <c r="L362" s="195" t="s">
        <v>492</v>
      </c>
      <c r="M362" s="195" t="s">
        <v>493</v>
      </c>
      <c r="N362" s="195" t="s">
        <v>494</v>
      </c>
      <c r="O362" s="196" t="s">
        <v>189</v>
      </c>
      <c r="P362" s="170"/>
      <c r="Q362" s="171" t="s">
        <v>77</v>
      </c>
      <c r="R362" s="171" t="s">
        <v>78</v>
      </c>
      <c r="S362" s="356" t="str">
        <f>S261</f>
        <v>Posibilidad de afectación económica y reputacional por pérdida en la disponibilidad de la información (q) debido a limitación las capacidades de almacenamiento y resplado (c) que pueden comprometer la disponibilidad e integridad de la información institucional.</v>
      </c>
      <c r="T362" s="170" t="s">
        <v>142</v>
      </c>
      <c r="U362" s="196" t="s">
        <v>81</v>
      </c>
      <c r="V362" s="170" t="s">
        <v>255</v>
      </c>
      <c r="W362" s="180" t="s">
        <v>123</v>
      </c>
      <c r="X362" s="181">
        <f t="shared" si="368"/>
        <v>0.2</v>
      </c>
      <c r="Y362" s="182" t="s">
        <v>84</v>
      </c>
      <c r="Z362" s="181">
        <f t="shared" si="369"/>
        <v>0.8</v>
      </c>
      <c r="AA362" s="173" t="s">
        <v>85</v>
      </c>
      <c r="AB362" s="172" t="s">
        <v>163</v>
      </c>
      <c r="AC362" s="170" t="s">
        <v>164</v>
      </c>
      <c r="AD362" s="173" t="s">
        <v>88</v>
      </c>
      <c r="AE362" s="173" t="s">
        <v>89</v>
      </c>
      <c r="AF362" s="196" t="s">
        <v>165</v>
      </c>
      <c r="AG362" s="173" t="s">
        <v>91</v>
      </c>
      <c r="AH362" s="173" t="s">
        <v>92</v>
      </c>
      <c r="AI362" s="183">
        <f t="shared" si="370"/>
        <v>0.1</v>
      </c>
      <c r="AJ362" s="173" t="s">
        <v>93</v>
      </c>
      <c r="AK362" s="183">
        <f t="shared" si="371"/>
        <v>0.1</v>
      </c>
      <c r="AL362" s="173" t="s">
        <v>94</v>
      </c>
      <c r="AM362" s="195" t="s">
        <v>147</v>
      </c>
      <c r="AN362" s="173" t="s">
        <v>96</v>
      </c>
      <c r="AO362" s="195" t="s">
        <v>148</v>
      </c>
      <c r="AP362" s="184">
        <f t="shared" si="372"/>
        <v>0.2</v>
      </c>
      <c r="AQ362" s="243" t="str">
        <f t="shared" si="373"/>
        <v>MUY BAJA</v>
      </c>
      <c r="AR362" s="243">
        <f t="shared" si="374"/>
        <v>0.2</v>
      </c>
      <c r="AS362" s="243" t="str">
        <f t="shared" si="375"/>
        <v>MAYOR</v>
      </c>
      <c r="AT362" s="243">
        <f t="shared" si="376"/>
        <v>0.64</v>
      </c>
      <c r="AU362" s="223" t="s">
        <v>85</v>
      </c>
      <c r="AV362" s="235" t="s">
        <v>130</v>
      </c>
      <c r="AW362" s="174" t="s">
        <v>163</v>
      </c>
      <c r="AX362" s="175" t="s">
        <v>166</v>
      </c>
      <c r="AY362" s="200"/>
      <c r="AZ362" s="175">
        <f t="shared" si="390"/>
        <v>45657</v>
      </c>
      <c r="BA362" s="175" t="str">
        <f t="shared" si="391"/>
        <v>EN IIIC-2024 el Plan de Vulnerabilidades - Intrusión ejecutado resultados informados, remediaciones en ejecución.</v>
      </c>
      <c r="BB362" s="175" t="str">
        <f t="shared" si="392"/>
        <v>OSI - GIS - GDMA - SPI</v>
      </c>
      <c r="BC362" s="227" t="s">
        <v>100</v>
      </c>
      <c r="BD362" s="175" t="str">
        <f t="shared" si="393"/>
        <v xml:space="preserve"> </v>
      </c>
      <c r="BE362" s="175" t="str">
        <f t="shared" si="394"/>
        <v>X</v>
      </c>
      <c r="BF362" s="175" t="str">
        <f t="shared" si="395"/>
        <v>Se encuentra en desarrollo remediaciones que estan coordinadas con proveedores para definir remediación final.</v>
      </c>
      <c r="BG362" s="177" t="s">
        <v>1340</v>
      </c>
      <c r="BH362" s="175" t="str">
        <f t="shared" si="396"/>
        <v xml:space="preserve"> </v>
      </c>
      <c r="BI362" s="200"/>
      <c r="BJ362" s="190">
        <v>45777</v>
      </c>
      <c r="BK362"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2" s="192" t="str">
        <f t="shared" si="377"/>
        <v>OSI - GIS - GDMA - SPI</v>
      </c>
      <c r="BM362" s="197" t="s">
        <v>100</v>
      </c>
      <c r="BN362" s="191"/>
      <c r="BO362" s="193" t="s">
        <v>1338</v>
      </c>
      <c r="BP362" s="192" t="str">
        <f t="shared" si="381"/>
        <v>Se realiza aseguramiento de los servicios de aplicación y sitios web a producción, nuevas configuraciones de seguridad y  definción de pruebas de vulnerabilidad a activos de TI seelccionados.</v>
      </c>
      <c r="BQ362" s="194" t="s">
        <v>1340</v>
      </c>
      <c r="BR362" s="192" t="str">
        <f t="shared" si="382"/>
        <v xml:space="preserve">Servicio en eejcución 2025, como parte del monitoreo a la pletaforma tencológica. </v>
      </c>
      <c r="BS362" s="200"/>
      <c r="BT362" s="354">
        <f t="shared" si="384"/>
        <v>45838</v>
      </c>
      <c r="BU362" s="354" t="str">
        <f t="shared" si="385"/>
        <v>Ejecución del Plan de Vulnerabilidades y socialización de hallazgos con los equipos Desarrollo y Mantenimiento de Aplicaciones y de Ingenieria y Soporte.</v>
      </c>
      <c r="BV362" s="356" t="str">
        <f t="shared" si="378"/>
        <v>OSI - GIS - GDMA - SPI</v>
      </c>
      <c r="BW362" s="550" t="s">
        <v>100</v>
      </c>
      <c r="BX362" s="357" t="str">
        <f t="shared" si="386"/>
        <v xml:space="preserve"> </v>
      </c>
      <c r="BY362" s="357" t="str">
        <f t="shared" si="387"/>
        <v>X</v>
      </c>
      <c r="BZ362" s="357" t="str">
        <f t="shared" si="388"/>
        <v xml:space="preserve">Revisión del alcance de los hallazgos, análisis técnico  de solución, definicicón de actividades de remediación y documentación casos de las remediaciones. </v>
      </c>
      <c r="CA362" s="355" t="s">
        <v>1340</v>
      </c>
      <c r="CB362" s="356" t="str">
        <f t="shared" si="389"/>
        <v>Ajuste redacción "Descripción del Riesgo" acorde con lo indicado en el Informe OCI-018-2025.</v>
      </c>
      <c r="CC362" s="200"/>
      <c r="CD362" s="301"/>
      <c r="CE362" s="175"/>
      <c r="CF362" s="175" t="str">
        <f t="shared" si="379"/>
        <v>OSI - GIS - GDMA - SPI</v>
      </c>
      <c r="CG362" s="305" t="s">
        <v>100</v>
      </c>
      <c r="CH362" s="176"/>
      <c r="CI362" s="239"/>
      <c r="CJ362" s="175"/>
      <c r="CK362" s="177"/>
      <c r="CL362" s="175"/>
      <c r="CM362" s="200"/>
      <c r="CN362" s="175"/>
      <c r="CO362" s="175"/>
      <c r="CP362" s="176"/>
      <c r="CQ362" s="176"/>
      <c r="CR362" s="176"/>
      <c r="CS362" s="176"/>
      <c r="CT362" s="177"/>
      <c r="CU362" s="177"/>
      <c r="CV362" s="177"/>
      <c r="CW362" s="198"/>
      <c r="CX362" s="198"/>
      <c r="CY362" s="198"/>
      <c r="CZ362" s="198"/>
      <c r="DA362" s="198"/>
      <c r="DB362" s="198"/>
      <c r="DC362" s="198"/>
      <c r="DD362" s="198"/>
      <c r="DE362" s="198"/>
      <c r="DF362" s="198"/>
    </row>
    <row r="363" spans="2:110" s="187" customFormat="1" ht="105" x14ac:dyDescent="0.25">
      <c r="B363" s="173" t="s">
        <v>68</v>
      </c>
      <c r="C363" s="195" t="s">
        <v>157</v>
      </c>
      <c r="D363" s="195" t="s">
        <v>157</v>
      </c>
      <c r="E363" s="196" t="s">
        <v>151</v>
      </c>
      <c r="F363" s="196" t="s">
        <v>71</v>
      </c>
      <c r="G363" s="196" t="s">
        <v>157</v>
      </c>
      <c r="H363" s="195" t="s">
        <v>240</v>
      </c>
      <c r="I363" s="195" t="s">
        <v>240</v>
      </c>
      <c r="J363" s="195" t="s">
        <v>240</v>
      </c>
      <c r="K363" s="195" t="s">
        <v>240</v>
      </c>
      <c r="L363" s="195" t="s">
        <v>501</v>
      </c>
      <c r="M363" s="195" t="s">
        <v>502</v>
      </c>
      <c r="N363" s="195" t="s">
        <v>503</v>
      </c>
      <c r="O363" s="196" t="s">
        <v>497</v>
      </c>
      <c r="P363" s="170"/>
      <c r="Q363" s="171" t="s">
        <v>77</v>
      </c>
      <c r="R363" s="171" t="s">
        <v>78</v>
      </c>
      <c r="S363" s="356" t="s">
        <v>1518</v>
      </c>
      <c r="T363" s="170" t="s">
        <v>162</v>
      </c>
      <c r="U363" s="196" t="s">
        <v>81</v>
      </c>
      <c r="V363" s="170" t="s">
        <v>255</v>
      </c>
      <c r="W363" s="180" t="s">
        <v>83</v>
      </c>
      <c r="X363" s="181">
        <f t="shared" si="368"/>
        <v>0.4</v>
      </c>
      <c r="Y363" s="182" t="s">
        <v>84</v>
      </c>
      <c r="Z363" s="181">
        <f t="shared" si="369"/>
        <v>0.8</v>
      </c>
      <c r="AA363" s="173" t="s">
        <v>85</v>
      </c>
      <c r="AB363" s="172" t="s">
        <v>163</v>
      </c>
      <c r="AC363" s="170" t="s">
        <v>164</v>
      </c>
      <c r="AD363" s="173" t="s">
        <v>88</v>
      </c>
      <c r="AE363" s="173" t="s">
        <v>89</v>
      </c>
      <c r="AF363" s="196" t="s">
        <v>165</v>
      </c>
      <c r="AG363" s="173" t="s">
        <v>91</v>
      </c>
      <c r="AH363" s="173" t="s">
        <v>92</v>
      </c>
      <c r="AI363" s="183">
        <f t="shared" si="370"/>
        <v>0.1</v>
      </c>
      <c r="AJ363" s="173" t="s">
        <v>93</v>
      </c>
      <c r="AK363" s="183">
        <f t="shared" si="371"/>
        <v>0.1</v>
      </c>
      <c r="AL363" s="173" t="s">
        <v>94</v>
      </c>
      <c r="AM363" s="195" t="s">
        <v>147</v>
      </c>
      <c r="AN363" s="173" t="s">
        <v>96</v>
      </c>
      <c r="AO363" s="195" t="s">
        <v>148</v>
      </c>
      <c r="AP363" s="184">
        <f t="shared" si="372"/>
        <v>0.2</v>
      </c>
      <c r="AQ363" s="243" t="str">
        <f t="shared" si="373"/>
        <v>BAJA</v>
      </c>
      <c r="AR363" s="243">
        <f t="shared" si="374"/>
        <v>0.4</v>
      </c>
      <c r="AS363" s="243" t="str">
        <f t="shared" si="375"/>
        <v>MAYOR</v>
      </c>
      <c r="AT363" s="243">
        <f t="shared" si="376"/>
        <v>0.64</v>
      </c>
      <c r="AU363" s="223" t="s">
        <v>85</v>
      </c>
      <c r="AV363" s="235" t="s">
        <v>130</v>
      </c>
      <c r="AW363" s="174" t="s">
        <v>163</v>
      </c>
      <c r="AX363" s="175" t="s">
        <v>166</v>
      </c>
      <c r="AY363" s="200"/>
      <c r="AZ363" s="175">
        <f t="shared" si="390"/>
        <v>45657</v>
      </c>
      <c r="BA363" s="175" t="str">
        <f t="shared" si="391"/>
        <v>EN IIIC-2024 el Plan de Vulnerabilidades - Intrusión ejecutado resultados informados, remediaciones en ejecución.</v>
      </c>
      <c r="BB363" s="175" t="str">
        <f t="shared" si="392"/>
        <v>OSI - GIS - GDMA - SPI</v>
      </c>
      <c r="BC363" s="227" t="s">
        <v>100</v>
      </c>
      <c r="BD363" s="175" t="str">
        <f t="shared" si="393"/>
        <v xml:space="preserve"> </v>
      </c>
      <c r="BE363" s="175" t="str">
        <f t="shared" si="394"/>
        <v>X</v>
      </c>
      <c r="BF363" s="175" t="str">
        <f t="shared" si="395"/>
        <v>Se encuentra en desarrollo remediaciones que estan coordinadas con proveedores para definir remediación final.</v>
      </c>
      <c r="BG363" s="177" t="s">
        <v>1340</v>
      </c>
      <c r="BH363" s="175" t="str">
        <f t="shared" si="396"/>
        <v xml:space="preserve"> </v>
      </c>
      <c r="BI363" s="200"/>
      <c r="BJ363" s="190">
        <v>45777</v>
      </c>
      <c r="BK363"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3" s="192" t="str">
        <f t="shared" si="377"/>
        <v>OSI - GIS - GDMA - SPI</v>
      </c>
      <c r="BM363" s="197" t="s">
        <v>100</v>
      </c>
      <c r="BN363" s="191"/>
      <c r="BO363" s="193" t="s">
        <v>1338</v>
      </c>
      <c r="BP363" s="192" t="str">
        <f t="shared" si="381"/>
        <v>Se realiza aseguramiento de los servicios de aplicación y sitios web a producción, nuevas configuraciones de seguridad y  definción de pruebas de vulnerabilidad a activos de TI seelccionados.</v>
      </c>
      <c r="BQ363" s="194" t="s">
        <v>1340</v>
      </c>
      <c r="BR363" s="192" t="str">
        <f t="shared" si="382"/>
        <v xml:space="preserve">Servicio en eejcución 2025, como parte del monitoreo a la pletaforma tencológica. </v>
      </c>
      <c r="BS363" s="200"/>
      <c r="BT363" s="354">
        <f t="shared" si="384"/>
        <v>45838</v>
      </c>
      <c r="BU363" s="354" t="str">
        <f t="shared" si="385"/>
        <v>Ejecución del Plan de Vulnerabilidades y socialización de hallazgos con los equipos Desarrollo y Mantenimiento de Aplicaciones y de Ingenieria y Soporte.</v>
      </c>
      <c r="BV363" s="356" t="str">
        <f t="shared" si="378"/>
        <v>OSI - GIS - GDMA - SPI</v>
      </c>
      <c r="BW363" s="550" t="s">
        <v>100</v>
      </c>
      <c r="BX363" s="357" t="str">
        <f t="shared" si="386"/>
        <v xml:space="preserve"> </v>
      </c>
      <c r="BY363" s="357" t="str">
        <f t="shared" si="387"/>
        <v>X</v>
      </c>
      <c r="BZ363" s="357" t="str">
        <f t="shared" si="388"/>
        <v xml:space="preserve">Revisión del alcance de los hallazgos, análisis técnico  de solución, definicicón de actividades de remediación y documentación casos de las remediaciones. </v>
      </c>
      <c r="CA363" s="355" t="s">
        <v>1340</v>
      </c>
      <c r="CB363" s="356" t="str">
        <f t="shared" si="389"/>
        <v>Ajuste redacción "Descripción del Riesgo" acorde con lo indicado en el Informe OCI-018-2025.</v>
      </c>
      <c r="CC363" s="200"/>
      <c r="CD363" s="301"/>
      <c r="CE363" s="175"/>
      <c r="CF363" s="175" t="str">
        <f t="shared" si="379"/>
        <v>OSI - GIS - GDMA - SPI</v>
      </c>
      <c r="CG363" s="305" t="s">
        <v>100</v>
      </c>
      <c r="CH363" s="176"/>
      <c r="CI363" s="239"/>
      <c r="CJ363" s="175"/>
      <c r="CK363" s="177"/>
      <c r="CL363" s="175"/>
      <c r="CM363" s="200"/>
      <c r="CN363" s="175"/>
      <c r="CO363" s="175"/>
      <c r="CP363" s="176"/>
      <c r="CQ363" s="176"/>
      <c r="CR363" s="176"/>
      <c r="CS363" s="176"/>
      <c r="CT363" s="177"/>
      <c r="CU363" s="177"/>
      <c r="CV363" s="177"/>
      <c r="CW363" s="198"/>
      <c r="CX363" s="198"/>
      <c r="CY363" s="198"/>
      <c r="CZ363" s="198"/>
      <c r="DA363" s="198"/>
      <c r="DB363" s="198"/>
      <c r="DC363" s="198"/>
      <c r="DD363" s="198"/>
      <c r="DE363" s="198"/>
      <c r="DF363" s="198"/>
    </row>
    <row r="364" spans="2:110" s="187" customFormat="1" ht="105" x14ac:dyDescent="0.25">
      <c r="B364" s="173" t="s">
        <v>68</v>
      </c>
      <c r="C364" s="195" t="s">
        <v>236</v>
      </c>
      <c r="D364" s="195" t="s">
        <v>236</v>
      </c>
      <c r="E364" s="196" t="s">
        <v>151</v>
      </c>
      <c r="F364" s="196" t="s">
        <v>71</v>
      </c>
      <c r="G364" s="196" t="s">
        <v>236</v>
      </c>
      <c r="H364" s="195" t="s">
        <v>240</v>
      </c>
      <c r="I364" s="195" t="s">
        <v>240</v>
      </c>
      <c r="J364" s="195" t="s">
        <v>240</v>
      </c>
      <c r="K364" s="195" t="s">
        <v>240</v>
      </c>
      <c r="L364" s="195" t="s">
        <v>506</v>
      </c>
      <c r="M364" s="195" t="s">
        <v>507</v>
      </c>
      <c r="N364" s="195" t="s">
        <v>429</v>
      </c>
      <c r="O364" s="196" t="s">
        <v>497</v>
      </c>
      <c r="P364" s="170"/>
      <c r="Q364" s="171" t="s">
        <v>77</v>
      </c>
      <c r="R364" s="171" t="s">
        <v>78</v>
      </c>
      <c r="S364" s="356" t="str">
        <f>S263</f>
        <v>Posibilidad de afectación económica y reputacional por pérdida en la disponibilidad de la información (q) debido a limitación las capacidades de almacenamiento y resplado (c) que pueden comprometer la disponibilidad e integridad de la información institucional.</v>
      </c>
      <c r="T364" s="170" t="s">
        <v>142</v>
      </c>
      <c r="U364" s="196" t="s">
        <v>81</v>
      </c>
      <c r="V364" s="170" t="s">
        <v>255</v>
      </c>
      <c r="W364" s="180" t="s">
        <v>123</v>
      </c>
      <c r="X364" s="181">
        <f t="shared" si="368"/>
        <v>0.2</v>
      </c>
      <c r="Y364" s="182" t="s">
        <v>84</v>
      </c>
      <c r="Z364" s="181">
        <f t="shared" si="369"/>
        <v>0.8</v>
      </c>
      <c r="AA364" s="173" t="s">
        <v>85</v>
      </c>
      <c r="AB364" s="172" t="s">
        <v>163</v>
      </c>
      <c r="AC364" s="170" t="s">
        <v>164</v>
      </c>
      <c r="AD364" s="173" t="s">
        <v>88</v>
      </c>
      <c r="AE364" s="173" t="s">
        <v>89</v>
      </c>
      <c r="AF364" s="196" t="s">
        <v>165</v>
      </c>
      <c r="AG364" s="173" t="s">
        <v>91</v>
      </c>
      <c r="AH364" s="173" t="s">
        <v>92</v>
      </c>
      <c r="AI364" s="183">
        <f t="shared" si="370"/>
        <v>0.1</v>
      </c>
      <c r="AJ364" s="173" t="s">
        <v>93</v>
      </c>
      <c r="AK364" s="183">
        <f t="shared" si="371"/>
        <v>0.1</v>
      </c>
      <c r="AL364" s="173" t="s">
        <v>94</v>
      </c>
      <c r="AM364" s="195" t="s">
        <v>147</v>
      </c>
      <c r="AN364" s="173" t="s">
        <v>96</v>
      </c>
      <c r="AO364" s="195" t="s">
        <v>148</v>
      </c>
      <c r="AP364" s="184">
        <f t="shared" si="372"/>
        <v>0.2</v>
      </c>
      <c r="AQ364" s="243" t="str">
        <f t="shared" si="373"/>
        <v>MUY BAJA</v>
      </c>
      <c r="AR364" s="243">
        <f t="shared" si="374"/>
        <v>0.2</v>
      </c>
      <c r="AS364" s="243" t="str">
        <f t="shared" si="375"/>
        <v>MAYOR</v>
      </c>
      <c r="AT364" s="243">
        <f t="shared" si="376"/>
        <v>0.64</v>
      </c>
      <c r="AU364" s="223" t="s">
        <v>85</v>
      </c>
      <c r="AV364" s="235" t="s">
        <v>130</v>
      </c>
      <c r="AW364" s="174" t="s">
        <v>163</v>
      </c>
      <c r="AX364" s="175" t="s">
        <v>166</v>
      </c>
      <c r="AY364" s="200"/>
      <c r="AZ364" s="175">
        <f t="shared" si="390"/>
        <v>45657</v>
      </c>
      <c r="BA364" s="175" t="str">
        <f t="shared" si="391"/>
        <v>EN IIIC-2024 el Plan de Vulnerabilidades - Intrusión ejecutado resultados informados, remediaciones en ejecución.</v>
      </c>
      <c r="BB364" s="175" t="str">
        <f t="shared" si="392"/>
        <v>OSI - GIS - GDMA - SPI</v>
      </c>
      <c r="BC364" s="227" t="s">
        <v>100</v>
      </c>
      <c r="BD364" s="175" t="str">
        <f t="shared" si="393"/>
        <v xml:space="preserve"> </v>
      </c>
      <c r="BE364" s="175" t="str">
        <f t="shared" si="394"/>
        <v>X</v>
      </c>
      <c r="BF364" s="175" t="str">
        <f t="shared" si="395"/>
        <v>Se encuentra en desarrollo remediaciones que estan coordinadas con proveedores para definir remediación final.</v>
      </c>
      <c r="BG364" s="177" t="s">
        <v>1340</v>
      </c>
      <c r="BH364" s="175" t="str">
        <f t="shared" si="396"/>
        <v xml:space="preserve"> </v>
      </c>
      <c r="BI364" s="200"/>
      <c r="BJ364" s="190">
        <v>45777</v>
      </c>
      <c r="BK364"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4" s="192" t="str">
        <f t="shared" si="377"/>
        <v>OSI - GIS - GDMA - SPI</v>
      </c>
      <c r="BM364" s="197" t="s">
        <v>100</v>
      </c>
      <c r="BN364" s="191"/>
      <c r="BO364" s="193" t="s">
        <v>1338</v>
      </c>
      <c r="BP364" s="192" t="str">
        <f t="shared" si="381"/>
        <v>Se realiza aseguramiento de los servicios de aplicación y sitios web a producción, nuevas configuraciones de seguridad y  definción de pruebas de vulnerabilidad a activos de TI seelccionados.</v>
      </c>
      <c r="BQ364" s="194" t="s">
        <v>1340</v>
      </c>
      <c r="BR364" s="192" t="str">
        <f t="shared" si="382"/>
        <v xml:space="preserve">Servicio en eejcución 2025, como parte del monitoreo a la pletaforma tencológica. </v>
      </c>
      <c r="BS364" s="200"/>
      <c r="BT364" s="354">
        <f t="shared" si="384"/>
        <v>45838</v>
      </c>
      <c r="BU364" s="354" t="str">
        <f t="shared" si="385"/>
        <v>Ejecución del Plan de Vulnerabilidades y socialización de hallazgos con los equipos Desarrollo y Mantenimiento de Aplicaciones y de Ingenieria y Soporte.</v>
      </c>
      <c r="BV364" s="356" t="str">
        <f t="shared" si="378"/>
        <v>OSI - GIS - GDMA - SPI</v>
      </c>
      <c r="BW364" s="550" t="s">
        <v>100</v>
      </c>
      <c r="BX364" s="357" t="str">
        <f t="shared" si="386"/>
        <v xml:space="preserve"> </v>
      </c>
      <c r="BY364" s="357" t="str">
        <f t="shared" si="387"/>
        <v>X</v>
      </c>
      <c r="BZ364" s="357" t="str">
        <f t="shared" si="388"/>
        <v xml:space="preserve">Revisión del alcance de los hallazgos, análisis técnico  de solución, definicicón de actividades de remediación y documentación casos de las remediaciones. </v>
      </c>
      <c r="CA364" s="355" t="s">
        <v>1340</v>
      </c>
      <c r="CB364" s="356" t="str">
        <f t="shared" si="389"/>
        <v>Ajuste redacción "Descripción del Riesgo" acorde con lo indicado en el Informe OCI-018-2025.</v>
      </c>
      <c r="CC364" s="200"/>
      <c r="CD364" s="301"/>
      <c r="CE364" s="175"/>
      <c r="CF364" s="175" t="str">
        <f t="shared" si="379"/>
        <v>OSI - GIS - GDMA - SPI</v>
      </c>
      <c r="CG364" s="305" t="s">
        <v>100</v>
      </c>
      <c r="CH364" s="176"/>
      <c r="CI364" s="239"/>
      <c r="CJ364" s="175"/>
      <c r="CK364" s="177"/>
      <c r="CL364" s="175"/>
      <c r="CM364" s="200"/>
      <c r="CN364" s="175"/>
      <c r="CO364" s="175"/>
      <c r="CP364" s="176"/>
      <c r="CQ364" s="176"/>
      <c r="CR364" s="176"/>
      <c r="CS364" s="176"/>
      <c r="CT364" s="177"/>
      <c r="CU364" s="177"/>
      <c r="CV364" s="177"/>
      <c r="CW364" s="198"/>
      <c r="CX364" s="198"/>
      <c r="CY364" s="198"/>
      <c r="CZ364" s="198"/>
      <c r="DA364" s="198"/>
      <c r="DB364" s="198"/>
      <c r="DC364" s="198"/>
      <c r="DD364" s="198"/>
      <c r="DE364" s="198"/>
      <c r="DF364" s="198"/>
    </row>
    <row r="365" spans="2:110" s="187" customFormat="1" ht="105" x14ac:dyDescent="0.25">
      <c r="B365" s="173" t="s">
        <v>68</v>
      </c>
      <c r="C365" s="195" t="s">
        <v>157</v>
      </c>
      <c r="D365" s="195" t="s">
        <v>157</v>
      </c>
      <c r="E365" s="196" t="s">
        <v>151</v>
      </c>
      <c r="F365" s="196" t="s">
        <v>117</v>
      </c>
      <c r="G365" s="196" t="s">
        <v>157</v>
      </c>
      <c r="H365" s="195" t="s">
        <v>242</v>
      </c>
      <c r="I365" s="195" t="s">
        <v>240</v>
      </c>
      <c r="J365" s="195" t="s">
        <v>242</v>
      </c>
      <c r="K365" s="195" t="s">
        <v>242</v>
      </c>
      <c r="L365" s="195" t="s">
        <v>510</v>
      </c>
      <c r="M365" s="195" t="s">
        <v>511</v>
      </c>
      <c r="N365" s="195" t="s">
        <v>512</v>
      </c>
      <c r="O365" s="196" t="s">
        <v>241</v>
      </c>
      <c r="P365" s="170"/>
      <c r="Q365" s="171" t="s">
        <v>77</v>
      </c>
      <c r="R365" s="171" t="s">
        <v>78</v>
      </c>
      <c r="S365" s="356" t="s">
        <v>1518</v>
      </c>
      <c r="T365" s="170" t="s">
        <v>162</v>
      </c>
      <c r="U365" s="196" t="s">
        <v>81</v>
      </c>
      <c r="V365" s="170" t="s">
        <v>122</v>
      </c>
      <c r="W365" s="180" t="s">
        <v>83</v>
      </c>
      <c r="X365" s="181">
        <f t="shared" si="368"/>
        <v>0.4</v>
      </c>
      <c r="Y365" s="182" t="s">
        <v>84</v>
      </c>
      <c r="Z365" s="181">
        <f t="shared" si="369"/>
        <v>0.8</v>
      </c>
      <c r="AA365" s="173" t="s">
        <v>85</v>
      </c>
      <c r="AB365" s="172" t="s">
        <v>163</v>
      </c>
      <c r="AC365" s="170" t="s">
        <v>164</v>
      </c>
      <c r="AD365" s="173" t="s">
        <v>88</v>
      </c>
      <c r="AE365" s="173" t="s">
        <v>89</v>
      </c>
      <c r="AF365" s="196" t="s">
        <v>165</v>
      </c>
      <c r="AG365" s="173" t="s">
        <v>91</v>
      </c>
      <c r="AH365" s="173" t="s">
        <v>92</v>
      </c>
      <c r="AI365" s="183">
        <f t="shared" si="370"/>
        <v>0.1</v>
      </c>
      <c r="AJ365" s="173" t="s">
        <v>93</v>
      </c>
      <c r="AK365" s="183">
        <f t="shared" si="371"/>
        <v>0.1</v>
      </c>
      <c r="AL365" s="173" t="s">
        <v>94</v>
      </c>
      <c r="AM365" s="195" t="s">
        <v>147</v>
      </c>
      <c r="AN365" s="173" t="s">
        <v>96</v>
      </c>
      <c r="AO365" s="195" t="s">
        <v>148</v>
      </c>
      <c r="AP365" s="184">
        <f t="shared" si="372"/>
        <v>0.2</v>
      </c>
      <c r="AQ365" s="243" t="str">
        <f t="shared" si="373"/>
        <v>BAJA</v>
      </c>
      <c r="AR365" s="243">
        <f t="shared" si="374"/>
        <v>0.4</v>
      </c>
      <c r="AS365" s="243" t="str">
        <f t="shared" si="375"/>
        <v>MAYOR</v>
      </c>
      <c r="AT365" s="243">
        <f t="shared" si="376"/>
        <v>0.64</v>
      </c>
      <c r="AU365" s="223" t="s">
        <v>85</v>
      </c>
      <c r="AV365" s="235" t="s">
        <v>130</v>
      </c>
      <c r="AW365" s="174" t="s">
        <v>163</v>
      </c>
      <c r="AX365" s="175" t="s">
        <v>166</v>
      </c>
      <c r="AY365" s="200"/>
      <c r="AZ365" s="175">
        <f t="shared" si="390"/>
        <v>45657</v>
      </c>
      <c r="BA365" s="175" t="str">
        <f t="shared" si="391"/>
        <v>EN IIIC-2024 el Plan de Vulnerabilidades - Intrusión ejecutado resultados informados, remediaciones en ejecución.</v>
      </c>
      <c r="BB365" s="175" t="str">
        <f t="shared" si="392"/>
        <v>OSI - GIS - GDMA - SPI</v>
      </c>
      <c r="BC365" s="227" t="s">
        <v>100</v>
      </c>
      <c r="BD365" s="175" t="str">
        <f t="shared" si="393"/>
        <v xml:space="preserve"> </v>
      </c>
      <c r="BE365" s="175" t="str">
        <f t="shared" si="394"/>
        <v>X</v>
      </c>
      <c r="BF365" s="175" t="str">
        <f t="shared" si="395"/>
        <v>Se encuentra en desarrollo remediaciones que estan coordinadas con proveedores para definir remediación final.</v>
      </c>
      <c r="BG365" s="177" t="s">
        <v>1340</v>
      </c>
      <c r="BH365" s="175" t="str">
        <f t="shared" si="396"/>
        <v xml:space="preserve"> </v>
      </c>
      <c r="BI365" s="200"/>
      <c r="BJ365" s="190">
        <v>45777</v>
      </c>
      <c r="BK365"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5" s="192" t="str">
        <f t="shared" si="377"/>
        <v>OSI - GIS - GDMA - SPI</v>
      </c>
      <c r="BM365" s="197" t="s">
        <v>100</v>
      </c>
      <c r="BN365" s="191"/>
      <c r="BO365" s="193" t="s">
        <v>1338</v>
      </c>
      <c r="BP365" s="192" t="str">
        <f t="shared" si="381"/>
        <v>Se realiza aseguramiento de los servicios de aplicación y sitios web a producción, nuevas configuraciones de seguridad y  definción de pruebas de vulnerabilidad a activos de TI seelccionados.</v>
      </c>
      <c r="BQ365" s="194" t="s">
        <v>1340</v>
      </c>
      <c r="BR365" s="192" t="str">
        <f t="shared" si="382"/>
        <v xml:space="preserve">Servicio en eejcución 2025, como parte del monitoreo a la pletaforma tencológica. </v>
      </c>
      <c r="BS365" s="200"/>
      <c r="BT365" s="354">
        <f t="shared" si="384"/>
        <v>45838</v>
      </c>
      <c r="BU365" s="354" t="str">
        <f t="shared" si="385"/>
        <v>Ejecución del Plan de Vulnerabilidades y socialización de hallazgos con los equipos Desarrollo y Mantenimiento de Aplicaciones y de Ingenieria y Soporte.</v>
      </c>
      <c r="BV365" s="356" t="str">
        <f t="shared" si="378"/>
        <v>OSI - GIS - GDMA - SPI</v>
      </c>
      <c r="BW365" s="550" t="s">
        <v>100</v>
      </c>
      <c r="BX365" s="357" t="str">
        <f t="shared" si="386"/>
        <v xml:space="preserve"> </v>
      </c>
      <c r="BY365" s="357" t="str">
        <f t="shared" si="387"/>
        <v>X</v>
      </c>
      <c r="BZ365" s="357" t="str">
        <f t="shared" si="388"/>
        <v xml:space="preserve">Revisión del alcance de los hallazgos, análisis técnico  de solución, definicicón de actividades de remediación y documentación casos de las remediaciones. </v>
      </c>
      <c r="CA365" s="355" t="s">
        <v>1340</v>
      </c>
      <c r="CB365" s="356" t="str">
        <f t="shared" si="389"/>
        <v>Ajuste redacción "Descripción del Riesgo" acorde con lo indicado en el Informe OCI-018-2025.</v>
      </c>
      <c r="CC365" s="200"/>
      <c r="CD365" s="301"/>
      <c r="CE365" s="175"/>
      <c r="CF365" s="175" t="str">
        <f t="shared" si="379"/>
        <v>OSI - GIS - GDMA - SPI</v>
      </c>
      <c r="CG365" s="305" t="s">
        <v>100</v>
      </c>
      <c r="CH365" s="176"/>
      <c r="CI365" s="239"/>
      <c r="CJ365" s="175"/>
      <c r="CK365" s="177"/>
      <c r="CL365" s="175"/>
      <c r="CM365" s="200"/>
      <c r="CN365" s="175"/>
      <c r="CO365" s="175"/>
      <c r="CP365" s="176"/>
      <c r="CQ365" s="176"/>
      <c r="CR365" s="176"/>
      <c r="CS365" s="176"/>
      <c r="CT365" s="177"/>
      <c r="CU365" s="177"/>
      <c r="CV365" s="177"/>
      <c r="CW365" s="198"/>
      <c r="CX365" s="198"/>
      <c r="CY365" s="198"/>
      <c r="CZ365" s="198"/>
      <c r="DA365" s="198"/>
      <c r="DB365" s="198"/>
      <c r="DC365" s="198"/>
      <c r="DD365" s="198"/>
      <c r="DE365" s="198"/>
      <c r="DF365" s="198"/>
    </row>
    <row r="366" spans="2:110" s="187" customFormat="1" ht="105" x14ac:dyDescent="0.25">
      <c r="B366" s="173" t="s">
        <v>68</v>
      </c>
      <c r="C366" s="195" t="s">
        <v>157</v>
      </c>
      <c r="D366" s="195" t="s">
        <v>157</v>
      </c>
      <c r="E366" s="196" t="s">
        <v>151</v>
      </c>
      <c r="F366" s="196" t="s">
        <v>71</v>
      </c>
      <c r="G366" s="196" t="s">
        <v>157</v>
      </c>
      <c r="H366" s="195" t="s">
        <v>242</v>
      </c>
      <c r="I366" s="195" t="s">
        <v>240</v>
      </c>
      <c r="J366" s="195" t="s">
        <v>240</v>
      </c>
      <c r="K366" s="195" t="s">
        <v>242</v>
      </c>
      <c r="L366" s="195" t="s">
        <v>508</v>
      </c>
      <c r="M366" s="195" t="s">
        <v>509</v>
      </c>
      <c r="N366" s="195" t="s">
        <v>352</v>
      </c>
      <c r="O366" s="196" t="s">
        <v>241</v>
      </c>
      <c r="P366" s="170"/>
      <c r="Q366" s="171" t="s">
        <v>77</v>
      </c>
      <c r="R366" s="171" t="s">
        <v>78</v>
      </c>
      <c r="S366" s="356" t="s">
        <v>1518</v>
      </c>
      <c r="T366" s="170" t="s">
        <v>162</v>
      </c>
      <c r="U366" s="196" t="s">
        <v>81</v>
      </c>
      <c r="V366" s="170" t="s">
        <v>122</v>
      </c>
      <c r="W366" s="180" t="s">
        <v>83</v>
      </c>
      <c r="X366" s="181">
        <f t="shared" si="368"/>
        <v>0.4</v>
      </c>
      <c r="Y366" s="182" t="s">
        <v>84</v>
      </c>
      <c r="Z366" s="181">
        <f t="shared" si="369"/>
        <v>0.8</v>
      </c>
      <c r="AA366" s="173" t="s">
        <v>85</v>
      </c>
      <c r="AB366" s="172" t="s">
        <v>163</v>
      </c>
      <c r="AC366" s="170" t="s">
        <v>164</v>
      </c>
      <c r="AD366" s="173" t="s">
        <v>88</v>
      </c>
      <c r="AE366" s="173" t="s">
        <v>89</v>
      </c>
      <c r="AF366" s="196" t="s">
        <v>165</v>
      </c>
      <c r="AG366" s="173" t="s">
        <v>91</v>
      </c>
      <c r="AH366" s="173" t="s">
        <v>92</v>
      </c>
      <c r="AI366" s="183">
        <f t="shared" si="370"/>
        <v>0.1</v>
      </c>
      <c r="AJ366" s="173" t="s">
        <v>93</v>
      </c>
      <c r="AK366" s="183">
        <f t="shared" si="371"/>
        <v>0.1</v>
      </c>
      <c r="AL366" s="173" t="s">
        <v>94</v>
      </c>
      <c r="AM366" s="195" t="s">
        <v>147</v>
      </c>
      <c r="AN366" s="173" t="s">
        <v>96</v>
      </c>
      <c r="AO366" s="195" t="s">
        <v>148</v>
      </c>
      <c r="AP366" s="184">
        <f t="shared" si="372"/>
        <v>0.2</v>
      </c>
      <c r="AQ366" s="243" t="str">
        <f t="shared" si="373"/>
        <v>BAJA</v>
      </c>
      <c r="AR366" s="243">
        <f t="shared" si="374"/>
        <v>0.4</v>
      </c>
      <c r="AS366" s="243" t="str">
        <f t="shared" si="375"/>
        <v>MAYOR</v>
      </c>
      <c r="AT366" s="243">
        <f t="shared" si="376"/>
        <v>0.64</v>
      </c>
      <c r="AU366" s="223" t="s">
        <v>85</v>
      </c>
      <c r="AV366" s="235" t="s">
        <v>130</v>
      </c>
      <c r="AW366" s="174" t="s">
        <v>163</v>
      </c>
      <c r="AX366" s="175" t="s">
        <v>166</v>
      </c>
      <c r="AY366" s="200"/>
      <c r="AZ366" s="175">
        <f t="shared" si="390"/>
        <v>45657</v>
      </c>
      <c r="BA366" s="175" t="str">
        <f t="shared" si="391"/>
        <v>EN IIIC-2024 el Plan de Vulnerabilidades - Intrusión ejecutado resultados informados, remediaciones en ejecución.</v>
      </c>
      <c r="BB366" s="175" t="str">
        <f t="shared" si="392"/>
        <v>OSI - GIS - GDMA - SPI</v>
      </c>
      <c r="BC366" s="227" t="s">
        <v>100</v>
      </c>
      <c r="BD366" s="175" t="str">
        <f t="shared" si="393"/>
        <v xml:space="preserve"> </v>
      </c>
      <c r="BE366" s="175" t="str">
        <f t="shared" si="394"/>
        <v>X</v>
      </c>
      <c r="BF366" s="175" t="str">
        <f t="shared" si="395"/>
        <v>Se encuentra en desarrollo remediaciones que estan coordinadas con proveedores para definir remediación final.</v>
      </c>
      <c r="BG366" s="177" t="s">
        <v>1340</v>
      </c>
      <c r="BH366" s="175" t="str">
        <f t="shared" si="396"/>
        <v xml:space="preserve"> </v>
      </c>
      <c r="BI366" s="200"/>
      <c r="BJ366" s="190">
        <v>45777</v>
      </c>
      <c r="BK366"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6" s="192" t="str">
        <f t="shared" si="377"/>
        <v>OSI - GIS - GDMA - SPI</v>
      </c>
      <c r="BM366" s="197" t="s">
        <v>100</v>
      </c>
      <c r="BN366" s="191"/>
      <c r="BO366" s="193" t="s">
        <v>1338</v>
      </c>
      <c r="BP366" s="192" t="str">
        <f t="shared" si="381"/>
        <v>Se realiza aseguramiento de los servicios de aplicación y sitios web a producción, nuevas configuraciones de seguridad y  definción de pruebas de vulnerabilidad a activos de TI seelccionados.</v>
      </c>
      <c r="BQ366" s="194" t="s">
        <v>1340</v>
      </c>
      <c r="BR366" s="192" t="str">
        <f t="shared" si="382"/>
        <v xml:space="preserve">Servicio en eejcución 2025, como parte del monitoreo a la pletaforma tencológica. </v>
      </c>
      <c r="BS366" s="200"/>
      <c r="BT366" s="354">
        <f t="shared" si="384"/>
        <v>45838</v>
      </c>
      <c r="BU366" s="354" t="str">
        <f t="shared" si="385"/>
        <v>Ejecución del Plan de Vulnerabilidades y socialización de hallazgos con los equipos Desarrollo y Mantenimiento de Aplicaciones y de Ingenieria y Soporte.</v>
      </c>
      <c r="BV366" s="356" t="str">
        <f t="shared" si="378"/>
        <v>OSI - GIS - GDMA - SPI</v>
      </c>
      <c r="BW366" s="550" t="s">
        <v>100</v>
      </c>
      <c r="BX366" s="357" t="str">
        <f t="shared" si="386"/>
        <v xml:space="preserve"> </v>
      </c>
      <c r="BY366" s="357" t="str">
        <f t="shared" si="387"/>
        <v>X</v>
      </c>
      <c r="BZ366" s="357" t="str">
        <f t="shared" si="388"/>
        <v xml:space="preserve">Revisión del alcance de los hallazgos, análisis técnico  de solución, definicicón de actividades de remediación y documentación casos de las remediaciones. </v>
      </c>
      <c r="CA366" s="355" t="s">
        <v>1340</v>
      </c>
      <c r="CB366" s="356" t="str">
        <f t="shared" si="389"/>
        <v>Ajuste redacción "Descripción del Riesgo" acorde con lo indicado en el Informe OCI-018-2025.</v>
      </c>
      <c r="CC366" s="200"/>
      <c r="CD366" s="301"/>
      <c r="CE366" s="175"/>
      <c r="CF366" s="175" t="str">
        <f t="shared" si="379"/>
        <v>OSI - GIS - GDMA - SPI</v>
      </c>
      <c r="CG366" s="305" t="s">
        <v>100</v>
      </c>
      <c r="CH366" s="176"/>
      <c r="CI366" s="239"/>
      <c r="CJ366" s="175"/>
      <c r="CK366" s="177"/>
      <c r="CL366" s="175"/>
      <c r="CM366" s="200"/>
      <c r="CN366" s="175"/>
      <c r="CO366" s="175"/>
      <c r="CP366" s="176"/>
      <c r="CQ366" s="176"/>
      <c r="CR366" s="176"/>
      <c r="CS366" s="176"/>
      <c r="CT366" s="177"/>
      <c r="CU366" s="177"/>
      <c r="CV366" s="177"/>
      <c r="CW366" s="198"/>
      <c r="CX366" s="198"/>
      <c r="CY366" s="198"/>
      <c r="CZ366" s="198"/>
      <c r="DA366" s="198"/>
      <c r="DB366" s="198"/>
      <c r="DC366" s="198"/>
      <c r="DD366" s="198"/>
      <c r="DE366" s="198"/>
      <c r="DF366" s="198"/>
    </row>
    <row r="367" spans="2:110" s="187" customFormat="1" ht="105" x14ac:dyDescent="0.25">
      <c r="B367" s="173" t="s">
        <v>68</v>
      </c>
      <c r="C367" s="195" t="s">
        <v>230</v>
      </c>
      <c r="D367" s="195" t="s">
        <v>230</v>
      </c>
      <c r="E367" s="196" t="s">
        <v>151</v>
      </c>
      <c r="F367" s="196" t="s">
        <v>71</v>
      </c>
      <c r="G367" s="196" t="s">
        <v>230</v>
      </c>
      <c r="H367" s="195" t="s">
        <v>240</v>
      </c>
      <c r="I367" s="195" t="s">
        <v>242</v>
      </c>
      <c r="J367" s="195" t="s">
        <v>240</v>
      </c>
      <c r="K367" s="195" t="s">
        <v>242</v>
      </c>
      <c r="L367" s="195" t="s">
        <v>521</v>
      </c>
      <c r="M367" s="195" t="s">
        <v>524</v>
      </c>
      <c r="N367" s="195" t="s">
        <v>525</v>
      </c>
      <c r="O367" s="196" t="s">
        <v>265</v>
      </c>
      <c r="P367" s="170"/>
      <c r="Q367" s="171" t="s">
        <v>77</v>
      </c>
      <c r="R367" s="171" t="s">
        <v>78</v>
      </c>
      <c r="S367" s="356" t="s">
        <v>1518</v>
      </c>
      <c r="T367" s="170" t="s">
        <v>162</v>
      </c>
      <c r="U367" s="196" t="s">
        <v>143</v>
      </c>
      <c r="V367" s="170" t="s">
        <v>122</v>
      </c>
      <c r="W367" s="180" t="s">
        <v>83</v>
      </c>
      <c r="X367" s="181">
        <f t="shared" si="368"/>
        <v>0.4</v>
      </c>
      <c r="Y367" s="182" t="s">
        <v>84</v>
      </c>
      <c r="Z367" s="181">
        <f t="shared" si="369"/>
        <v>0.8</v>
      </c>
      <c r="AA367" s="173" t="s">
        <v>85</v>
      </c>
      <c r="AB367" s="172" t="s">
        <v>163</v>
      </c>
      <c r="AC367" s="170" t="s">
        <v>164</v>
      </c>
      <c r="AD367" s="173" t="s">
        <v>88</v>
      </c>
      <c r="AE367" s="173" t="s">
        <v>89</v>
      </c>
      <c r="AF367" s="196" t="s">
        <v>165</v>
      </c>
      <c r="AG367" s="173" t="s">
        <v>91</v>
      </c>
      <c r="AH367" s="173" t="s">
        <v>92</v>
      </c>
      <c r="AI367" s="183">
        <f t="shared" si="370"/>
        <v>0.1</v>
      </c>
      <c r="AJ367" s="173" t="s">
        <v>93</v>
      </c>
      <c r="AK367" s="183">
        <f t="shared" si="371"/>
        <v>0.1</v>
      </c>
      <c r="AL367" s="173" t="s">
        <v>94</v>
      </c>
      <c r="AM367" s="195" t="s">
        <v>147</v>
      </c>
      <c r="AN367" s="173" t="s">
        <v>96</v>
      </c>
      <c r="AO367" s="195" t="s">
        <v>148</v>
      </c>
      <c r="AP367" s="184">
        <f t="shared" si="372"/>
        <v>0.2</v>
      </c>
      <c r="AQ367" s="243" t="str">
        <f t="shared" si="373"/>
        <v>BAJA</v>
      </c>
      <c r="AR367" s="243">
        <f t="shared" si="374"/>
        <v>0.4</v>
      </c>
      <c r="AS367" s="243" t="str">
        <f t="shared" si="375"/>
        <v>MAYOR</v>
      </c>
      <c r="AT367" s="243">
        <f t="shared" si="376"/>
        <v>0.64</v>
      </c>
      <c r="AU367" s="223" t="s">
        <v>85</v>
      </c>
      <c r="AV367" s="235" t="s">
        <v>130</v>
      </c>
      <c r="AW367" s="174" t="s">
        <v>163</v>
      </c>
      <c r="AX367" s="175" t="s">
        <v>166</v>
      </c>
      <c r="AY367" s="200"/>
      <c r="AZ367" s="175">
        <f t="shared" si="390"/>
        <v>45657</v>
      </c>
      <c r="BA367" s="175" t="str">
        <f t="shared" si="391"/>
        <v>EN IIIC-2024 el Plan de Vulnerabilidades - Intrusión ejecutado resultados informados, remediaciones en ejecución.</v>
      </c>
      <c r="BB367" s="175" t="str">
        <f t="shared" si="392"/>
        <v>OSI - GIS - GDMA - SPI</v>
      </c>
      <c r="BC367" s="227" t="s">
        <v>100</v>
      </c>
      <c r="BD367" s="175" t="str">
        <f t="shared" si="393"/>
        <v xml:space="preserve"> </v>
      </c>
      <c r="BE367" s="175" t="str">
        <f t="shared" si="394"/>
        <v>X</v>
      </c>
      <c r="BF367" s="175" t="str">
        <f t="shared" si="395"/>
        <v>Se encuentra en desarrollo remediaciones que estan coordinadas con proveedores para definir remediación final.</v>
      </c>
      <c r="BG367" s="177" t="s">
        <v>1340</v>
      </c>
      <c r="BH367" s="175" t="str">
        <f t="shared" si="396"/>
        <v xml:space="preserve"> </v>
      </c>
      <c r="BI367" s="200"/>
      <c r="BJ367" s="190">
        <v>45777</v>
      </c>
      <c r="BK367"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7" s="192" t="str">
        <f t="shared" si="377"/>
        <v>OSI - GIS - GDMA - SPI</v>
      </c>
      <c r="BM367" s="197" t="s">
        <v>100</v>
      </c>
      <c r="BN367" s="191"/>
      <c r="BO367" s="193" t="s">
        <v>1338</v>
      </c>
      <c r="BP367" s="192" t="str">
        <f t="shared" si="381"/>
        <v>Se realiza aseguramiento de los servicios de aplicación y sitios web a producción, nuevas configuraciones de seguridad y  definción de pruebas de vulnerabilidad a activos de TI seelccionados.</v>
      </c>
      <c r="BQ367" s="194" t="s">
        <v>1340</v>
      </c>
      <c r="BR367" s="192" t="str">
        <f t="shared" si="382"/>
        <v xml:space="preserve">Servicio en eejcución 2025, como parte del monitoreo a la pletaforma tencológica. </v>
      </c>
      <c r="BS367" s="200"/>
      <c r="BT367" s="354">
        <f t="shared" si="384"/>
        <v>45838</v>
      </c>
      <c r="BU367" s="354" t="str">
        <f t="shared" si="385"/>
        <v>Ejecución del Plan de Vulnerabilidades y socialización de hallazgos con los equipos Desarrollo y Mantenimiento de Aplicaciones y de Ingenieria y Soporte.</v>
      </c>
      <c r="BV367" s="356" t="str">
        <f t="shared" si="378"/>
        <v>OSI - GIS - GDMA - SPI</v>
      </c>
      <c r="BW367" s="550" t="s">
        <v>100</v>
      </c>
      <c r="BX367" s="357" t="str">
        <f t="shared" si="386"/>
        <v xml:space="preserve"> </v>
      </c>
      <c r="BY367" s="357" t="str">
        <f t="shared" si="387"/>
        <v>X</v>
      </c>
      <c r="BZ367" s="357" t="str">
        <f t="shared" si="388"/>
        <v xml:space="preserve">Revisión del alcance de los hallazgos, análisis técnico  de solución, definicicón de actividades de remediación y documentación casos de las remediaciones. </v>
      </c>
      <c r="CA367" s="355" t="s">
        <v>1340</v>
      </c>
      <c r="CB367" s="356" t="str">
        <f t="shared" si="389"/>
        <v>Ajuste redacción "Descripción del Riesgo" acorde con lo indicado en el Informe OCI-018-2025.</v>
      </c>
      <c r="CC367" s="200"/>
      <c r="CD367" s="301"/>
      <c r="CE367" s="175"/>
      <c r="CF367" s="175" t="str">
        <f t="shared" si="379"/>
        <v>OSI - GIS - GDMA - SPI</v>
      </c>
      <c r="CG367" s="305" t="s">
        <v>100</v>
      </c>
      <c r="CH367" s="176"/>
      <c r="CI367" s="239"/>
      <c r="CJ367" s="175"/>
      <c r="CK367" s="177"/>
      <c r="CL367" s="175"/>
      <c r="CM367" s="200"/>
      <c r="CN367" s="175"/>
      <c r="CO367" s="175"/>
      <c r="CP367" s="176"/>
      <c r="CQ367" s="176"/>
      <c r="CR367" s="176"/>
      <c r="CS367" s="176"/>
      <c r="CT367" s="177"/>
      <c r="CU367" s="177"/>
      <c r="CV367" s="177"/>
      <c r="CW367" s="198"/>
      <c r="CX367" s="198"/>
      <c r="CY367" s="198"/>
      <c r="CZ367" s="198"/>
      <c r="DA367" s="198"/>
      <c r="DB367" s="198"/>
      <c r="DC367" s="198"/>
      <c r="DD367" s="198"/>
      <c r="DE367" s="198"/>
      <c r="DF367" s="198"/>
    </row>
    <row r="368" spans="2:110" s="187" customFormat="1" ht="105" x14ac:dyDescent="0.25">
      <c r="B368" s="173" t="s">
        <v>68</v>
      </c>
      <c r="C368" s="195" t="s">
        <v>157</v>
      </c>
      <c r="D368" s="195" t="s">
        <v>157</v>
      </c>
      <c r="E368" s="196" t="s">
        <v>151</v>
      </c>
      <c r="F368" s="196" t="s">
        <v>71</v>
      </c>
      <c r="G368" s="196" t="s">
        <v>157</v>
      </c>
      <c r="H368" s="195" t="s">
        <v>240</v>
      </c>
      <c r="I368" s="195" t="s">
        <v>513</v>
      </c>
      <c r="J368" s="195" t="s">
        <v>240</v>
      </c>
      <c r="K368" s="195" t="s">
        <v>242</v>
      </c>
      <c r="L368" s="195" t="s">
        <v>278</v>
      </c>
      <c r="M368" s="195" t="s">
        <v>279</v>
      </c>
      <c r="N368" s="195" t="s">
        <v>517</v>
      </c>
      <c r="O368" s="196" t="s">
        <v>265</v>
      </c>
      <c r="P368" s="170"/>
      <c r="Q368" s="171" t="s">
        <v>77</v>
      </c>
      <c r="R368" s="171" t="s">
        <v>78</v>
      </c>
      <c r="S368" s="356" t="s">
        <v>1518</v>
      </c>
      <c r="T368" s="170" t="s">
        <v>162</v>
      </c>
      <c r="U368" s="196" t="s">
        <v>81</v>
      </c>
      <c r="V368" s="170" t="s">
        <v>122</v>
      </c>
      <c r="W368" s="180" t="s">
        <v>83</v>
      </c>
      <c r="X368" s="181">
        <f t="shared" si="368"/>
        <v>0.4</v>
      </c>
      <c r="Y368" s="182" t="s">
        <v>84</v>
      </c>
      <c r="Z368" s="181">
        <f t="shared" si="369"/>
        <v>0.8</v>
      </c>
      <c r="AA368" s="173" t="s">
        <v>85</v>
      </c>
      <c r="AB368" s="172" t="s">
        <v>163</v>
      </c>
      <c r="AC368" s="170" t="s">
        <v>164</v>
      </c>
      <c r="AD368" s="173" t="s">
        <v>88</v>
      </c>
      <c r="AE368" s="173" t="s">
        <v>89</v>
      </c>
      <c r="AF368" s="196" t="s">
        <v>165</v>
      </c>
      <c r="AG368" s="173" t="s">
        <v>91</v>
      </c>
      <c r="AH368" s="173" t="s">
        <v>92</v>
      </c>
      <c r="AI368" s="183">
        <f t="shared" si="370"/>
        <v>0.1</v>
      </c>
      <c r="AJ368" s="173" t="s">
        <v>93</v>
      </c>
      <c r="AK368" s="183">
        <f t="shared" si="371"/>
        <v>0.1</v>
      </c>
      <c r="AL368" s="173" t="s">
        <v>94</v>
      </c>
      <c r="AM368" s="195" t="s">
        <v>147</v>
      </c>
      <c r="AN368" s="173" t="s">
        <v>96</v>
      </c>
      <c r="AO368" s="195" t="s">
        <v>148</v>
      </c>
      <c r="AP368" s="184">
        <f t="shared" si="372"/>
        <v>0.2</v>
      </c>
      <c r="AQ368" s="243" t="str">
        <f t="shared" si="373"/>
        <v>BAJA</v>
      </c>
      <c r="AR368" s="243">
        <f t="shared" si="374"/>
        <v>0.4</v>
      </c>
      <c r="AS368" s="243" t="str">
        <f t="shared" si="375"/>
        <v>MAYOR</v>
      </c>
      <c r="AT368" s="243">
        <f t="shared" si="376"/>
        <v>0.64</v>
      </c>
      <c r="AU368" s="223" t="s">
        <v>85</v>
      </c>
      <c r="AV368" s="235" t="s">
        <v>130</v>
      </c>
      <c r="AW368" s="174" t="s">
        <v>163</v>
      </c>
      <c r="AX368" s="175" t="s">
        <v>166</v>
      </c>
      <c r="AY368" s="200"/>
      <c r="AZ368" s="175">
        <f t="shared" si="390"/>
        <v>45657</v>
      </c>
      <c r="BA368" s="175" t="str">
        <f t="shared" si="391"/>
        <v>EN IIIC-2024 el Plan de Vulnerabilidades - Intrusión ejecutado resultados informados, remediaciones en ejecución.</v>
      </c>
      <c r="BB368" s="175" t="str">
        <f t="shared" si="392"/>
        <v>OSI - GIS - GDMA - SPI</v>
      </c>
      <c r="BC368" s="227" t="s">
        <v>100</v>
      </c>
      <c r="BD368" s="175" t="str">
        <f t="shared" si="393"/>
        <v xml:space="preserve"> </v>
      </c>
      <c r="BE368" s="175" t="str">
        <f t="shared" si="394"/>
        <v>X</v>
      </c>
      <c r="BF368" s="175" t="str">
        <f t="shared" si="395"/>
        <v>Se encuentra en desarrollo remediaciones que estan coordinadas con proveedores para definir remediación final.</v>
      </c>
      <c r="BG368" s="177" t="s">
        <v>1340</v>
      </c>
      <c r="BH368" s="175" t="str">
        <f t="shared" si="396"/>
        <v xml:space="preserve"> </v>
      </c>
      <c r="BI368" s="200"/>
      <c r="BJ368" s="190">
        <v>45777</v>
      </c>
      <c r="BK368"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8" s="192" t="str">
        <f t="shared" si="377"/>
        <v>OSI - GIS - GDMA - SPI</v>
      </c>
      <c r="BM368" s="197" t="s">
        <v>100</v>
      </c>
      <c r="BN368" s="191"/>
      <c r="BO368" s="193" t="s">
        <v>1338</v>
      </c>
      <c r="BP368" s="192" t="str">
        <f t="shared" si="381"/>
        <v>Se realiza aseguramiento de los servicios de aplicación y sitios web a producción, nuevas configuraciones de seguridad y  definción de pruebas de vulnerabilidad a activos de TI seelccionados.</v>
      </c>
      <c r="BQ368" s="194" t="s">
        <v>1340</v>
      </c>
      <c r="BR368" s="192" t="str">
        <f t="shared" si="382"/>
        <v xml:space="preserve">Servicio en eejcución 2025, como parte del monitoreo a la pletaforma tencológica. </v>
      </c>
      <c r="BS368" s="200"/>
      <c r="BT368" s="354">
        <f t="shared" si="384"/>
        <v>45838</v>
      </c>
      <c r="BU368" s="354" t="str">
        <f t="shared" si="385"/>
        <v>Ejecución del Plan de Vulnerabilidades y socialización de hallazgos con los equipos Desarrollo y Mantenimiento de Aplicaciones y de Ingenieria y Soporte.</v>
      </c>
      <c r="BV368" s="356" t="str">
        <f t="shared" si="378"/>
        <v>OSI - GIS - GDMA - SPI</v>
      </c>
      <c r="BW368" s="550" t="s">
        <v>100</v>
      </c>
      <c r="BX368" s="357" t="str">
        <f t="shared" si="386"/>
        <v xml:space="preserve"> </v>
      </c>
      <c r="BY368" s="357" t="str">
        <f t="shared" si="387"/>
        <v>X</v>
      </c>
      <c r="BZ368" s="357" t="str">
        <f t="shared" si="388"/>
        <v xml:space="preserve">Revisión del alcance de los hallazgos, análisis técnico  de solución, definicicón de actividades de remediación y documentación casos de las remediaciones. </v>
      </c>
      <c r="CA368" s="355" t="s">
        <v>1340</v>
      </c>
      <c r="CB368" s="356" t="str">
        <f t="shared" si="389"/>
        <v>Ajuste redacción "Descripción del Riesgo" acorde con lo indicado en el Informe OCI-018-2025.</v>
      </c>
      <c r="CC368" s="200"/>
      <c r="CD368" s="301"/>
      <c r="CE368" s="175"/>
      <c r="CF368" s="175" t="str">
        <f t="shared" si="379"/>
        <v>OSI - GIS - GDMA - SPI</v>
      </c>
      <c r="CG368" s="305" t="s">
        <v>100</v>
      </c>
      <c r="CH368" s="176"/>
      <c r="CI368" s="239"/>
      <c r="CJ368" s="175"/>
      <c r="CK368" s="177"/>
      <c r="CL368" s="175"/>
      <c r="CM368" s="200"/>
      <c r="CN368" s="175"/>
      <c r="CO368" s="175"/>
      <c r="CP368" s="176"/>
      <c r="CQ368" s="176"/>
      <c r="CR368" s="176"/>
      <c r="CS368" s="176"/>
      <c r="CT368" s="177"/>
      <c r="CU368" s="177"/>
      <c r="CV368" s="177"/>
      <c r="CW368" s="198"/>
      <c r="CX368" s="198"/>
      <c r="CY368" s="198"/>
      <c r="CZ368" s="198"/>
      <c r="DA368" s="198"/>
      <c r="DB368" s="198"/>
      <c r="DC368" s="198"/>
      <c r="DD368" s="198"/>
      <c r="DE368" s="198"/>
      <c r="DF368" s="198"/>
    </row>
    <row r="369" spans="2:110" s="187" customFormat="1" ht="105" x14ac:dyDescent="0.25">
      <c r="B369" s="173" t="s">
        <v>68</v>
      </c>
      <c r="C369" s="195" t="s">
        <v>157</v>
      </c>
      <c r="D369" s="195" t="s">
        <v>157</v>
      </c>
      <c r="E369" s="196" t="s">
        <v>151</v>
      </c>
      <c r="F369" s="196" t="s">
        <v>71</v>
      </c>
      <c r="G369" s="196" t="s">
        <v>157</v>
      </c>
      <c r="H369" s="195" t="s">
        <v>242</v>
      </c>
      <c r="I369" s="195" t="s">
        <v>242</v>
      </c>
      <c r="J369" s="195" t="s">
        <v>72</v>
      </c>
      <c r="K369" s="195" t="s">
        <v>242</v>
      </c>
      <c r="L369" s="195" t="s">
        <v>531</v>
      </c>
      <c r="M369" s="195" t="s">
        <v>532</v>
      </c>
      <c r="N369" s="195" t="s">
        <v>533</v>
      </c>
      <c r="O369" s="196" t="s">
        <v>291</v>
      </c>
      <c r="P369" s="170"/>
      <c r="Q369" s="171" t="s">
        <v>77</v>
      </c>
      <c r="R369" s="171" t="s">
        <v>78</v>
      </c>
      <c r="S369" s="356" t="s">
        <v>1518</v>
      </c>
      <c r="T369" s="170" t="s">
        <v>162</v>
      </c>
      <c r="U369" s="196" t="s">
        <v>81</v>
      </c>
      <c r="V369" s="170" t="s">
        <v>122</v>
      </c>
      <c r="W369" s="180" t="s">
        <v>83</v>
      </c>
      <c r="X369" s="181">
        <f t="shared" si="368"/>
        <v>0.4</v>
      </c>
      <c r="Y369" s="182" t="s">
        <v>84</v>
      </c>
      <c r="Z369" s="181">
        <f t="shared" si="369"/>
        <v>0.8</v>
      </c>
      <c r="AA369" s="173" t="s">
        <v>85</v>
      </c>
      <c r="AB369" s="172" t="s">
        <v>163</v>
      </c>
      <c r="AC369" s="170" t="s">
        <v>164</v>
      </c>
      <c r="AD369" s="173" t="s">
        <v>88</v>
      </c>
      <c r="AE369" s="173" t="s">
        <v>89</v>
      </c>
      <c r="AF369" s="196" t="s">
        <v>165</v>
      </c>
      <c r="AG369" s="173" t="s">
        <v>91</v>
      </c>
      <c r="AH369" s="173" t="s">
        <v>92</v>
      </c>
      <c r="AI369" s="183">
        <f t="shared" si="370"/>
        <v>0.1</v>
      </c>
      <c r="AJ369" s="173" t="s">
        <v>93</v>
      </c>
      <c r="AK369" s="183">
        <f t="shared" si="371"/>
        <v>0.1</v>
      </c>
      <c r="AL369" s="173" t="s">
        <v>94</v>
      </c>
      <c r="AM369" s="195" t="s">
        <v>147</v>
      </c>
      <c r="AN369" s="173" t="s">
        <v>96</v>
      </c>
      <c r="AO369" s="195" t="s">
        <v>148</v>
      </c>
      <c r="AP369" s="184">
        <f t="shared" si="372"/>
        <v>0.2</v>
      </c>
      <c r="AQ369" s="243" t="str">
        <f t="shared" si="373"/>
        <v>BAJA</v>
      </c>
      <c r="AR369" s="243">
        <f t="shared" si="374"/>
        <v>0.4</v>
      </c>
      <c r="AS369" s="243" t="str">
        <f t="shared" si="375"/>
        <v>MAYOR</v>
      </c>
      <c r="AT369" s="243">
        <f t="shared" si="376"/>
        <v>0.64</v>
      </c>
      <c r="AU369" s="223" t="s">
        <v>85</v>
      </c>
      <c r="AV369" s="235" t="s">
        <v>130</v>
      </c>
      <c r="AW369" s="174" t="s">
        <v>163</v>
      </c>
      <c r="AX369" s="175" t="s">
        <v>166</v>
      </c>
      <c r="AY369" s="200"/>
      <c r="AZ369" s="175">
        <f t="shared" si="390"/>
        <v>45657</v>
      </c>
      <c r="BA369" s="175" t="str">
        <f t="shared" si="391"/>
        <v>EN IIIC-2024 el Plan de Vulnerabilidades - Intrusión ejecutado resultados informados, remediaciones en ejecución.</v>
      </c>
      <c r="BB369" s="175" t="str">
        <f t="shared" si="392"/>
        <v>OSI - GIS - GDMA - SPI</v>
      </c>
      <c r="BC369" s="227" t="s">
        <v>100</v>
      </c>
      <c r="BD369" s="175" t="str">
        <f t="shared" si="393"/>
        <v xml:space="preserve"> </v>
      </c>
      <c r="BE369" s="175" t="str">
        <f t="shared" si="394"/>
        <v>X</v>
      </c>
      <c r="BF369" s="175" t="str">
        <f t="shared" si="395"/>
        <v>Se encuentra en desarrollo remediaciones que estan coordinadas con proveedores para definir remediación final.</v>
      </c>
      <c r="BG369" s="177" t="s">
        <v>1340</v>
      </c>
      <c r="BH369" s="175" t="str">
        <f t="shared" si="396"/>
        <v xml:space="preserve"> </v>
      </c>
      <c r="BI369" s="200"/>
      <c r="BJ369" s="190">
        <v>45777</v>
      </c>
      <c r="BK369"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69" s="192" t="str">
        <f t="shared" si="377"/>
        <v>OSI - GIS - GDMA - SPI</v>
      </c>
      <c r="BM369" s="197" t="s">
        <v>100</v>
      </c>
      <c r="BN369" s="191"/>
      <c r="BO369" s="193" t="s">
        <v>1338</v>
      </c>
      <c r="BP369" s="192" t="str">
        <f t="shared" si="381"/>
        <v>Se realiza aseguramiento de los servicios de aplicación y sitios web a producción, nuevas configuraciones de seguridad y  definción de pruebas de vulnerabilidad a activos de TI seelccionados.</v>
      </c>
      <c r="BQ369" s="194" t="s">
        <v>1340</v>
      </c>
      <c r="BR369" s="192" t="str">
        <f t="shared" si="382"/>
        <v xml:space="preserve">Servicio en eejcución 2025, como parte del monitoreo a la pletaforma tencológica. </v>
      </c>
      <c r="BS369" s="200"/>
      <c r="BT369" s="354">
        <f t="shared" si="384"/>
        <v>45838</v>
      </c>
      <c r="BU369" s="354" t="str">
        <f t="shared" si="385"/>
        <v>Ejecución del Plan de Vulnerabilidades y socialización de hallazgos con los equipos Desarrollo y Mantenimiento de Aplicaciones y de Ingenieria y Soporte.</v>
      </c>
      <c r="BV369" s="356" t="str">
        <f t="shared" si="378"/>
        <v>OSI - GIS - GDMA - SPI</v>
      </c>
      <c r="BW369" s="550" t="s">
        <v>100</v>
      </c>
      <c r="BX369" s="357" t="str">
        <f t="shared" si="386"/>
        <v xml:space="preserve"> </v>
      </c>
      <c r="BY369" s="357" t="str">
        <f t="shared" si="387"/>
        <v>X</v>
      </c>
      <c r="BZ369" s="357" t="str">
        <f t="shared" si="388"/>
        <v xml:space="preserve">Revisión del alcance de los hallazgos, análisis técnico  de solución, definicicón de actividades de remediación y documentación casos de las remediaciones. </v>
      </c>
      <c r="CA369" s="355" t="s">
        <v>1340</v>
      </c>
      <c r="CB369" s="356" t="str">
        <f t="shared" si="389"/>
        <v>Ajuste redacción "Descripción del Riesgo" acorde con lo indicado en el Informe OCI-018-2025.</v>
      </c>
      <c r="CC369" s="200"/>
      <c r="CD369" s="301"/>
      <c r="CE369" s="175"/>
      <c r="CF369" s="175" t="str">
        <f t="shared" si="379"/>
        <v>OSI - GIS - GDMA - SPI</v>
      </c>
      <c r="CG369" s="305" t="s">
        <v>100</v>
      </c>
      <c r="CH369" s="176"/>
      <c r="CI369" s="239"/>
      <c r="CJ369" s="175"/>
      <c r="CK369" s="177"/>
      <c r="CL369" s="175"/>
      <c r="CM369" s="200"/>
      <c r="CN369" s="175"/>
      <c r="CO369" s="175"/>
      <c r="CP369" s="176"/>
      <c r="CQ369" s="176"/>
      <c r="CR369" s="176"/>
      <c r="CS369" s="176"/>
      <c r="CT369" s="177"/>
      <c r="CU369" s="177"/>
      <c r="CV369" s="177"/>
      <c r="CW369" s="198"/>
      <c r="CX369" s="198"/>
      <c r="CY369" s="198"/>
      <c r="CZ369" s="198"/>
      <c r="DA369" s="198"/>
      <c r="DB369" s="198"/>
      <c r="DC369" s="198"/>
      <c r="DD369" s="198"/>
      <c r="DE369" s="198"/>
      <c r="DF369" s="198"/>
    </row>
    <row r="370" spans="2:110" s="187" customFormat="1" ht="105" x14ac:dyDescent="0.25">
      <c r="B370" s="173" t="s">
        <v>68</v>
      </c>
      <c r="C370" s="195" t="s">
        <v>157</v>
      </c>
      <c r="D370" s="195" t="s">
        <v>157</v>
      </c>
      <c r="E370" s="196" t="s">
        <v>151</v>
      </c>
      <c r="F370" s="196" t="s">
        <v>71</v>
      </c>
      <c r="G370" s="196" t="s">
        <v>157</v>
      </c>
      <c r="H370" s="195" t="s">
        <v>242</v>
      </c>
      <c r="I370" s="195" t="s">
        <v>242</v>
      </c>
      <c r="J370" s="195" t="s">
        <v>240</v>
      </c>
      <c r="K370" s="195" t="s">
        <v>242</v>
      </c>
      <c r="L370" s="195" t="s">
        <v>103</v>
      </c>
      <c r="M370" s="195" t="s">
        <v>103</v>
      </c>
      <c r="N370" s="195" t="s">
        <v>562</v>
      </c>
      <c r="O370" s="196" t="s">
        <v>167</v>
      </c>
      <c r="P370" s="170"/>
      <c r="Q370" s="171" t="s">
        <v>77</v>
      </c>
      <c r="R370" s="171" t="s">
        <v>78</v>
      </c>
      <c r="S370" s="356" t="s">
        <v>1518</v>
      </c>
      <c r="T370" s="170" t="s">
        <v>162</v>
      </c>
      <c r="U370" s="196" t="s">
        <v>81</v>
      </c>
      <c r="V370" s="170" t="s">
        <v>122</v>
      </c>
      <c r="W370" s="180" t="s">
        <v>83</v>
      </c>
      <c r="X370" s="181">
        <f t="shared" si="368"/>
        <v>0.4</v>
      </c>
      <c r="Y370" s="182" t="s">
        <v>84</v>
      </c>
      <c r="Z370" s="181">
        <f t="shared" si="369"/>
        <v>0.8</v>
      </c>
      <c r="AA370" s="173" t="s">
        <v>85</v>
      </c>
      <c r="AB370" s="172" t="s">
        <v>163</v>
      </c>
      <c r="AC370" s="170" t="s">
        <v>164</v>
      </c>
      <c r="AD370" s="173" t="s">
        <v>88</v>
      </c>
      <c r="AE370" s="173" t="s">
        <v>89</v>
      </c>
      <c r="AF370" s="196" t="s">
        <v>165</v>
      </c>
      <c r="AG370" s="173" t="s">
        <v>91</v>
      </c>
      <c r="AH370" s="173" t="s">
        <v>92</v>
      </c>
      <c r="AI370" s="183">
        <f t="shared" si="370"/>
        <v>0.1</v>
      </c>
      <c r="AJ370" s="173" t="s">
        <v>93</v>
      </c>
      <c r="AK370" s="183">
        <f t="shared" si="371"/>
        <v>0.1</v>
      </c>
      <c r="AL370" s="173" t="s">
        <v>94</v>
      </c>
      <c r="AM370" s="195" t="s">
        <v>147</v>
      </c>
      <c r="AN370" s="173" t="s">
        <v>96</v>
      </c>
      <c r="AO370" s="195" t="s">
        <v>148</v>
      </c>
      <c r="AP370" s="184">
        <f t="shared" si="372"/>
        <v>0.2</v>
      </c>
      <c r="AQ370" s="243" t="str">
        <f t="shared" si="373"/>
        <v>BAJA</v>
      </c>
      <c r="AR370" s="243">
        <f t="shared" si="374"/>
        <v>0.4</v>
      </c>
      <c r="AS370" s="243" t="str">
        <f t="shared" si="375"/>
        <v>MAYOR</v>
      </c>
      <c r="AT370" s="243">
        <f t="shared" si="376"/>
        <v>0.64</v>
      </c>
      <c r="AU370" s="223" t="s">
        <v>85</v>
      </c>
      <c r="AV370" s="235" t="s">
        <v>130</v>
      </c>
      <c r="AW370" s="174" t="s">
        <v>163</v>
      </c>
      <c r="AX370" s="175" t="s">
        <v>166</v>
      </c>
      <c r="AY370" s="200"/>
      <c r="AZ370" s="175">
        <f t="shared" si="390"/>
        <v>45657</v>
      </c>
      <c r="BA370" s="175" t="str">
        <f t="shared" si="391"/>
        <v>EN IIIC-2024 el Plan de Vulnerabilidades - Intrusión ejecutado resultados informados, remediaciones en ejecución.</v>
      </c>
      <c r="BB370" s="175" t="str">
        <f t="shared" si="392"/>
        <v>OSI - GIS - GDMA - SPI</v>
      </c>
      <c r="BC370" s="227" t="s">
        <v>100</v>
      </c>
      <c r="BD370" s="175" t="str">
        <f t="shared" si="393"/>
        <v xml:space="preserve"> </v>
      </c>
      <c r="BE370" s="175" t="str">
        <f t="shared" si="394"/>
        <v>X</v>
      </c>
      <c r="BF370" s="175" t="str">
        <f t="shared" si="395"/>
        <v>Se encuentra en desarrollo remediaciones que estan coordinadas con proveedores para definir remediación final.</v>
      </c>
      <c r="BG370" s="177" t="s">
        <v>1340</v>
      </c>
      <c r="BH370" s="175" t="str">
        <f t="shared" si="396"/>
        <v xml:space="preserve"> </v>
      </c>
      <c r="BI370" s="200"/>
      <c r="BJ370" s="190">
        <v>45777</v>
      </c>
      <c r="BK370"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0" s="192" t="str">
        <f t="shared" si="377"/>
        <v>OSI - GIS - GDMA - SPI</v>
      </c>
      <c r="BM370" s="197" t="s">
        <v>100</v>
      </c>
      <c r="BN370" s="191"/>
      <c r="BO370" s="193" t="s">
        <v>1338</v>
      </c>
      <c r="BP370" s="192" t="str">
        <f t="shared" si="381"/>
        <v>Se realiza aseguramiento de los servicios de aplicación y sitios web a producción, nuevas configuraciones de seguridad y  definción de pruebas de vulnerabilidad a activos de TI seelccionados.</v>
      </c>
      <c r="BQ370" s="194" t="s">
        <v>1340</v>
      </c>
      <c r="BR370" s="192" t="str">
        <f t="shared" si="382"/>
        <v xml:space="preserve">Servicio en eejcución 2025, como parte del monitoreo a la pletaforma tencológica. </v>
      </c>
      <c r="BS370" s="200"/>
      <c r="BT370" s="354">
        <f t="shared" si="384"/>
        <v>45838</v>
      </c>
      <c r="BU370" s="354" t="str">
        <f t="shared" si="385"/>
        <v>Ejecución del Plan de Vulnerabilidades y socialización de hallazgos con los equipos Desarrollo y Mantenimiento de Aplicaciones y de Ingenieria y Soporte.</v>
      </c>
      <c r="BV370" s="356" t="str">
        <f t="shared" si="378"/>
        <v>OSI - GIS - GDMA - SPI</v>
      </c>
      <c r="BW370" s="550" t="s">
        <v>100</v>
      </c>
      <c r="BX370" s="357" t="str">
        <f t="shared" si="386"/>
        <v xml:space="preserve"> </v>
      </c>
      <c r="BY370" s="357" t="str">
        <f t="shared" si="387"/>
        <v>X</v>
      </c>
      <c r="BZ370" s="357" t="str">
        <f t="shared" si="388"/>
        <v xml:space="preserve">Revisión del alcance de los hallazgos, análisis técnico  de solución, definicicón de actividades de remediación y documentación casos de las remediaciones. </v>
      </c>
      <c r="CA370" s="355" t="s">
        <v>1340</v>
      </c>
      <c r="CB370" s="356" t="str">
        <f t="shared" si="389"/>
        <v>Ajuste redacción "Descripción del Riesgo" acorde con lo indicado en el Informe OCI-018-2025.</v>
      </c>
      <c r="CC370" s="200"/>
      <c r="CD370" s="301"/>
      <c r="CE370" s="175"/>
      <c r="CF370" s="175" t="str">
        <f t="shared" si="379"/>
        <v>OSI - GIS - GDMA - SPI</v>
      </c>
      <c r="CG370" s="305" t="s">
        <v>100</v>
      </c>
      <c r="CH370" s="176"/>
      <c r="CI370" s="239"/>
      <c r="CJ370" s="175"/>
      <c r="CK370" s="177"/>
      <c r="CL370" s="175"/>
      <c r="CM370" s="200"/>
      <c r="CN370" s="175"/>
      <c r="CO370" s="175"/>
      <c r="CP370" s="176"/>
      <c r="CQ370" s="176"/>
      <c r="CR370" s="176"/>
      <c r="CS370" s="176"/>
      <c r="CT370" s="177"/>
      <c r="CU370" s="177"/>
      <c r="CV370" s="177"/>
      <c r="CW370" s="198"/>
      <c r="CX370" s="198"/>
      <c r="CY370" s="198"/>
      <c r="CZ370" s="198"/>
      <c r="DA370" s="198"/>
      <c r="DB370" s="198"/>
      <c r="DC370" s="198"/>
      <c r="DD370" s="198"/>
      <c r="DE370" s="198"/>
      <c r="DF370" s="198"/>
    </row>
    <row r="371" spans="2:110" s="187" customFormat="1" ht="105" x14ac:dyDescent="0.25">
      <c r="B371" s="173" t="s">
        <v>68</v>
      </c>
      <c r="C371" s="195" t="s">
        <v>236</v>
      </c>
      <c r="D371" s="195" t="s">
        <v>236</v>
      </c>
      <c r="E371" s="196" t="s">
        <v>151</v>
      </c>
      <c r="F371" s="196" t="s">
        <v>168</v>
      </c>
      <c r="G371" s="196" t="s">
        <v>236</v>
      </c>
      <c r="H371" s="195" t="s">
        <v>242</v>
      </c>
      <c r="I371" s="195" t="s">
        <v>242</v>
      </c>
      <c r="J371" s="195" t="s">
        <v>242</v>
      </c>
      <c r="K371" s="195" t="s">
        <v>242</v>
      </c>
      <c r="L371" s="195" t="s">
        <v>598</v>
      </c>
      <c r="M371" s="195" t="s">
        <v>599</v>
      </c>
      <c r="N371" s="195" t="s">
        <v>600</v>
      </c>
      <c r="O371" s="196" t="s">
        <v>363</v>
      </c>
      <c r="P371" s="170"/>
      <c r="Q371" s="171" t="s">
        <v>77</v>
      </c>
      <c r="R371" s="171" t="s">
        <v>78</v>
      </c>
      <c r="S371" s="356" t="str">
        <f>S270</f>
        <v>Posibilidad de afectación económica y reputacional por pérdida en la disponibilidad de la información (q) debido a limitación las capacidades de almacenamiento y resplado (c) que pueden comprometer la disponibilidad e integridad de la información institucional.</v>
      </c>
      <c r="T371" s="170" t="s">
        <v>142</v>
      </c>
      <c r="U371" s="196" t="s">
        <v>81</v>
      </c>
      <c r="V371" s="170" t="s">
        <v>122</v>
      </c>
      <c r="W371" s="180" t="s">
        <v>123</v>
      </c>
      <c r="X371" s="181">
        <f t="shared" si="368"/>
        <v>0.2</v>
      </c>
      <c r="Y371" s="182" t="s">
        <v>84</v>
      </c>
      <c r="Z371" s="181">
        <f t="shared" si="369"/>
        <v>0.8</v>
      </c>
      <c r="AA371" s="173" t="s">
        <v>85</v>
      </c>
      <c r="AB371" s="172" t="s">
        <v>163</v>
      </c>
      <c r="AC371" s="170" t="s">
        <v>164</v>
      </c>
      <c r="AD371" s="173" t="s">
        <v>88</v>
      </c>
      <c r="AE371" s="173" t="s">
        <v>89</v>
      </c>
      <c r="AF371" s="196" t="s">
        <v>165</v>
      </c>
      <c r="AG371" s="173" t="s">
        <v>91</v>
      </c>
      <c r="AH371" s="173" t="s">
        <v>92</v>
      </c>
      <c r="AI371" s="183">
        <f t="shared" si="370"/>
        <v>0.1</v>
      </c>
      <c r="AJ371" s="173" t="s">
        <v>93</v>
      </c>
      <c r="AK371" s="183">
        <f t="shared" si="371"/>
        <v>0.1</v>
      </c>
      <c r="AL371" s="173" t="s">
        <v>94</v>
      </c>
      <c r="AM371" s="195" t="s">
        <v>147</v>
      </c>
      <c r="AN371" s="173" t="s">
        <v>96</v>
      </c>
      <c r="AO371" s="195" t="s">
        <v>148</v>
      </c>
      <c r="AP371" s="184">
        <f t="shared" si="372"/>
        <v>0.2</v>
      </c>
      <c r="AQ371" s="243" t="str">
        <f t="shared" si="373"/>
        <v>MUY BAJA</v>
      </c>
      <c r="AR371" s="243">
        <f t="shared" si="374"/>
        <v>0.2</v>
      </c>
      <c r="AS371" s="243" t="str">
        <f t="shared" si="375"/>
        <v>MAYOR</v>
      </c>
      <c r="AT371" s="243">
        <f t="shared" si="376"/>
        <v>0.64</v>
      </c>
      <c r="AU371" s="223" t="s">
        <v>85</v>
      </c>
      <c r="AV371" s="235" t="s">
        <v>130</v>
      </c>
      <c r="AW371" s="174" t="s">
        <v>163</v>
      </c>
      <c r="AX371" s="175" t="s">
        <v>166</v>
      </c>
      <c r="AY371" s="200"/>
      <c r="AZ371" s="175">
        <f t="shared" si="390"/>
        <v>45657</v>
      </c>
      <c r="BA371" s="175" t="str">
        <f t="shared" si="391"/>
        <v>EN IIIC-2024 el Plan de Vulnerabilidades - Intrusión ejecutado resultados informados, remediaciones en ejecución.</v>
      </c>
      <c r="BB371" s="175" t="str">
        <f t="shared" si="392"/>
        <v>OSI - GIS - GDMA - SPI</v>
      </c>
      <c r="BC371" s="227" t="s">
        <v>100</v>
      </c>
      <c r="BD371" s="175" t="str">
        <f t="shared" si="393"/>
        <v xml:space="preserve"> </v>
      </c>
      <c r="BE371" s="175" t="str">
        <f t="shared" si="394"/>
        <v>X</v>
      </c>
      <c r="BF371" s="175" t="str">
        <f t="shared" si="395"/>
        <v>Se encuentra en desarrollo remediaciones que estan coordinadas con proveedores para definir remediación final.</v>
      </c>
      <c r="BG371" s="177" t="s">
        <v>1340</v>
      </c>
      <c r="BH371" s="175" t="str">
        <f t="shared" si="396"/>
        <v xml:space="preserve"> </v>
      </c>
      <c r="BI371" s="200"/>
      <c r="BJ371" s="190">
        <v>45777</v>
      </c>
      <c r="BK371"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1" s="192" t="str">
        <f t="shared" si="377"/>
        <v>OSI - GIS - GDMA - SPI</v>
      </c>
      <c r="BM371" s="197" t="s">
        <v>100</v>
      </c>
      <c r="BN371" s="191"/>
      <c r="BO371" s="193" t="s">
        <v>1338</v>
      </c>
      <c r="BP371" s="192" t="str">
        <f t="shared" si="381"/>
        <v>Se realiza aseguramiento de los servicios de aplicación y sitios web a producción, nuevas configuraciones de seguridad y  definción de pruebas de vulnerabilidad a activos de TI seelccionados.</v>
      </c>
      <c r="BQ371" s="194" t="s">
        <v>1340</v>
      </c>
      <c r="BR371" s="192" t="str">
        <f t="shared" si="382"/>
        <v xml:space="preserve">Servicio en eejcución 2025, como parte del monitoreo a la pletaforma tencológica. </v>
      </c>
      <c r="BS371" s="200"/>
      <c r="BT371" s="354">
        <f t="shared" si="384"/>
        <v>45838</v>
      </c>
      <c r="BU371" s="354" t="str">
        <f t="shared" si="385"/>
        <v>Ejecución del Plan de Vulnerabilidades y socialización de hallazgos con los equipos Desarrollo y Mantenimiento de Aplicaciones y de Ingenieria y Soporte.</v>
      </c>
      <c r="BV371" s="356" t="str">
        <f t="shared" si="378"/>
        <v>OSI - GIS - GDMA - SPI</v>
      </c>
      <c r="BW371" s="550" t="s">
        <v>100</v>
      </c>
      <c r="BX371" s="357" t="str">
        <f t="shared" si="386"/>
        <v xml:space="preserve"> </v>
      </c>
      <c r="BY371" s="357" t="str">
        <f t="shared" si="387"/>
        <v>X</v>
      </c>
      <c r="BZ371" s="357" t="str">
        <f t="shared" si="388"/>
        <v xml:space="preserve">Revisión del alcance de los hallazgos, análisis técnico  de solución, definicicón de actividades de remediación y documentación casos de las remediaciones. </v>
      </c>
      <c r="CA371" s="355" t="s">
        <v>1340</v>
      </c>
      <c r="CB371" s="356" t="str">
        <f t="shared" si="389"/>
        <v>Ajuste redacción "Descripción del Riesgo" acorde con lo indicado en el Informe OCI-018-2025.</v>
      </c>
      <c r="CC371" s="200"/>
      <c r="CD371" s="301"/>
      <c r="CE371" s="175"/>
      <c r="CF371" s="175" t="str">
        <f t="shared" si="379"/>
        <v>OSI - GIS - GDMA - SPI</v>
      </c>
      <c r="CG371" s="305" t="s">
        <v>100</v>
      </c>
      <c r="CH371" s="176"/>
      <c r="CI371" s="239"/>
      <c r="CJ371" s="175"/>
      <c r="CK371" s="177"/>
      <c r="CL371" s="175"/>
      <c r="CM371" s="200"/>
      <c r="CN371" s="175"/>
      <c r="CO371" s="175"/>
      <c r="CP371" s="176"/>
      <c r="CQ371" s="176"/>
      <c r="CR371" s="176"/>
      <c r="CS371" s="176"/>
      <c r="CT371" s="177"/>
      <c r="CU371" s="177"/>
      <c r="CV371" s="177"/>
      <c r="CW371" s="198"/>
      <c r="CX371" s="198"/>
      <c r="CY371" s="198"/>
      <c r="CZ371" s="198"/>
      <c r="DA371" s="198"/>
      <c r="DB371" s="198"/>
      <c r="DC371" s="198"/>
      <c r="DD371" s="198"/>
      <c r="DE371" s="198"/>
      <c r="DF371" s="198"/>
    </row>
    <row r="372" spans="2:110" s="187" customFormat="1" ht="105" x14ac:dyDescent="0.25">
      <c r="B372" s="173" t="s">
        <v>68</v>
      </c>
      <c r="C372" s="195" t="s">
        <v>230</v>
      </c>
      <c r="D372" s="195" t="s">
        <v>230</v>
      </c>
      <c r="E372" s="196" t="s">
        <v>151</v>
      </c>
      <c r="F372" s="196" t="s">
        <v>71</v>
      </c>
      <c r="G372" s="196" t="s">
        <v>230</v>
      </c>
      <c r="H372" s="195" t="s">
        <v>240</v>
      </c>
      <c r="I372" s="195" t="s">
        <v>518</v>
      </c>
      <c r="J372" s="195" t="s">
        <v>240</v>
      </c>
      <c r="K372" s="195" t="s">
        <v>242</v>
      </c>
      <c r="L372" s="195" t="s">
        <v>317</v>
      </c>
      <c r="M372" s="195" t="s">
        <v>317</v>
      </c>
      <c r="N372" s="195" t="s">
        <v>317</v>
      </c>
      <c r="O372" s="196" t="s">
        <v>415</v>
      </c>
      <c r="P372" s="170"/>
      <c r="Q372" s="171" t="s">
        <v>77</v>
      </c>
      <c r="R372" s="171" t="s">
        <v>78</v>
      </c>
      <c r="S372" s="356" t="s">
        <v>1518</v>
      </c>
      <c r="T372" s="170" t="s">
        <v>162</v>
      </c>
      <c r="U372" s="196" t="s">
        <v>143</v>
      </c>
      <c r="V372" s="170" t="s">
        <v>122</v>
      </c>
      <c r="W372" s="180" t="s">
        <v>83</v>
      </c>
      <c r="X372" s="181">
        <f t="shared" si="368"/>
        <v>0.4</v>
      </c>
      <c r="Y372" s="182" t="s">
        <v>84</v>
      </c>
      <c r="Z372" s="181">
        <f t="shared" si="369"/>
        <v>0.8</v>
      </c>
      <c r="AA372" s="173" t="s">
        <v>85</v>
      </c>
      <c r="AB372" s="172" t="s">
        <v>163</v>
      </c>
      <c r="AC372" s="170" t="s">
        <v>164</v>
      </c>
      <c r="AD372" s="173" t="s">
        <v>88</v>
      </c>
      <c r="AE372" s="173" t="s">
        <v>89</v>
      </c>
      <c r="AF372" s="196" t="s">
        <v>165</v>
      </c>
      <c r="AG372" s="173" t="s">
        <v>91</v>
      </c>
      <c r="AH372" s="173" t="s">
        <v>92</v>
      </c>
      <c r="AI372" s="183">
        <f t="shared" si="370"/>
        <v>0.1</v>
      </c>
      <c r="AJ372" s="173" t="s">
        <v>93</v>
      </c>
      <c r="AK372" s="183">
        <f t="shared" si="371"/>
        <v>0.1</v>
      </c>
      <c r="AL372" s="173" t="s">
        <v>94</v>
      </c>
      <c r="AM372" s="195" t="s">
        <v>147</v>
      </c>
      <c r="AN372" s="173" t="s">
        <v>96</v>
      </c>
      <c r="AO372" s="195" t="s">
        <v>148</v>
      </c>
      <c r="AP372" s="184">
        <f t="shared" si="372"/>
        <v>0.2</v>
      </c>
      <c r="AQ372" s="243" t="str">
        <f t="shared" si="373"/>
        <v>BAJA</v>
      </c>
      <c r="AR372" s="243">
        <f t="shared" si="374"/>
        <v>0.4</v>
      </c>
      <c r="AS372" s="243" t="str">
        <f t="shared" si="375"/>
        <v>MAYOR</v>
      </c>
      <c r="AT372" s="243">
        <f t="shared" si="376"/>
        <v>0.64</v>
      </c>
      <c r="AU372" s="223" t="s">
        <v>85</v>
      </c>
      <c r="AV372" s="235" t="s">
        <v>130</v>
      </c>
      <c r="AW372" s="174" t="s">
        <v>163</v>
      </c>
      <c r="AX372" s="175" t="s">
        <v>166</v>
      </c>
      <c r="AY372" s="200"/>
      <c r="AZ372" s="175">
        <f t="shared" si="390"/>
        <v>45657</v>
      </c>
      <c r="BA372" s="175" t="str">
        <f t="shared" si="391"/>
        <v>EN IIIC-2024 el Plan de Vulnerabilidades - Intrusión ejecutado resultados informados, remediaciones en ejecución.</v>
      </c>
      <c r="BB372" s="175" t="str">
        <f t="shared" si="392"/>
        <v>OSI - GIS - GDMA - SPI</v>
      </c>
      <c r="BC372" s="227" t="s">
        <v>100</v>
      </c>
      <c r="BD372" s="175" t="str">
        <f t="shared" si="393"/>
        <v xml:space="preserve"> </v>
      </c>
      <c r="BE372" s="175" t="str">
        <f t="shared" si="394"/>
        <v>X</v>
      </c>
      <c r="BF372" s="175" t="str">
        <f t="shared" si="395"/>
        <v>Se encuentra en desarrollo remediaciones que estan coordinadas con proveedores para definir remediación final.</v>
      </c>
      <c r="BG372" s="177" t="s">
        <v>1340</v>
      </c>
      <c r="BH372" s="175" t="str">
        <f t="shared" si="396"/>
        <v xml:space="preserve"> </v>
      </c>
      <c r="BI372" s="200"/>
      <c r="BJ372" s="190">
        <v>45777</v>
      </c>
      <c r="BK372" s="192" t="str">
        <f t="shared" si="380"/>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2" s="192" t="str">
        <f t="shared" si="377"/>
        <v>OSI - GIS - GDMA - SPI</v>
      </c>
      <c r="BM372" s="197" t="s">
        <v>100</v>
      </c>
      <c r="BN372" s="191"/>
      <c r="BO372" s="193" t="s">
        <v>1338</v>
      </c>
      <c r="BP372" s="192" t="str">
        <f t="shared" si="381"/>
        <v>Se realiza aseguramiento de los servicios de aplicación y sitios web a producción, nuevas configuraciones de seguridad y  definción de pruebas de vulnerabilidad a activos de TI seelccionados.</v>
      </c>
      <c r="BQ372" s="194" t="s">
        <v>1340</v>
      </c>
      <c r="BR372" s="192" t="str">
        <f t="shared" si="382"/>
        <v xml:space="preserve">Servicio en eejcución 2025, como parte del monitoreo a la pletaforma tencológica. </v>
      </c>
      <c r="BS372" s="200"/>
      <c r="BT372" s="354">
        <f t="shared" si="384"/>
        <v>45838</v>
      </c>
      <c r="BU372" s="354" t="str">
        <f t="shared" si="385"/>
        <v>Ejecución del Plan de Vulnerabilidades y socialización de hallazgos con los equipos Desarrollo y Mantenimiento de Aplicaciones y de Ingenieria y Soporte.</v>
      </c>
      <c r="BV372" s="356" t="str">
        <f t="shared" si="378"/>
        <v>OSI - GIS - GDMA - SPI</v>
      </c>
      <c r="BW372" s="550" t="s">
        <v>100</v>
      </c>
      <c r="BX372" s="357" t="str">
        <f t="shared" si="386"/>
        <v xml:space="preserve"> </v>
      </c>
      <c r="BY372" s="357" t="str">
        <f t="shared" si="387"/>
        <v>X</v>
      </c>
      <c r="BZ372" s="357" t="str">
        <f t="shared" si="388"/>
        <v xml:space="preserve">Revisión del alcance de los hallazgos, análisis técnico  de solución, definicicón de actividades de remediación y documentación casos de las remediaciones. </v>
      </c>
      <c r="CA372" s="355" t="s">
        <v>1340</v>
      </c>
      <c r="CB372" s="356" t="str">
        <f t="shared" si="389"/>
        <v>Ajuste redacción "Descripción del Riesgo" acorde con lo indicado en el Informe OCI-018-2025.</v>
      </c>
      <c r="CC372" s="200"/>
      <c r="CD372" s="301"/>
      <c r="CE372" s="175"/>
      <c r="CF372" s="175" t="str">
        <f t="shared" si="379"/>
        <v>OSI - GIS - GDMA - SPI</v>
      </c>
      <c r="CG372" s="305" t="s">
        <v>100</v>
      </c>
      <c r="CH372" s="176"/>
      <c r="CI372" s="239"/>
      <c r="CJ372" s="175"/>
      <c r="CK372" s="177"/>
      <c r="CL372" s="175"/>
      <c r="CM372" s="200"/>
      <c r="CN372" s="175"/>
      <c r="CO372" s="175"/>
      <c r="CP372" s="176"/>
      <c r="CQ372" s="176"/>
      <c r="CR372" s="176"/>
      <c r="CS372" s="176"/>
      <c r="CT372" s="177"/>
      <c r="CU372" s="177"/>
      <c r="CV372" s="177"/>
      <c r="CW372" s="198"/>
      <c r="CX372" s="198"/>
      <c r="CY372" s="198"/>
      <c r="CZ372" s="198"/>
      <c r="DA372" s="198"/>
      <c r="DB372" s="198"/>
      <c r="DC372" s="198"/>
      <c r="DD372" s="198"/>
      <c r="DE372" s="198"/>
      <c r="DF372" s="198"/>
    </row>
    <row r="373" spans="2:110" s="187" customFormat="1" ht="105" x14ac:dyDescent="0.25">
      <c r="B373" s="173" t="s">
        <v>68</v>
      </c>
      <c r="C373" s="195" t="s">
        <v>157</v>
      </c>
      <c r="D373" s="195" t="s">
        <v>157</v>
      </c>
      <c r="E373" s="196" t="s">
        <v>151</v>
      </c>
      <c r="F373" s="196" t="s">
        <v>71</v>
      </c>
      <c r="G373" s="196" t="s">
        <v>157</v>
      </c>
      <c r="H373" s="195" t="s">
        <v>240</v>
      </c>
      <c r="I373" s="195" t="s">
        <v>242</v>
      </c>
      <c r="J373" s="195" t="s">
        <v>240</v>
      </c>
      <c r="K373" s="195" t="s">
        <v>242</v>
      </c>
      <c r="L373" s="195" t="s">
        <v>620</v>
      </c>
      <c r="M373" s="195" t="s">
        <v>621</v>
      </c>
      <c r="N373" s="195" t="s">
        <v>622</v>
      </c>
      <c r="O373" s="196" t="s">
        <v>415</v>
      </c>
      <c r="P373" s="170"/>
      <c r="Q373" s="171" t="s">
        <v>77</v>
      </c>
      <c r="R373" s="171" t="s">
        <v>78</v>
      </c>
      <c r="S373" s="356" t="s">
        <v>1518</v>
      </c>
      <c r="T373" s="170" t="s">
        <v>162</v>
      </c>
      <c r="U373" s="196" t="s">
        <v>81</v>
      </c>
      <c r="V373" s="170" t="s">
        <v>122</v>
      </c>
      <c r="W373" s="180" t="s">
        <v>83</v>
      </c>
      <c r="X373" s="181">
        <f t="shared" si="368"/>
        <v>0.4</v>
      </c>
      <c r="Y373" s="182" t="s">
        <v>84</v>
      </c>
      <c r="Z373" s="181">
        <f t="shared" si="369"/>
        <v>0.8</v>
      </c>
      <c r="AA373" s="173" t="s">
        <v>85</v>
      </c>
      <c r="AB373" s="172" t="s">
        <v>163</v>
      </c>
      <c r="AC373" s="170" t="s">
        <v>164</v>
      </c>
      <c r="AD373" s="173" t="s">
        <v>88</v>
      </c>
      <c r="AE373" s="173" t="s">
        <v>89</v>
      </c>
      <c r="AF373" s="196" t="s">
        <v>165</v>
      </c>
      <c r="AG373" s="173" t="s">
        <v>91</v>
      </c>
      <c r="AH373" s="173" t="s">
        <v>92</v>
      </c>
      <c r="AI373" s="183">
        <f t="shared" si="370"/>
        <v>0.1</v>
      </c>
      <c r="AJ373" s="173" t="s">
        <v>93</v>
      </c>
      <c r="AK373" s="183">
        <f t="shared" si="371"/>
        <v>0.1</v>
      </c>
      <c r="AL373" s="173" t="s">
        <v>94</v>
      </c>
      <c r="AM373" s="195" t="s">
        <v>147</v>
      </c>
      <c r="AN373" s="173" t="s">
        <v>96</v>
      </c>
      <c r="AO373" s="195" t="s">
        <v>148</v>
      </c>
      <c r="AP373" s="184">
        <f t="shared" si="372"/>
        <v>0.2</v>
      </c>
      <c r="AQ373" s="243" t="str">
        <f t="shared" si="373"/>
        <v>BAJA</v>
      </c>
      <c r="AR373" s="243">
        <f t="shared" si="374"/>
        <v>0.4</v>
      </c>
      <c r="AS373" s="243" t="str">
        <f t="shared" si="375"/>
        <v>MAYOR</v>
      </c>
      <c r="AT373" s="243">
        <f t="shared" si="376"/>
        <v>0.64</v>
      </c>
      <c r="AU373" s="223" t="s">
        <v>85</v>
      </c>
      <c r="AV373" s="235" t="s">
        <v>130</v>
      </c>
      <c r="AW373" s="174" t="s">
        <v>163</v>
      </c>
      <c r="AX373" s="175" t="s">
        <v>166</v>
      </c>
      <c r="AY373" s="200"/>
      <c r="AZ373" s="175">
        <f t="shared" si="390"/>
        <v>45657</v>
      </c>
      <c r="BA373" s="175" t="str">
        <f t="shared" si="391"/>
        <v>EN IIIC-2024 el Plan de Vulnerabilidades - Intrusión ejecutado resultados informados, remediaciones en ejecución.</v>
      </c>
      <c r="BB373" s="175" t="str">
        <f t="shared" si="392"/>
        <v>OSI - GIS - GDMA - SPI</v>
      </c>
      <c r="BC373" s="227" t="s">
        <v>100</v>
      </c>
      <c r="BD373" s="175" t="str">
        <f t="shared" si="393"/>
        <v xml:space="preserve"> </v>
      </c>
      <c r="BE373" s="175" t="str">
        <f t="shared" si="394"/>
        <v>X</v>
      </c>
      <c r="BF373" s="175" t="str">
        <f t="shared" si="395"/>
        <v>Se encuentra en desarrollo remediaciones que estan coordinadas con proveedores para definir remediación final.</v>
      </c>
      <c r="BG373" s="177" t="s">
        <v>1340</v>
      </c>
      <c r="BH373" s="175" t="str">
        <f t="shared" si="396"/>
        <v xml:space="preserve"> </v>
      </c>
      <c r="BI373" s="200"/>
      <c r="BJ373" s="190">
        <v>45777</v>
      </c>
      <c r="BK373" s="192" t="str">
        <f t="shared" ref="BK373:BK396" si="397">BK372</f>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3" s="192" t="str">
        <f t="shared" si="377"/>
        <v>OSI - GIS - GDMA - SPI</v>
      </c>
      <c r="BM373" s="197" t="s">
        <v>100</v>
      </c>
      <c r="BN373" s="191"/>
      <c r="BO373" s="193" t="s">
        <v>1338</v>
      </c>
      <c r="BP373" s="192" t="str">
        <f t="shared" si="381"/>
        <v>Se realiza aseguramiento de los servicios de aplicación y sitios web a producción, nuevas configuraciones de seguridad y  definción de pruebas de vulnerabilidad a activos de TI seelccionados.</v>
      </c>
      <c r="BQ373" s="194" t="s">
        <v>1340</v>
      </c>
      <c r="BR373" s="192" t="str">
        <f t="shared" si="382"/>
        <v xml:space="preserve">Servicio en eejcución 2025, como parte del monitoreo a la pletaforma tencológica. </v>
      </c>
      <c r="BS373" s="200"/>
      <c r="BT373" s="354">
        <f t="shared" si="384"/>
        <v>45838</v>
      </c>
      <c r="BU373" s="354" t="str">
        <f t="shared" si="385"/>
        <v>Ejecución del Plan de Vulnerabilidades y socialización de hallazgos con los equipos Desarrollo y Mantenimiento de Aplicaciones y de Ingenieria y Soporte.</v>
      </c>
      <c r="BV373" s="356" t="str">
        <f t="shared" si="378"/>
        <v>OSI - GIS - GDMA - SPI</v>
      </c>
      <c r="BW373" s="550" t="s">
        <v>100</v>
      </c>
      <c r="BX373" s="357" t="str">
        <f t="shared" si="386"/>
        <v xml:space="preserve"> </v>
      </c>
      <c r="BY373" s="357" t="str">
        <f t="shared" si="387"/>
        <v>X</v>
      </c>
      <c r="BZ373" s="357" t="str">
        <f t="shared" si="388"/>
        <v xml:space="preserve">Revisión del alcance de los hallazgos, análisis técnico  de solución, definicicón de actividades de remediación y documentación casos de las remediaciones. </v>
      </c>
      <c r="CA373" s="355" t="s">
        <v>1340</v>
      </c>
      <c r="CB373" s="356" t="str">
        <f t="shared" si="389"/>
        <v>Ajuste redacción "Descripción del Riesgo" acorde con lo indicado en el Informe OCI-018-2025.</v>
      </c>
      <c r="CC373" s="200"/>
      <c r="CD373" s="301"/>
      <c r="CE373" s="175"/>
      <c r="CF373" s="175" t="str">
        <f t="shared" si="379"/>
        <v>OSI - GIS - GDMA - SPI</v>
      </c>
      <c r="CG373" s="305" t="s">
        <v>100</v>
      </c>
      <c r="CH373" s="176"/>
      <c r="CI373" s="239"/>
      <c r="CJ373" s="175"/>
      <c r="CK373" s="177"/>
      <c r="CL373" s="175"/>
      <c r="CM373" s="200"/>
      <c r="CN373" s="175"/>
      <c r="CO373" s="175"/>
      <c r="CP373" s="176"/>
      <c r="CQ373" s="176"/>
      <c r="CR373" s="176"/>
      <c r="CS373" s="176"/>
      <c r="CT373" s="177"/>
      <c r="CU373" s="177"/>
      <c r="CV373" s="177"/>
      <c r="CW373" s="198"/>
      <c r="CX373" s="198"/>
      <c r="CY373" s="198"/>
      <c r="CZ373" s="198"/>
      <c r="DA373" s="198"/>
      <c r="DB373" s="198"/>
      <c r="DC373" s="198"/>
      <c r="DD373" s="198"/>
      <c r="DE373" s="198"/>
      <c r="DF373" s="198"/>
    </row>
    <row r="374" spans="2:110" s="187" customFormat="1" ht="105" x14ac:dyDescent="0.25">
      <c r="B374" s="173" t="s">
        <v>68</v>
      </c>
      <c r="C374" s="195" t="s">
        <v>157</v>
      </c>
      <c r="D374" s="195" t="s">
        <v>157</v>
      </c>
      <c r="E374" s="196" t="s">
        <v>151</v>
      </c>
      <c r="F374" s="196" t="s">
        <v>71</v>
      </c>
      <c r="G374" s="196" t="s">
        <v>157</v>
      </c>
      <c r="H374" s="195" t="s">
        <v>242</v>
      </c>
      <c r="I374" s="195" t="s">
        <v>242</v>
      </c>
      <c r="J374" s="195" t="s">
        <v>240</v>
      </c>
      <c r="K374" s="195" t="s">
        <v>242</v>
      </c>
      <c r="L374" s="195" t="s">
        <v>634</v>
      </c>
      <c r="M374" s="195" t="s">
        <v>103</v>
      </c>
      <c r="N374" s="195" t="s">
        <v>103</v>
      </c>
      <c r="O374" s="196" t="s">
        <v>176</v>
      </c>
      <c r="P374" s="170"/>
      <c r="Q374" s="171" t="s">
        <v>77</v>
      </c>
      <c r="R374" s="171" t="s">
        <v>78</v>
      </c>
      <c r="S374" s="356" t="s">
        <v>1518</v>
      </c>
      <c r="T374" s="170" t="s">
        <v>162</v>
      </c>
      <c r="U374" s="196" t="s">
        <v>81</v>
      </c>
      <c r="V374" s="170" t="s">
        <v>122</v>
      </c>
      <c r="W374" s="180" t="s">
        <v>83</v>
      </c>
      <c r="X374" s="181">
        <f t="shared" si="368"/>
        <v>0.4</v>
      </c>
      <c r="Y374" s="182" t="s">
        <v>84</v>
      </c>
      <c r="Z374" s="181">
        <f t="shared" si="369"/>
        <v>0.8</v>
      </c>
      <c r="AA374" s="173" t="s">
        <v>85</v>
      </c>
      <c r="AB374" s="172" t="s">
        <v>163</v>
      </c>
      <c r="AC374" s="170" t="s">
        <v>164</v>
      </c>
      <c r="AD374" s="173" t="s">
        <v>88</v>
      </c>
      <c r="AE374" s="173" t="s">
        <v>89</v>
      </c>
      <c r="AF374" s="196" t="s">
        <v>165</v>
      </c>
      <c r="AG374" s="173" t="s">
        <v>91</v>
      </c>
      <c r="AH374" s="173" t="s">
        <v>92</v>
      </c>
      <c r="AI374" s="183">
        <f t="shared" si="370"/>
        <v>0.1</v>
      </c>
      <c r="AJ374" s="173" t="s">
        <v>93</v>
      </c>
      <c r="AK374" s="183">
        <f t="shared" si="371"/>
        <v>0.1</v>
      </c>
      <c r="AL374" s="173" t="s">
        <v>94</v>
      </c>
      <c r="AM374" s="195" t="s">
        <v>147</v>
      </c>
      <c r="AN374" s="173" t="s">
        <v>96</v>
      </c>
      <c r="AO374" s="195" t="s">
        <v>148</v>
      </c>
      <c r="AP374" s="184">
        <f t="shared" si="372"/>
        <v>0.2</v>
      </c>
      <c r="AQ374" s="243" t="str">
        <f t="shared" si="373"/>
        <v>BAJA</v>
      </c>
      <c r="AR374" s="243">
        <f t="shared" si="374"/>
        <v>0.4</v>
      </c>
      <c r="AS374" s="243" t="str">
        <f t="shared" si="375"/>
        <v>MAYOR</v>
      </c>
      <c r="AT374" s="243">
        <f t="shared" si="376"/>
        <v>0.64</v>
      </c>
      <c r="AU374" s="223" t="s">
        <v>85</v>
      </c>
      <c r="AV374" s="235" t="s">
        <v>130</v>
      </c>
      <c r="AW374" s="174" t="s">
        <v>163</v>
      </c>
      <c r="AX374" s="175" t="s">
        <v>166</v>
      </c>
      <c r="AY374" s="200"/>
      <c r="AZ374" s="175">
        <f t="shared" si="390"/>
        <v>45657</v>
      </c>
      <c r="BA374" s="175" t="str">
        <f t="shared" si="391"/>
        <v>EN IIIC-2024 el Plan de Vulnerabilidades - Intrusión ejecutado resultados informados, remediaciones en ejecución.</v>
      </c>
      <c r="BB374" s="175" t="str">
        <f t="shared" si="392"/>
        <v>OSI - GIS - GDMA - SPI</v>
      </c>
      <c r="BC374" s="227" t="s">
        <v>100</v>
      </c>
      <c r="BD374" s="175" t="str">
        <f t="shared" si="393"/>
        <v xml:space="preserve"> </v>
      </c>
      <c r="BE374" s="175" t="str">
        <f t="shared" si="394"/>
        <v>X</v>
      </c>
      <c r="BF374" s="175" t="str">
        <f t="shared" si="395"/>
        <v>Se encuentra en desarrollo remediaciones que estan coordinadas con proveedores para definir remediación final.</v>
      </c>
      <c r="BG374" s="177" t="s">
        <v>1340</v>
      </c>
      <c r="BH374" s="175" t="str">
        <f t="shared" si="396"/>
        <v xml:space="preserve"> </v>
      </c>
      <c r="BI374" s="200"/>
      <c r="BJ374" s="190">
        <v>45777</v>
      </c>
      <c r="BK374"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4" s="192" t="str">
        <f t="shared" si="377"/>
        <v>OSI - GIS - GDMA - SPI</v>
      </c>
      <c r="BM374" s="197" t="s">
        <v>100</v>
      </c>
      <c r="BN374" s="191"/>
      <c r="BO374" s="193" t="s">
        <v>1338</v>
      </c>
      <c r="BP374" s="192" t="str">
        <f t="shared" si="381"/>
        <v>Se realiza aseguramiento de los servicios de aplicación y sitios web a producción, nuevas configuraciones de seguridad y  definción de pruebas de vulnerabilidad a activos de TI seelccionados.</v>
      </c>
      <c r="BQ374" s="194" t="s">
        <v>1340</v>
      </c>
      <c r="BR374" s="192" t="str">
        <f t="shared" si="382"/>
        <v xml:space="preserve">Servicio en eejcución 2025, como parte del monitoreo a la pletaforma tencológica. </v>
      </c>
      <c r="BS374" s="200"/>
      <c r="BT374" s="354">
        <f t="shared" si="384"/>
        <v>45838</v>
      </c>
      <c r="BU374" s="354" t="str">
        <f t="shared" si="385"/>
        <v>Ejecución del Plan de Vulnerabilidades y socialización de hallazgos con los equipos Desarrollo y Mantenimiento de Aplicaciones y de Ingenieria y Soporte.</v>
      </c>
      <c r="BV374" s="356" t="str">
        <f t="shared" si="378"/>
        <v>OSI - GIS - GDMA - SPI</v>
      </c>
      <c r="BW374" s="550" t="s">
        <v>100</v>
      </c>
      <c r="BX374" s="357" t="str">
        <f t="shared" si="386"/>
        <v xml:space="preserve"> </v>
      </c>
      <c r="BY374" s="357" t="str">
        <f t="shared" si="387"/>
        <v>X</v>
      </c>
      <c r="BZ374" s="357" t="str">
        <f t="shared" si="388"/>
        <v xml:space="preserve">Revisión del alcance de los hallazgos, análisis técnico  de solución, definicicón de actividades de remediación y documentación casos de las remediaciones. </v>
      </c>
      <c r="CA374" s="355" t="s">
        <v>1340</v>
      </c>
      <c r="CB374" s="356" t="str">
        <f t="shared" si="389"/>
        <v>Ajuste redacción "Descripción del Riesgo" acorde con lo indicado en el Informe OCI-018-2025.</v>
      </c>
      <c r="CC374" s="200"/>
      <c r="CD374" s="301"/>
      <c r="CE374" s="175"/>
      <c r="CF374" s="175" t="str">
        <f t="shared" si="379"/>
        <v>OSI - GIS - GDMA - SPI</v>
      </c>
      <c r="CG374" s="305" t="s">
        <v>100</v>
      </c>
      <c r="CH374" s="176"/>
      <c r="CI374" s="239"/>
      <c r="CJ374" s="175"/>
      <c r="CK374" s="177"/>
      <c r="CL374" s="175"/>
      <c r="CM374" s="200"/>
      <c r="CN374" s="175"/>
      <c r="CO374" s="175"/>
      <c r="CP374" s="176"/>
      <c r="CQ374" s="176"/>
      <c r="CR374" s="176"/>
      <c r="CS374" s="176"/>
      <c r="CT374" s="177"/>
      <c r="CU374" s="177"/>
      <c r="CV374" s="177"/>
      <c r="CW374" s="198"/>
      <c r="CX374" s="198"/>
      <c r="CY374" s="198"/>
      <c r="CZ374" s="198"/>
      <c r="DA374" s="198"/>
      <c r="DB374" s="198"/>
      <c r="DC374" s="198"/>
      <c r="DD374" s="198"/>
      <c r="DE374" s="198"/>
      <c r="DF374" s="198"/>
    </row>
    <row r="375" spans="2:110" s="187" customFormat="1" ht="105" x14ac:dyDescent="0.25">
      <c r="B375" s="173" t="s">
        <v>68</v>
      </c>
      <c r="C375" s="195" t="s">
        <v>230</v>
      </c>
      <c r="D375" s="195" t="s">
        <v>230</v>
      </c>
      <c r="E375" s="196" t="s">
        <v>151</v>
      </c>
      <c r="F375" s="196" t="s">
        <v>71</v>
      </c>
      <c r="G375" s="196" t="s">
        <v>230</v>
      </c>
      <c r="H375" s="195" t="s">
        <v>240</v>
      </c>
      <c r="I375" s="195" t="s">
        <v>242</v>
      </c>
      <c r="J375" s="195" t="s">
        <v>242</v>
      </c>
      <c r="K375" s="195" t="s">
        <v>242</v>
      </c>
      <c r="L375" s="195" t="s">
        <v>639</v>
      </c>
      <c r="M375" s="195" t="s">
        <v>640</v>
      </c>
      <c r="N375" s="195" t="s">
        <v>641</v>
      </c>
      <c r="O375" s="196" t="s">
        <v>189</v>
      </c>
      <c r="P375" s="170"/>
      <c r="Q375" s="171" t="s">
        <v>77</v>
      </c>
      <c r="R375" s="171" t="s">
        <v>78</v>
      </c>
      <c r="S375" s="356" t="s">
        <v>1518</v>
      </c>
      <c r="T375" s="170" t="s">
        <v>162</v>
      </c>
      <c r="U375" s="196" t="s">
        <v>143</v>
      </c>
      <c r="V375" s="170" t="s">
        <v>122</v>
      </c>
      <c r="W375" s="180" t="s">
        <v>83</v>
      </c>
      <c r="X375" s="181">
        <f t="shared" si="368"/>
        <v>0.4</v>
      </c>
      <c r="Y375" s="182" t="s">
        <v>84</v>
      </c>
      <c r="Z375" s="181">
        <f t="shared" si="369"/>
        <v>0.8</v>
      </c>
      <c r="AA375" s="173" t="s">
        <v>85</v>
      </c>
      <c r="AB375" s="172" t="s">
        <v>163</v>
      </c>
      <c r="AC375" s="170" t="s">
        <v>164</v>
      </c>
      <c r="AD375" s="173" t="s">
        <v>88</v>
      </c>
      <c r="AE375" s="173" t="s">
        <v>89</v>
      </c>
      <c r="AF375" s="196" t="s">
        <v>165</v>
      </c>
      <c r="AG375" s="173" t="s">
        <v>91</v>
      </c>
      <c r="AH375" s="173" t="s">
        <v>92</v>
      </c>
      <c r="AI375" s="183">
        <f t="shared" si="370"/>
        <v>0.1</v>
      </c>
      <c r="AJ375" s="173" t="s">
        <v>93</v>
      </c>
      <c r="AK375" s="183">
        <f t="shared" si="371"/>
        <v>0.1</v>
      </c>
      <c r="AL375" s="173" t="s">
        <v>94</v>
      </c>
      <c r="AM375" s="195" t="s">
        <v>147</v>
      </c>
      <c r="AN375" s="173" t="s">
        <v>96</v>
      </c>
      <c r="AO375" s="195" t="s">
        <v>148</v>
      </c>
      <c r="AP375" s="184">
        <f t="shared" si="372"/>
        <v>0.2</v>
      </c>
      <c r="AQ375" s="243" t="str">
        <f t="shared" si="373"/>
        <v>BAJA</v>
      </c>
      <c r="AR375" s="243">
        <f t="shared" si="374"/>
        <v>0.4</v>
      </c>
      <c r="AS375" s="243" t="str">
        <f t="shared" si="375"/>
        <v>MAYOR</v>
      </c>
      <c r="AT375" s="243">
        <f t="shared" si="376"/>
        <v>0.64</v>
      </c>
      <c r="AU375" s="223" t="s">
        <v>85</v>
      </c>
      <c r="AV375" s="235" t="s">
        <v>130</v>
      </c>
      <c r="AW375" s="174" t="s">
        <v>163</v>
      </c>
      <c r="AX375" s="175" t="s">
        <v>166</v>
      </c>
      <c r="AY375" s="200"/>
      <c r="AZ375" s="175">
        <f t="shared" si="390"/>
        <v>45657</v>
      </c>
      <c r="BA375" s="175" t="str">
        <f t="shared" si="391"/>
        <v>EN IIIC-2024 el Plan de Vulnerabilidades - Intrusión ejecutado resultados informados, remediaciones en ejecución.</v>
      </c>
      <c r="BB375" s="175" t="str">
        <f t="shared" si="392"/>
        <v>OSI - GIS - GDMA - SPI</v>
      </c>
      <c r="BC375" s="227" t="s">
        <v>100</v>
      </c>
      <c r="BD375" s="175" t="str">
        <f t="shared" si="393"/>
        <v xml:space="preserve"> </v>
      </c>
      <c r="BE375" s="175" t="str">
        <f t="shared" si="394"/>
        <v>X</v>
      </c>
      <c r="BF375" s="175" t="str">
        <f t="shared" si="395"/>
        <v>Se encuentra en desarrollo remediaciones que estan coordinadas con proveedores para definir remediación final.</v>
      </c>
      <c r="BG375" s="177" t="s">
        <v>1340</v>
      </c>
      <c r="BH375" s="175" t="str">
        <f t="shared" si="396"/>
        <v xml:space="preserve"> </v>
      </c>
      <c r="BI375" s="200"/>
      <c r="BJ375" s="190">
        <v>45777</v>
      </c>
      <c r="BK375"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5" s="192" t="str">
        <f t="shared" si="377"/>
        <v>OSI - GIS - GDMA - SPI</v>
      </c>
      <c r="BM375" s="197" t="s">
        <v>100</v>
      </c>
      <c r="BN375" s="191"/>
      <c r="BO375" s="193" t="s">
        <v>1338</v>
      </c>
      <c r="BP375" s="192" t="str">
        <f t="shared" si="381"/>
        <v>Se realiza aseguramiento de los servicios de aplicación y sitios web a producción, nuevas configuraciones de seguridad y  definción de pruebas de vulnerabilidad a activos de TI seelccionados.</v>
      </c>
      <c r="BQ375" s="194" t="s">
        <v>1340</v>
      </c>
      <c r="BR375" s="192" t="str">
        <f t="shared" si="382"/>
        <v xml:space="preserve">Servicio en eejcución 2025, como parte del monitoreo a la pletaforma tencológica. </v>
      </c>
      <c r="BS375" s="200"/>
      <c r="BT375" s="354">
        <f t="shared" si="384"/>
        <v>45838</v>
      </c>
      <c r="BU375" s="354" t="str">
        <f t="shared" si="385"/>
        <v>Ejecución del Plan de Vulnerabilidades y socialización de hallazgos con los equipos Desarrollo y Mantenimiento de Aplicaciones y de Ingenieria y Soporte.</v>
      </c>
      <c r="BV375" s="356" t="str">
        <f t="shared" si="378"/>
        <v>OSI - GIS - GDMA - SPI</v>
      </c>
      <c r="BW375" s="550" t="s">
        <v>100</v>
      </c>
      <c r="BX375" s="357" t="str">
        <f t="shared" si="386"/>
        <v xml:space="preserve"> </v>
      </c>
      <c r="BY375" s="357" t="str">
        <f t="shared" si="387"/>
        <v>X</v>
      </c>
      <c r="BZ375" s="357" t="str">
        <f t="shared" si="388"/>
        <v xml:space="preserve">Revisión del alcance de los hallazgos, análisis técnico  de solución, definicicón de actividades de remediación y documentación casos de las remediaciones. </v>
      </c>
      <c r="CA375" s="355" t="s">
        <v>1340</v>
      </c>
      <c r="CB375" s="356" t="str">
        <f t="shared" si="389"/>
        <v>Ajuste redacción "Descripción del Riesgo" acorde con lo indicado en el Informe OCI-018-2025.</v>
      </c>
      <c r="CC375" s="200"/>
      <c r="CD375" s="301"/>
      <c r="CE375" s="175"/>
      <c r="CF375" s="175" t="str">
        <f t="shared" si="379"/>
        <v>OSI - GIS - GDMA - SPI</v>
      </c>
      <c r="CG375" s="305" t="s">
        <v>100</v>
      </c>
      <c r="CH375" s="176"/>
      <c r="CI375" s="239"/>
      <c r="CJ375" s="175"/>
      <c r="CK375" s="177"/>
      <c r="CL375" s="175"/>
      <c r="CM375" s="200"/>
      <c r="CN375" s="175"/>
      <c r="CO375" s="175"/>
      <c r="CP375" s="176"/>
      <c r="CQ375" s="176"/>
      <c r="CR375" s="176"/>
      <c r="CS375" s="176"/>
      <c r="CT375" s="177"/>
      <c r="CU375" s="177"/>
      <c r="CV375" s="177"/>
      <c r="CW375" s="198"/>
      <c r="CX375" s="198"/>
      <c r="CY375" s="198"/>
      <c r="CZ375" s="198"/>
      <c r="DA375" s="198"/>
      <c r="DB375" s="198"/>
      <c r="DC375" s="198"/>
      <c r="DD375" s="198"/>
      <c r="DE375" s="198"/>
      <c r="DF375" s="198"/>
    </row>
    <row r="376" spans="2:110" s="187" customFormat="1" ht="105" x14ac:dyDescent="0.25">
      <c r="B376" s="173" t="s">
        <v>68</v>
      </c>
      <c r="C376" s="195" t="s">
        <v>157</v>
      </c>
      <c r="D376" s="195" t="s">
        <v>157</v>
      </c>
      <c r="E376" s="196" t="s">
        <v>151</v>
      </c>
      <c r="F376" s="196" t="s">
        <v>71</v>
      </c>
      <c r="G376" s="196" t="s">
        <v>157</v>
      </c>
      <c r="H376" s="195" t="s">
        <v>242</v>
      </c>
      <c r="I376" s="195" t="s">
        <v>240</v>
      </c>
      <c r="J376" s="195" t="s">
        <v>242</v>
      </c>
      <c r="K376" s="195" t="s">
        <v>242</v>
      </c>
      <c r="L376" s="195" t="s">
        <v>501</v>
      </c>
      <c r="M376" s="195" t="s">
        <v>651</v>
      </c>
      <c r="N376" s="195" t="s">
        <v>652</v>
      </c>
      <c r="O376" s="196" t="s">
        <v>497</v>
      </c>
      <c r="P376" s="170"/>
      <c r="Q376" s="171" t="s">
        <v>77</v>
      </c>
      <c r="R376" s="171" t="s">
        <v>78</v>
      </c>
      <c r="S376" s="356" t="s">
        <v>1518</v>
      </c>
      <c r="T376" s="170" t="s">
        <v>162</v>
      </c>
      <c r="U376" s="196" t="s">
        <v>81</v>
      </c>
      <c r="V376" s="170" t="s">
        <v>122</v>
      </c>
      <c r="W376" s="180" t="s">
        <v>83</v>
      </c>
      <c r="X376" s="181">
        <f t="shared" si="368"/>
        <v>0.4</v>
      </c>
      <c r="Y376" s="182" t="s">
        <v>84</v>
      </c>
      <c r="Z376" s="181">
        <f t="shared" si="369"/>
        <v>0.8</v>
      </c>
      <c r="AA376" s="173" t="s">
        <v>85</v>
      </c>
      <c r="AB376" s="172" t="s">
        <v>163</v>
      </c>
      <c r="AC376" s="170" t="s">
        <v>164</v>
      </c>
      <c r="AD376" s="173" t="s">
        <v>88</v>
      </c>
      <c r="AE376" s="173" t="s">
        <v>89</v>
      </c>
      <c r="AF376" s="196" t="s">
        <v>165</v>
      </c>
      <c r="AG376" s="173" t="s">
        <v>91</v>
      </c>
      <c r="AH376" s="173" t="s">
        <v>92</v>
      </c>
      <c r="AI376" s="183">
        <f t="shared" si="370"/>
        <v>0.1</v>
      </c>
      <c r="AJ376" s="173" t="s">
        <v>93</v>
      </c>
      <c r="AK376" s="183">
        <f t="shared" si="371"/>
        <v>0.1</v>
      </c>
      <c r="AL376" s="173" t="s">
        <v>94</v>
      </c>
      <c r="AM376" s="195" t="s">
        <v>147</v>
      </c>
      <c r="AN376" s="173" t="s">
        <v>96</v>
      </c>
      <c r="AO376" s="195" t="s">
        <v>148</v>
      </c>
      <c r="AP376" s="184">
        <f t="shared" si="372"/>
        <v>0.2</v>
      </c>
      <c r="AQ376" s="243" t="str">
        <f t="shared" si="373"/>
        <v>BAJA</v>
      </c>
      <c r="AR376" s="243">
        <f t="shared" si="374"/>
        <v>0.4</v>
      </c>
      <c r="AS376" s="243" t="str">
        <f t="shared" si="375"/>
        <v>MAYOR</v>
      </c>
      <c r="AT376" s="243">
        <f t="shared" si="376"/>
        <v>0.64</v>
      </c>
      <c r="AU376" s="223" t="s">
        <v>85</v>
      </c>
      <c r="AV376" s="235" t="s">
        <v>130</v>
      </c>
      <c r="AW376" s="174" t="s">
        <v>163</v>
      </c>
      <c r="AX376" s="175" t="s">
        <v>166</v>
      </c>
      <c r="AY376" s="200"/>
      <c r="AZ376" s="175">
        <f t="shared" ref="AZ376:AZ396" si="398">AZ375</f>
        <v>45657</v>
      </c>
      <c r="BA376" s="175" t="str">
        <f t="shared" ref="BA376:BA396" si="399">BA375</f>
        <v>EN IIIC-2024 el Plan de Vulnerabilidades - Intrusión ejecutado resultados informados, remediaciones en ejecución.</v>
      </c>
      <c r="BB376" s="175" t="str">
        <f t="shared" ref="BB376:BB396" si="400">BB375</f>
        <v>OSI - GIS - GDMA - SPI</v>
      </c>
      <c r="BC376" s="227" t="s">
        <v>100</v>
      </c>
      <c r="BD376" s="175" t="str">
        <f t="shared" ref="BD376:BD396" si="401">BD375</f>
        <v xml:space="preserve"> </v>
      </c>
      <c r="BE376" s="175" t="str">
        <f t="shared" ref="BE376:BE396" si="402">BE375</f>
        <v>X</v>
      </c>
      <c r="BF376" s="175" t="str">
        <f t="shared" ref="BF376:BF396" si="403">BF375</f>
        <v>Se encuentra en desarrollo remediaciones que estan coordinadas con proveedores para definir remediación final.</v>
      </c>
      <c r="BG376" s="177" t="s">
        <v>1340</v>
      </c>
      <c r="BH376" s="175" t="str">
        <f t="shared" ref="BH376:BH396" si="404">BH375</f>
        <v xml:space="preserve"> </v>
      </c>
      <c r="BI376" s="200"/>
      <c r="BJ376" s="190">
        <v>45777</v>
      </c>
      <c r="BK376"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6" s="192" t="str">
        <f t="shared" si="377"/>
        <v>OSI - GIS - GDMA - SPI</v>
      </c>
      <c r="BM376" s="197" t="s">
        <v>100</v>
      </c>
      <c r="BN376" s="191"/>
      <c r="BO376" s="193" t="s">
        <v>1338</v>
      </c>
      <c r="BP376" s="192" t="str">
        <f t="shared" si="381"/>
        <v>Se realiza aseguramiento de los servicios de aplicación y sitios web a producción, nuevas configuraciones de seguridad y  definción de pruebas de vulnerabilidad a activos de TI seelccionados.</v>
      </c>
      <c r="BQ376" s="194" t="s">
        <v>1340</v>
      </c>
      <c r="BR376" s="192" t="str">
        <f t="shared" si="382"/>
        <v xml:space="preserve">Servicio en eejcución 2025, como parte del monitoreo a la pletaforma tencológica. </v>
      </c>
      <c r="BS376" s="200"/>
      <c r="BT376" s="354">
        <f t="shared" si="384"/>
        <v>45838</v>
      </c>
      <c r="BU376" s="354" t="str">
        <f t="shared" si="385"/>
        <v>Ejecución del Plan de Vulnerabilidades y socialización de hallazgos con los equipos Desarrollo y Mantenimiento de Aplicaciones y de Ingenieria y Soporte.</v>
      </c>
      <c r="BV376" s="356" t="str">
        <f t="shared" si="378"/>
        <v>OSI - GIS - GDMA - SPI</v>
      </c>
      <c r="BW376" s="550" t="s">
        <v>100</v>
      </c>
      <c r="BX376" s="357" t="str">
        <f t="shared" si="386"/>
        <v xml:space="preserve"> </v>
      </c>
      <c r="BY376" s="357" t="str">
        <f t="shared" si="387"/>
        <v>X</v>
      </c>
      <c r="BZ376" s="357" t="str">
        <f t="shared" si="388"/>
        <v xml:space="preserve">Revisión del alcance de los hallazgos, análisis técnico  de solución, definicicón de actividades de remediación y documentación casos de las remediaciones. </v>
      </c>
      <c r="CA376" s="355" t="s">
        <v>1340</v>
      </c>
      <c r="CB376" s="356" t="str">
        <f t="shared" si="389"/>
        <v>Ajuste redacción "Descripción del Riesgo" acorde con lo indicado en el Informe OCI-018-2025.</v>
      </c>
      <c r="CC376" s="200"/>
      <c r="CD376" s="301"/>
      <c r="CE376" s="175"/>
      <c r="CF376" s="175" t="str">
        <f t="shared" si="379"/>
        <v>OSI - GIS - GDMA - SPI</v>
      </c>
      <c r="CG376" s="305" t="s">
        <v>100</v>
      </c>
      <c r="CH376" s="176"/>
      <c r="CI376" s="239"/>
      <c r="CJ376" s="175"/>
      <c r="CK376" s="177"/>
      <c r="CL376" s="175"/>
      <c r="CM376" s="200"/>
      <c r="CN376" s="175"/>
      <c r="CO376" s="175"/>
      <c r="CP376" s="176"/>
      <c r="CQ376" s="176"/>
      <c r="CR376" s="176"/>
      <c r="CS376" s="176"/>
      <c r="CT376" s="177"/>
      <c r="CU376" s="177"/>
      <c r="CV376" s="177"/>
      <c r="CW376" s="198"/>
      <c r="CX376" s="198"/>
      <c r="CY376" s="198"/>
      <c r="CZ376" s="198"/>
      <c r="DA376" s="198"/>
      <c r="DB376" s="198"/>
      <c r="DC376" s="198"/>
      <c r="DD376" s="198"/>
      <c r="DE376" s="198"/>
      <c r="DF376" s="198"/>
    </row>
    <row r="377" spans="2:110" s="187" customFormat="1" ht="105" x14ac:dyDescent="0.25">
      <c r="B377" s="173" t="s">
        <v>68</v>
      </c>
      <c r="C377" s="195" t="s">
        <v>236</v>
      </c>
      <c r="D377" s="195" t="s">
        <v>236</v>
      </c>
      <c r="E377" s="196" t="s">
        <v>151</v>
      </c>
      <c r="F377" s="196" t="s">
        <v>71</v>
      </c>
      <c r="G377" s="196" t="s">
        <v>236</v>
      </c>
      <c r="H377" s="195" t="s">
        <v>242</v>
      </c>
      <c r="I377" s="195" t="s">
        <v>242</v>
      </c>
      <c r="J377" s="195" t="s">
        <v>242</v>
      </c>
      <c r="K377" s="195" t="s">
        <v>242</v>
      </c>
      <c r="L377" s="195">
        <v>0</v>
      </c>
      <c r="M377" s="195">
        <v>0</v>
      </c>
      <c r="N377" s="195">
        <v>0</v>
      </c>
      <c r="O377" s="196" t="s">
        <v>497</v>
      </c>
      <c r="P377" s="170"/>
      <c r="Q377" s="171" t="s">
        <v>77</v>
      </c>
      <c r="R377" s="171" t="s">
        <v>78</v>
      </c>
      <c r="S377" s="356" t="str">
        <f>S276</f>
        <v>Posibilidad de afectación económica y reputacional por pérdida en la disponibilidad de la información (q) debido a limitación las capacidades de almacenamiento y resplado (c) que pueden comprometer la disponibilidad e integridad de la información institucional.</v>
      </c>
      <c r="T377" s="170" t="s">
        <v>142</v>
      </c>
      <c r="U377" s="196" t="s">
        <v>81</v>
      </c>
      <c r="V377" s="170" t="s">
        <v>122</v>
      </c>
      <c r="W377" s="180" t="s">
        <v>123</v>
      </c>
      <c r="X377" s="181">
        <f t="shared" si="368"/>
        <v>0.2</v>
      </c>
      <c r="Y377" s="182" t="s">
        <v>84</v>
      </c>
      <c r="Z377" s="181">
        <f t="shared" si="369"/>
        <v>0.8</v>
      </c>
      <c r="AA377" s="173" t="s">
        <v>85</v>
      </c>
      <c r="AB377" s="172" t="s">
        <v>163</v>
      </c>
      <c r="AC377" s="170" t="s">
        <v>164</v>
      </c>
      <c r="AD377" s="173" t="s">
        <v>88</v>
      </c>
      <c r="AE377" s="173" t="s">
        <v>89</v>
      </c>
      <c r="AF377" s="196" t="s">
        <v>165</v>
      </c>
      <c r="AG377" s="173" t="s">
        <v>91</v>
      </c>
      <c r="AH377" s="173" t="s">
        <v>92</v>
      </c>
      <c r="AI377" s="183">
        <f t="shared" si="370"/>
        <v>0.1</v>
      </c>
      <c r="AJ377" s="173" t="s">
        <v>93</v>
      </c>
      <c r="AK377" s="183">
        <f t="shared" si="371"/>
        <v>0.1</v>
      </c>
      <c r="AL377" s="173" t="s">
        <v>94</v>
      </c>
      <c r="AM377" s="195" t="s">
        <v>147</v>
      </c>
      <c r="AN377" s="173" t="s">
        <v>96</v>
      </c>
      <c r="AO377" s="195" t="s">
        <v>148</v>
      </c>
      <c r="AP377" s="184">
        <f t="shared" si="372"/>
        <v>0.2</v>
      </c>
      <c r="AQ377" s="243" t="str">
        <f t="shared" si="373"/>
        <v>MUY BAJA</v>
      </c>
      <c r="AR377" s="243">
        <f t="shared" si="374"/>
        <v>0.2</v>
      </c>
      <c r="AS377" s="243" t="str">
        <f t="shared" si="375"/>
        <v>MAYOR</v>
      </c>
      <c r="AT377" s="243">
        <f t="shared" si="376"/>
        <v>0.64</v>
      </c>
      <c r="AU377" s="223" t="s">
        <v>85</v>
      </c>
      <c r="AV377" s="235" t="s">
        <v>130</v>
      </c>
      <c r="AW377" s="174" t="s">
        <v>163</v>
      </c>
      <c r="AX377" s="175" t="s">
        <v>166</v>
      </c>
      <c r="AY377" s="200"/>
      <c r="AZ377" s="175">
        <f t="shared" si="398"/>
        <v>45657</v>
      </c>
      <c r="BA377" s="175" t="str">
        <f t="shared" si="399"/>
        <v>EN IIIC-2024 el Plan de Vulnerabilidades - Intrusión ejecutado resultados informados, remediaciones en ejecución.</v>
      </c>
      <c r="BB377" s="175" t="str">
        <f t="shared" si="400"/>
        <v>OSI - GIS - GDMA - SPI</v>
      </c>
      <c r="BC377" s="227" t="s">
        <v>100</v>
      </c>
      <c r="BD377" s="175" t="str">
        <f t="shared" si="401"/>
        <v xml:space="preserve"> </v>
      </c>
      <c r="BE377" s="175" t="str">
        <f t="shared" si="402"/>
        <v>X</v>
      </c>
      <c r="BF377" s="175" t="str">
        <f t="shared" si="403"/>
        <v>Se encuentra en desarrollo remediaciones que estan coordinadas con proveedores para definir remediación final.</v>
      </c>
      <c r="BG377" s="177" t="s">
        <v>1340</v>
      </c>
      <c r="BH377" s="175" t="str">
        <f t="shared" si="404"/>
        <v xml:space="preserve"> </v>
      </c>
      <c r="BI377" s="200"/>
      <c r="BJ377" s="190">
        <v>45777</v>
      </c>
      <c r="BK377"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7" s="192" t="str">
        <f t="shared" si="377"/>
        <v>OSI - GIS - GDMA - SPI</v>
      </c>
      <c r="BM377" s="197" t="s">
        <v>100</v>
      </c>
      <c r="BN377" s="191"/>
      <c r="BO377" s="193" t="s">
        <v>1338</v>
      </c>
      <c r="BP377" s="192" t="str">
        <f t="shared" si="381"/>
        <v>Se realiza aseguramiento de los servicios de aplicación y sitios web a producción, nuevas configuraciones de seguridad y  definción de pruebas de vulnerabilidad a activos de TI seelccionados.</v>
      </c>
      <c r="BQ377" s="194" t="s">
        <v>1340</v>
      </c>
      <c r="BR377" s="192" t="str">
        <f t="shared" si="382"/>
        <v xml:space="preserve">Servicio en eejcución 2025, como parte del monitoreo a la pletaforma tencológica. </v>
      </c>
      <c r="BS377" s="200"/>
      <c r="BT377" s="354">
        <f t="shared" si="384"/>
        <v>45838</v>
      </c>
      <c r="BU377" s="354" t="str">
        <f t="shared" si="385"/>
        <v>Ejecución del Plan de Vulnerabilidades y socialización de hallazgos con los equipos Desarrollo y Mantenimiento de Aplicaciones y de Ingenieria y Soporte.</v>
      </c>
      <c r="BV377" s="356" t="str">
        <f t="shared" si="378"/>
        <v>OSI - GIS - GDMA - SPI</v>
      </c>
      <c r="BW377" s="550" t="s">
        <v>100</v>
      </c>
      <c r="BX377" s="357" t="str">
        <f t="shared" si="386"/>
        <v xml:space="preserve"> </v>
      </c>
      <c r="BY377" s="357" t="str">
        <f t="shared" si="387"/>
        <v>X</v>
      </c>
      <c r="BZ377" s="357" t="str">
        <f t="shared" si="388"/>
        <v xml:space="preserve">Revisión del alcance de los hallazgos, análisis técnico  de solución, definicicón de actividades de remediación y documentación casos de las remediaciones. </v>
      </c>
      <c r="CA377" s="355" t="s">
        <v>1340</v>
      </c>
      <c r="CB377" s="356" t="str">
        <f t="shared" si="389"/>
        <v>Ajuste redacción "Descripción del Riesgo" acorde con lo indicado en el Informe OCI-018-2025.</v>
      </c>
      <c r="CC377" s="200"/>
      <c r="CD377" s="301"/>
      <c r="CE377" s="175"/>
      <c r="CF377" s="175" t="str">
        <f t="shared" si="379"/>
        <v>OSI - GIS - GDMA - SPI</v>
      </c>
      <c r="CG377" s="305" t="s">
        <v>100</v>
      </c>
      <c r="CH377" s="176"/>
      <c r="CI377" s="239"/>
      <c r="CJ377" s="175"/>
      <c r="CK377" s="177"/>
      <c r="CL377" s="175"/>
      <c r="CM377" s="200"/>
      <c r="CN377" s="175"/>
      <c r="CO377" s="175"/>
      <c r="CP377" s="176"/>
      <c r="CQ377" s="176"/>
      <c r="CR377" s="176"/>
      <c r="CS377" s="176"/>
      <c r="CT377" s="177"/>
      <c r="CU377" s="177"/>
      <c r="CV377" s="177"/>
      <c r="CW377" s="198"/>
      <c r="CX377" s="198"/>
      <c r="CY377" s="198"/>
      <c r="CZ377" s="198"/>
      <c r="DA377" s="198"/>
      <c r="DB377" s="198"/>
      <c r="DC377" s="198"/>
      <c r="DD377" s="198"/>
      <c r="DE377" s="198"/>
      <c r="DF377" s="198"/>
    </row>
    <row r="378" spans="2:110" s="187" customFormat="1" ht="220.5" x14ac:dyDescent="0.25">
      <c r="B378" s="173" t="s">
        <v>68</v>
      </c>
      <c r="C378" s="195" t="s">
        <v>157</v>
      </c>
      <c r="D378" s="195" t="s">
        <v>157</v>
      </c>
      <c r="E378" s="196" t="s">
        <v>151</v>
      </c>
      <c r="F378" s="196" t="s">
        <v>71</v>
      </c>
      <c r="G378" s="196" t="s">
        <v>157</v>
      </c>
      <c r="H378" s="195" t="s">
        <v>242</v>
      </c>
      <c r="I378" s="195" t="s">
        <v>518</v>
      </c>
      <c r="J378" s="195" t="s">
        <v>513</v>
      </c>
      <c r="K378" s="195" t="s">
        <v>518</v>
      </c>
      <c r="L378" s="195" t="s">
        <v>655</v>
      </c>
      <c r="M378" s="195" t="s">
        <v>656</v>
      </c>
      <c r="N378" s="195" t="s">
        <v>657</v>
      </c>
      <c r="O378" s="196" t="s">
        <v>161</v>
      </c>
      <c r="P378" s="170"/>
      <c r="Q378" s="171" t="s">
        <v>77</v>
      </c>
      <c r="R378" s="171" t="s">
        <v>78</v>
      </c>
      <c r="S378" s="356" t="s">
        <v>1518</v>
      </c>
      <c r="T378" s="170" t="s">
        <v>162</v>
      </c>
      <c r="U378" s="196" t="s">
        <v>81</v>
      </c>
      <c r="V378" s="170" t="s">
        <v>82</v>
      </c>
      <c r="W378" s="180" t="s">
        <v>83</v>
      </c>
      <c r="X378" s="181">
        <f t="shared" si="368"/>
        <v>0.4</v>
      </c>
      <c r="Y378" s="182" t="s">
        <v>84</v>
      </c>
      <c r="Z378" s="181">
        <f t="shared" si="369"/>
        <v>0.8</v>
      </c>
      <c r="AA378" s="173" t="s">
        <v>85</v>
      </c>
      <c r="AB378" s="172" t="s">
        <v>163</v>
      </c>
      <c r="AC378" s="170" t="s">
        <v>164</v>
      </c>
      <c r="AD378" s="173" t="s">
        <v>88</v>
      </c>
      <c r="AE378" s="173" t="s">
        <v>89</v>
      </c>
      <c r="AF378" s="196" t="s">
        <v>165</v>
      </c>
      <c r="AG378" s="173" t="s">
        <v>91</v>
      </c>
      <c r="AH378" s="173" t="s">
        <v>92</v>
      </c>
      <c r="AI378" s="183">
        <f t="shared" si="370"/>
        <v>0.1</v>
      </c>
      <c r="AJ378" s="173" t="s">
        <v>93</v>
      </c>
      <c r="AK378" s="183">
        <f t="shared" si="371"/>
        <v>0.1</v>
      </c>
      <c r="AL378" s="173" t="s">
        <v>94</v>
      </c>
      <c r="AM378" s="195" t="s">
        <v>147</v>
      </c>
      <c r="AN378" s="173" t="s">
        <v>96</v>
      </c>
      <c r="AO378" s="195" t="s">
        <v>148</v>
      </c>
      <c r="AP378" s="184">
        <f t="shared" si="372"/>
        <v>0.2</v>
      </c>
      <c r="AQ378" s="243" t="str">
        <f t="shared" si="373"/>
        <v>BAJA</v>
      </c>
      <c r="AR378" s="243">
        <f t="shared" si="374"/>
        <v>0.4</v>
      </c>
      <c r="AS378" s="243" t="str">
        <f t="shared" si="375"/>
        <v>MAYOR</v>
      </c>
      <c r="AT378" s="243">
        <f t="shared" si="376"/>
        <v>0.64</v>
      </c>
      <c r="AU378" s="223" t="s">
        <v>85</v>
      </c>
      <c r="AV378" s="235" t="s">
        <v>130</v>
      </c>
      <c r="AW378" s="174" t="s">
        <v>163</v>
      </c>
      <c r="AX378" s="175" t="s">
        <v>166</v>
      </c>
      <c r="AY378" s="200"/>
      <c r="AZ378" s="175">
        <f t="shared" si="398"/>
        <v>45657</v>
      </c>
      <c r="BA378" s="175" t="str">
        <f t="shared" si="399"/>
        <v>EN IIIC-2024 el Plan de Vulnerabilidades - Intrusión ejecutado resultados informados, remediaciones en ejecución.</v>
      </c>
      <c r="BB378" s="175" t="str">
        <f t="shared" si="400"/>
        <v>OSI - GIS - GDMA - SPI</v>
      </c>
      <c r="BC378" s="227" t="s">
        <v>100</v>
      </c>
      <c r="BD378" s="175" t="str">
        <f t="shared" si="401"/>
        <v xml:space="preserve"> </v>
      </c>
      <c r="BE378" s="175" t="str">
        <f t="shared" si="402"/>
        <v>X</v>
      </c>
      <c r="BF378" s="175" t="str">
        <f t="shared" si="403"/>
        <v>Se encuentra en desarrollo remediaciones que estan coordinadas con proveedores para definir remediación final.</v>
      </c>
      <c r="BG378" s="177" t="s">
        <v>1340</v>
      </c>
      <c r="BH378" s="175" t="str">
        <f t="shared" si="404"/>
        <v xml:space="preserve"> </v>
      </c>
      <c r="BI378" s="200"/>
      <c r="BJ378" s="190">
        <v>45777</v>
      </c>
      <c r="BK378"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8" s="192" t="str">
        <f t="shared" si="377"/>
        <v>OSI - GIS - GDMA - SPI</v>
      </c>
      <c r="BM378" s="197" t="s">
        <v>100</v>
      </c>
      <c r="BN378" s="191"/>
      <c r="BO378" s="193" t="s">
        <v>1338</v>
      </c>
      <c r="BP378" s="192" t="str">
        <f t="shared" si="381"/>
        <v>Se realiza aseguramiento de los servicios de aplicación y sitios web a producción, nuevas configuraciones de seguridad y  definción de pruebas de vulnerabilidad a activos de TI seelccionados.</v>
      </c>
      <c r="BQ378" s="194" t="s">
        <v>1340</v>
      </c>
      <c r="BR378" s="192" t="str">
        <f t="shared" si="382"/>
        <v xml:space="preserve">Servicio en eejcución 2025, como parte del monitoreo a la pletaforma tencológica. </v>
      </c>
      <c r="BS378" s="200"/>
      <c r="BT378" s="354">
        <f t="shared" si="384"/>
        <v>45838</v>
      </c>
      <c r="BU378" s="354" t="str">
        <f t="shared" si="385"/>
        <v>Ejecución del Plan de Vulnerabilidades y socialización de hallazgos con los equipos Desarrollo y Mantenimiento de Aplicaciones y de Ingenieria y Soporte.</v>
      </c>
      <c r="BV378" s="356" t="str">
        <f t="shared" si="378"/>
        <v>OSI - GIS - GDMA - SPI</v>
      </c>
      <c r="BW378" s="550" t="s">
        <v>100</v>
      </c>
      <c r="BX378" s="357" t="str">
        <f t="shared" si="386"/>
        <v xml:space="preserve"> </v>
      </c>
      <c r="BY378" s="357" t="str">
        <f t="shared" si="387"/>
        <v>X</v>
      </c>
      <c r="BZ378" s="357" t="str">
        <f t="shared" si="388"/>
        <v xml:space="preserve">Revisión del alcance de los hallazgos, análisis técnico  de solución, definicicón de actividades de remediación y documentación casos de las remediaciones. </v>
      </c>
      <c r="CA378" s="355" t="s">
        <v>1340</v>
      </c>
      <c r="CB378" s="356" t="str">
        <f t="shared" si="389"/>
        <v>Ajuste redacción "Descripción del Riesgo" acorde con lo indicado en el Informe OCI-018-2025.</v>
      </c>
      <c r="CC378" s="200"/>
      <c r="CD378" s="301"/>
      <c r="CE378" s="175"/>
      <c r="CF378" s="175" t="str">
        <f t="shared" si="379"/>
        <v>OSI - GIS - GDMA - SPI</v>
      </c>
      <c r="CG378" s="305" t="s">
        <v>100</v>
      </c>
      <c r="CH378" s="176"/>
      <c r="CI378" s="239"/>
      <c r="CJ378" s="175"/>
      <c r="CK378" s="177"/>
      <c r="CL378" s="175"/>
      <c r="CM378" s="200"/>
      <c r="CN378" s="175"/>
      <c r="CO378" s="175"/>
      <c r="CP378" s="176"/>
      <c r="CQ378" s="176"/>
      <c r="CR378" s="176"/>
      <c r="CS378" s="176"/>
      <c r="CT378" s="177"/>
      <c r="CU378" s="177"/>
      <c r="CV378" s="177"/>
      <c r="CW378" s="198"/>
      <c r="CX378" s="198"/>
      <c r="CY378" s="198"/>
      <c r="CZ378" s="198"/>
      <c r="DA378" s="198"/>
      <c r="DB378" s="198"/>
      <c r="DC378" s="198"/>
      <c r="DD378" s="198"/>
      <c r="DE378" s="198"/>
      <c r="DF378" s="198"/>
    </row>
    <row r="379" spans="2:110" s="187" customFormat="1" ht="105" x14ac:dyDescent="0.25">
      <c r="B379" s="173" t="s">
        <v>68</v>
      </c>
      <c r="C379" s="195" t="s">
        <v>157</v>
      </c>
      <c r="D379" s="195" t="s">
        <v>157</v>
      </c>
      <c r="E379" s="196" t="s">
        <v>151</v>
      </c>
      <c r="F379" s="196" t="s">
        <v>71</v>
      </c>
      <c r="G379" s="196" t="s">
        <v>157</v>
      </c>
      <c r="H379" s="195" t="s">
        <v>71</v>
      </c>
      <c r="I379" s="195" t="s">
        <v>518</v>
      </c>
      <c r="J379" s="195" t="s">
        <v>240</v>
      </c>
      <c r="K379" s="195" t="s">
        <v>518</v>
      </c>
      <c r="L379" s="195" t="s">
        <v>357</v>
      </c>
      <c r="M379" s="195">
        <v>0</v>
      </c>
      <c r="N379" s="195" t="s">
        <v>665</v>
      </c>
      <c r="O379" s="196" t="s">
        <v>167</v>
      </c>
      <c r="P379" s="170"/>
      <c r="Q379" s="171" t="s">
        <v>77</v>
      </c>
      <c r="R379" s="171" t="s">
        <v>78</v>
      </c>
      <c r="S379" s="356" t="s">
        <v>1518</v>
      </c>
      <c r="T379" s="170" t="s">
        <v>162</v>
      </c>
      <c r="U379" s="196" t="s">
        <v>81</v>
      </c>
      <c r="V379" s="170" t="s">
        <v>82</v>
      </c>
      <c r="W379" s="180" t="s">
        <v>83</v>
      </c>
      <c r="X379" s="181">
        <f t="shared" si="368"/>
        <v>0.4</v>
      </c>
      <c r="Y379" s="182" t="s">
        <v>84</v>
      </c>
      <c r="Z379" s="181">
        <f t="shared" si="369"/>
        <v>0.8</v>
      </c>
      <c r="AA379" s="173" t="s">
        <v>85</v>
      </c>
      <c r="AB379" s="172" t="s">
        <v>163</v>
      </c>
      <c r="AC379" s="170" t="s">
        <v>164</v>
      </c>
      <c r="AD379" s="173" t="s">
        <v>88</v>
      </c>
      <c r="AE379" s="173" t="s">
        <v>89</v>
      </c>
      <c r="AF379" s="196" t="s">
        <v>165</v>
      </c>
      <c r="AG379" s="173" t="s">
        <v>91</v>
      </c>
      <c r="AH379" s="173" t="s">
        <v>92</v>
      </c>
      <c r="AI379" s="183">
        <f t="shared" si="370"/>
        <v>0.1</v>
      </c>
      <c r="AJ379" s="173" t="s">
        <v>93</v>
      </c>
      <c r="AK379" s="183">
        <f t="shared" si="371"/>
        <v>0.1</v>
      </c>
      <c r="AL379" s="173" t="s">
        <v>94</v>
      </c>
      <c r="AM379" s="195" t="s">
        <v>147</v>
      </c>
      <c r="AN379" s="173" t="s">
        <v>96</v>
      </c>
      <c r="AO379" s="195" t="s">
        <v>148</v>
      </c>
      <c r="AP379" s="184">
        <f t="shared" si="372"/>
        <v>0.2</v>
      </c>
      <c r="AQ379" s="243" t="str">
        <f t="shared" si="373"/>
        <v>BAJA</v>
      </c>
      <c r="AR379" s="243">
        <f t="shared" si="374"/>
        <v>0.4</v>
      </c>
      <c r="AS379" s="243" t="str">
        <f t="shared" si="375"/>
        <v>MAYOR</v>
      </c>
      <c r="AT379" s="243">
        <f t="shared" si="376"/>
        <v>0.64</v>
      </c>
      <c r="AU379" s="223" t="s">
        <v>85</v>
      </c>
      <c r="AV379" s="235" t="s">
        <v>130</v>
      </c>
      <c r="AW379" s="174" t="s">
        <v>163</v>
      </c>
      <c r="AX379" s="175" t="s">
        <v>166</v>
      </c>
      <c r="AY379" s="200"/>
      <c r="AZ379" s="175">
        <f t="shared" si="398"/>
        <v>45657</v>
      </c>
      <c r="BA379" s="175" t="str">
        <f t="shared" si="399"/>
        <v>EN IIIC-2024 el Plan de Vulnerabilidades - Intrusión ejecutado resultados informados, remediaciones en ejecución.</v>
      </c>
      <c r="BB379" s="175" t="str">
        <f t="shared" si="400"/>
        <v>OSI - GIS - GDMA - SPI</v>
      </c>
      <c r="BC379" s="227" t="s">
        <v>100</v>
      </c>
      <c r="BD379" s="175" t="str">
        <f t="shared" si="401"/>
        <v xml:space="preserve"> </v>
      </c>
      <c r="BE379" s="175" t="str">
        <f t="shared" si="402"/>
        <v>X</v>
      </c>
      <c r="BF379" s="175" t="str">
        <f t="shared" si="403"/>
        <v>Se encuentra en desarrollo remediaciones que estan coordinadas con proveedores para definir remediación final.</v>
      </c>
      <c r="BG379" s="177" t="s">
        <v>1340</v>
      </c>
      <c r="BH379" s="175" t="str">
        <f t="shared" si="404"/>
        <v xml:space="preserve"> </v>
      </c>
      <c r="BI379" s="200"/>
      <c r="BJ379" s="190">
        <v>45777</v>
      </c>
      <c r="BK379"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79" s="192" t="str">
        <f t="shared" si="377"/>
        <v>OSI - GIS - GDMA - SPI</v>
      </c>
      <c r="BM379" s="197" t="s">
        <v>100</v>
      </c>
      <c r="BN379" s="191"/>
      <c r="BO379" s="193" t="s">
        <v>1338</v>
      </c>
      <c r="BP379" s="192" t="str">
        <f t="shared" si="381"/>
        <v>Se realiza aseguramiento de los servicios de aplicación y sitios web a producción, nuevas configuraciones de seguridad y  definción de pruebas de vulnerabilidad a activos de TI seelccionados.</v>
      </c>
      <c r="BQ379" s="194" t="s">
        <v>1340</v>
      </c>
      <c r="BR379" s="192" t="str">
        <f t="shared" si="382"/>
        <v xml:space="preserve">Servicio en eejcución 2025, como parte del monitoreo a la pletaforma tencológica. </v>
      </c>
      <c r="BS379" s="200"/>
      <c r="BT379" s="354">
        <f t="shared" si="384"/>
        <v>45838</v>
      </c>
      <c r="BU379" s="354" t="str">
        <f t="shared" si="385"/>
        <v>Ejecución del Plan de Vulnerabilidades y socialización de hallazgos con los equipos Desarrollo y Mantenimiento de Aplicaciones y de Ingenieria y Soporte.</v>
      </c>
      <c r="BV379" s="356" t="str">
        <f t="shared" si="378"/>
        <v>OSI - GIS - GDMA - SPI</v>
      </c>
      <c r="BW379" s="550" t="s">
        <v>100</v>
      </c>
      <c r="BX379" s="357" t="str">
        <f t="shared" si="386"/>
        <v xml:space="preserve"> </v>
      </c>
      <c r="BY379" s="357" t="str">
        <f t="shared" si="387"/>
        <v>X</v>
      </c>
      <c r="BZ379" s="357" t="str">
        <f t="shared" si="388"/>
        <v xml:space="preserve">Revisión del alcance de los hallazgos, análisis técnico  de solución, definicicón de actividades de remediación y documentación casos de las remediaciones. </v>
      </c>
      <c r="CA379" s="355" t="s">
        <v>1340</v>
      </c>
      <c r="CB379" s="356" t="str">
        <f t="shared" si="389"/>
        <v>Ajuste redacción "Descripción del Riesgo" acorde con lo indicado en el Informe OCI-018-2025.</v>
      </c>
      <c r="CC379" s="200"/>
      <c r="CD379" s="301"/>
      <c r="CE379" s="175"/>
      <c r="CF379" s="175" t="str">
        <f t="shared" si="379"/>
        <v>OSI - GIS - GDMA - SPI</v>
      </c>
      <c r="CG379" s="305" t="s">
        <v>100</v>
      </c>
      <c r="CH379" s="176"/>
      <c r="CI379" s="239"/>
      <c r="CJ379" s="175"/>
      <c r="CK379" s="177"/>
      <c r="CL379" s="175"/>
      <c r="CM379" s="200"/>
      <c r="CN379" s="175"/>
      <c r="CO379" s="175"/>
      <c r="CP379" s="176"/>
      <c r="CQ379" s="176"/>
      <c r="CR379" s="176"/>
      <c r="CS379" s="176"/>
      <c r="CT379" s="177"/>
      <c r="CU379" s="177"/>
      <c r="CV379" s="177"/>
      <c r="CW379" s="198"/>
      <c r="CX379" s="198"/>
      <c r="CY379" s="198"/>
      <c r="CZ379" s="198"/>
      <c r="DA379" s="198"/>
      <c r="DB379" s="198"/>
      <c r="DC379" s="198"/>
      <c r="DD379" s="198"/>
      <c r="DE379" s="198"/>
      <c r="DF379" s="198"/>
    </row>
    <row r="380" spans="2:110" s="187" customFormat="1" ht="136.5" x14ac:dyDescent="0.25">
      <c r="B380" s="173" t="s">
        <v>68</v>
      </c>
      <c r="C380" s="195" t="s">
        <v>236</v>
      </c>
      <c r="D380" s="195" t="s">
        <v>236</v>
      </c>
      <c r="E380" s="196" t="s">
        <v>151</v>
      </c>
      <c r="F380" s="196" t="s">
        <v>168</v>
      </c>
      <c r="G380" s="196" t="s">
        <v>236</v>
      </c>
      <c r="H380" s="195" t="s">
        <v>242</v>
      </c>
      <c r="I380" s="195" t="s">
        <v>518</v>
      </c>
      <c r="J380" s="195" t="s">
        <v>242</v>
      </c>
      <c r="K380" s="195" t="s">
        <v>518</v>
      </c>
      <c r="L380" s="195" t="s">
        <v>629</v>
      </c>
      <c r="M380" s="195" t="s">
        <v>445</v>
      </c>
      <c r="N380" s="195" t="s">
        <v>446</v>
      </c>
      <c r="O380" s="196" t="s">
        <v>176</v>
      </c>
      <c r="P380" s="170"/>
      <c r="Q380" s="171" t="s">
        <v>77</v>
      </c>
      <c r="R380" s="171" t="s">
        <v>78</v>
      </c>
      <c r="S380" s="356" t="str">
        <f>S279</f>
        <v>Posibilidad de afectación económica y reputacional por pérdida en la disponibilidad de la información (q) debido a limitación las capacidades de almacenamiento y resplado (c) que pueden comprometer la disponibilidad e integridad de la información institucional.</v>
      </c>
      <c r="T380" s="170" t="s">
        <v>142</v>
      </c>
      <c r="U380" s="196" t="s">
        <v>81</v>
      </c>
      <c r="V380" s="170" t="s">
        <v>82</v>
      </c>
      <c r="W380" s="180" t="s">
        <v>123</v>
      </c>
      <c r="X380" s="181">
        <f t="shared" si="368"/>
        <v>0.2</v>
      </c>
      <c r="Y380" s="182" t="s">
        <v>84</v>
      </c>
      <c r="Z380" s="181">
        <f t="shared" si="369"/>
        <v>0.8</v>
      </c>
      <c r="AA380" s="173" t="s">
        <v>85</v>
      </c>
      <c r="AB380" s="172" t="s">
        <v>163</v>
      </c>
      <c r="AC380" s="170" t="s">
        <v>164</v>
      </c>
      <c r="AD380" s="173" t="s">
        <v>88</v>
      </c>
      <c r="AE380" s="173" t="s">
        <v>89</v>
      </c>
      <c r="AF380" s="196" t="s">
        <v>165</v>
      </c>
      <c r="AG380" s="173" t="s">
        <v>91</v>
      </c>
      <c r="AH380" s="173" t="s">
        <v>92</v>
      </c>
      <c r="AI380" s="183">
        <f t="shared" si="370"/>
        <v>0.1</v>
      </c>
      <c r="AJ380" s="173" t="s">
        <v>93</v>
      </c>
      <c r="AK380" s="183">
        <f t="shared" si="371"/>
        <v>0.1</v>
      </c>
      <c r="AL380" s="173" t="s">
        <v>94</v>
      </c>
      <c r="AM380" s="195" t="s">
        <v>147</v>
      </c>
      <c r="AN380" s="173" t="s">
        <v>96</v>
      </c>
      <c r="AO380" s="195" t="s">
        <v>148</v>
      </c>
      <c r="AP380" s="184">
        <f t="shared" si="372"/>
        <v>0.2</v>
      </c>
      <c r="AQ380" s="243" t="str">
        <f t="shared" si="373"/>
        <v>MUY BAJA</v>
      </c>
      <c r="AR380" s="243">
        <f t="shared" si="374"/>
        <v>0.2</v>
      </c>
      <c r="AS380" s="243" t="str">
        <f t="shared" si="375"/>
        <v>MAYOR</v>
      </c>
      <c r="AT380" s="243">
        <f t="shared" si="376"/>
        <v>0.64</v>
      </c>
      <c r="AU380" s="223" t="s">
        <v>85</v>
      </c>
      <c r="AV380" s="235" t="s">
        <v>130</v>
      </c>
      <c r="AW380" s="174" t="s">
        <v>163</v>
      </c>
      <c r="AX380" s="175" t="s">
        <v>166</v>
      </c>
      <c r="AY380" s="200"/>
      <c r="AZ380" s="175">
        <f t="shared" si="398"/>
        <v>45657</v>
      </c>
      <c r="BA380" s="175" t="str">
        <f t="shared" si="399"/>
        <v>EN IIIC-2024 el Plan de Vulnerabilidades - Intrusión ejecutado resultados informados, remediaciones en ejecución.</v>
      </c>
      <c r="BB380" s="175" t="str">
        <f t="shared" si="400"/>
        <v>OSI - GIS - GDMA - SPI</v>
      </c>
      <c r="BC380" s="227" t="s">
        <v>100</v>
      </c>
      <c r="BD380" s="175" t="str">
        <f t="shared" si="401"/>
        <v xml:space="preserve"> </v>
      </c>
      <c r="BE380" s="175" t="str">
        <f t="shared" si="402"/>
        <v>X</v>
      </c>
      <c r="BF380" s="175" t="str">
        <f t="shared" si="403"/>
        <v>Se encuentra en desarrollo remediaciones que estan coordinadas con proveedores para definir remediación final.</v>
      </c>
      <c r="BG380" s="177" t="s">
        <v>1340</v>
      </c>
      <c r="BH380" s="175" t="str">
        <f t="shared" si="404"/>
        <v xml:space="preserve"> </v>
      </c>
      <c r="BI380" s="200"/>
      <c r="BJ380" s="190">
        <v>45777</v>
      </c>
      <c r="BK380"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0" s="192" t="str">
        <f t="shared" si="377"/>
        <v>OSI - GIS - GDMA - SPI</v>
      </c>
      <c r="BM380" s="197" t="s">
        <v>100</v>
      </c>
      <c r="BN380" s="191"/>
      <c r="BO380" s="193" t="s">
        <v>1338</v>
      </c>
      <c r="BP380" s="192" t="str">
        <f t="shared" si="381"/>
        <v>Se realiza aseguramiento de los servicios de aplicación y sitios web a producción, nuevas configuraciones de seguridad y  definción de pruebas de vulnerabilidad a activos de TI seelccionados.</v>
      </c>
      <c r="BQ380" s="194" t="s">
        <v>1340</v>
      </c>
      <c r="BR380" s="192" t="str">
        <f t="shared" si="382"/>
        <v xml:space="preserve">Servicio en eejcución 2025, como parte del monitoreo a la pletaforma tencológica. </v>
      </c>
      <c r="BS380" s="200"/>
      <c r="BT380" s="354">
        <f t="shared" si="384"/>
        <v>45838</v>
      </c>
      <c r="BU380" s="354" t="str">
        <f t="shared" si="385"/>
        <v>Ejecución del Plan de Vulnerabilidades y socialización de hallazgos con los equipos Desarrollo y Mantenimiento de Aplicaciones y de Ingenieria y Soporte.</v>
      </c>
      <c r="BV380" s="356" t="str">
        <f t="shared" si="378"/>
        <v>OSI - GIS - GDMA - SPI</v>
      </c>
      <c r="BW380" s="550" t="s">
        <v>100</v>
      </c>
      <c r="BX380" s="357" t="str">
        <f t="shared" si="386"/>
        <v xml:space="preserve"> </v>
      </c>
      <c r="BY380" s="357" t="str">
        <f t="shared" si="387"/>
        <v>X</v>
      </c>
      <c r="BZ380" s="357" t="str">
        <f t="shared" si="388"/>
        <v xml:space="preserve">Revisión del alcance de los hallazgos, análisis técnico  de solución, definicicón de actividades de remediación y documentación casos de las remediaciones. </v>
      </c>
      <c r="CA380" s="355" t="s">
        <v>1340</v>
      </c>
      <c r="CB380" s="356" t="str">
        <f t="shared" si="389"/>
        <v>Ajuste redacción "Descripción del Riesgo" acorde con lo indicado en el Informe OCI-018-2025.</v>
      </c>
      <c r="CC380" s="200"/>
      <c r="CD380" s="301"/>
      <c r="CE380" s="175"/>
      <c r="CF380" s="175" t="str">
        <f t="shared" si="379"/>
        <v>OSI - GIS - GDMA - SPI</v>
      </c>
      <c r="CG380" s="305" t="s">
        <v>100</v>
      </c>
      <c r="CH380" s="176"/>
      <c r="CI380" s="239"/>
      <c r="CJ380" s="175"/>
      <c r="CK380" s="177"/>
      <c r="CL380" s="175"/>
      <c r="CM380" s="200"/>
      <c r="CN380" s="175"/>
      <c r="CO380" s="175"/>
      <c r="CP380" s="176"/>
      <c r="CQ380" s="176"/>
      <c r="CR380" s="176"/>
      <c r="CS380" s="176"/>
      <c r="CT380" s="177"/>
      <c r="CU380" s="177"/>
      <c r="CV380" s="177"/>
      <c r="CW380" s="198"/>
      <c r="CX380" s="198"/>
      <c r="CY380" s="198"/>
      <c r="CZ380" s="198"/>
      <c r="DA380" s="198"/>
      <c r="DB380" s="198"/>
      <c r="DC380" s="198"/>
      <c r="DD380" s="198"/>
      <c r="DE380" s="198"/>
      <c r="DF380" s="198"/>
    </row>
    <row r="381" spans="2:110" s="187" customFormat="1" ht="105" x14ac:dyDescent="0.25">
      <c r="B381" s="173" t="s">
        <v>68</v>
      </c>
      <c r="C381" s="195" t="s">
        <v>236</v>
      </c>
      <c r="D381" s="195" t="s">
        <v>236</v>
      </c>
      <c r="E381" s="196" t="s">
        <v>151</v>
      </c>
      <c r="F381" s="196" t="s">
        <v>71</v>
      </c>
      <c r="G381" s="196" t="s">
        <v>236</v>
      </c>
      <c r="H381" s="195" t="s">
        <v>242</v>
      </c>
      <c r="I381" s="195" t="s">
        <v>518</v>
      </c>
      <c r="J381" s="195" t="s">
        <v>242</v>
      </c>
      <c r="K381" s="195" t="s">
        <v>518</v>
      </c>
      <c r="L381" s="195" t="s">
        <v>672</v>
      </c>
      <c r="M381" s="195" t="s">
        <v>673</v>
      </c>
      <c r="N381" s="195" t="s">
        <v>435</v>
      </c>
      <c r="O381" s="196" t="s">
        <v>176</v>
      </c>
      <c r="P381" s="170"/>
      <c r="Q381" s="171" t="s">
        <v>77</v>
      </c>
      <c r="R381" s="171" t="s">
        <v>78</v>
      </c>
      <c r="S381" s="356" t="str">
        <f>S280</f>
        <v>Posibilidad de afectación económica y/o reputacional por pérdida en la disponibilidad de la información (q) debido a limitación las capacidades de almacenamiento y resplado (c) que pueden comprometer la disponibilidad e integridad de la información institucional.</v>
      </c>
      <c r="T381" s="170" t="s">
        <v>142</v>
      </c>
      <c r="U381" s="196" t="s">
        <v>81</v>
      </c>
      <c r="V381" s="170" t="s">
        <v>82</v>
      </c>
      <c r="W381" s="180" t="s">
        <v>123</v>
      </c>
      <c r="X381" s="181">
        <f t="shared" si="368"/>
        <v>0.2</v>
      </c>
      <c r="Y381" s="182" t="s">
        <v>84</v>
      </c>
      <c r="Z381" s="181">
        <f t="shared" si="369"/>
        <v>0.8</v>
      </c>
      <c r="AA381" s="173" t="s">
        <v>85</v>
      </c>
      <c r="AB381" s="172" t="s">
        <v>163</v>
      </c>
      <c r="AC381" s="170" t="s">
        <v>164</v>
      </c>
      <c r="AD381" s="173" t="s">
        <v>88</v>
      </c>
      <c r="AE381" s="173" t="s">
        <v>89</v>
      </c>
      <c r="AF381" s="196" t="s">
        <v>165</v>
      </c>
      <c r="AG381" s="173" t="s">
        <v>91</v>
      </c>
      <c r="AH381" s="173" t="s">
        <v>92</v>
      </c>
      <c r="AI381" s="183">
        <f t="shared" si="370"/>
        <v>0.1</v>
      </c>
      <c r="AJ381" s="173" t="s">
        <v>93</v>
      </c>
      <c r="AK381" s="183">
        <f t="shared" si="371"/>
        <v>0.1</v>
      </c>
      <c r="AL381" s="173" t="s">
        <v>94</v>
      </c>
      <c r="AM381" s="195" t="s">
        <v>147</v>
      </c>
      <c r="AN381" s="173" t="s">
        <v>96</v>
      </c>
      <c r="AO381" s="195" t="s">
        <v>148</v>
      </c>
      <c r="AP381" s="184">
        <f t="shared" si="372"/>
        <v>0.2</v>
      </c>
      <c r="AQ381" s="243" t="str">
        <f t="shared" si="373"/>
        <v>MUY BAJA</v>
      </c>
      <c r="AR381" s="243">
        <f t="shared" si="374"/>
        <v>0.2</v>
      </c>
      <c r="AS381" s="243" t="str">
        <f t="shared" si="375"/>
        <v>MAYOR</v>
      </c>
      <c r="AT381" s="243">
        <f t="shared" si="376"/>
        <v>0.64</v>
      </c>
      <c r="AU381" s="223" t="s">
        <v>85</v>
      </c>
      <c r="AV381" s="235" t="s">
        <v>130</v>
      </c>
      <c r="AW381" s="174" t="s">
        <v>163</v>
      </c>
      <c r="AX381" s="175" t="s">
        <v>166</v>
      </c>
      <c r="AY381" s="200"/>
      <c r="AZ381" s="175">
        <f t="shared" si="398"/>
        <v>45657</v>
      </c>
      <c r="BA381" s="175" t="str">
        <f t="shared" si="399"/>
        <v>EN IIIC-2024 el Plan de Vulnerabilidades - Intrusión ejecutado resultados informados, remediaciones en ejecución.</v>
      </c>
      <c r="BB381" s="175" t="str">
        <f t="shared" si="400"/>
        <v>OSI - GIS - GDMA - SPI</v>
      </c>
      <c r="BC381" s="227" t="s">
        <v>100</v>
      </c>
      <c r="BD381" s="175" t="str">
        <f t="shared" si="401"/>
        <v xml:space="preserve"> </v>
      </c>
      <c r="BE381" s="175" t="str">
        <f t="shared" si="402"/>
        <v>X</v>
      </c>
      <c r="BF381" s="175" t="str">
        <f t="shared" si="403"/>
        <v>Se encuentra en desarrollo remediaciones que estan coordinadas con proveedores para definir remediación final.</v>
      </c>
      <c r="BG381" s="177" t="s">
        <v>1340</v>
      </c>
      <c r="BH381" s="175" t="str">
        <f t="shared" si="404"/>
        <v xml:space="preserve"> </v>
      </c>
      <c r="BI381" s="200"/>
      <c r="BJ381" s="190">
        <v>45777</v>
      </c>
      <c r="BK381"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1" s="192" t="str">
        <f t="shared" si="377"/>
        <v>OSI - GIS - GDMA - SPI</v>
      </c>
      <c r="BM381" s="197" t="s">
        <v>100</v>
      </c>
      <c r="BN381" s="191"/>
      <c r="BO381" s="193" t="s">
        <v>1338</v>
      </c>
      <c r="BP381" s="192" t="str">
        <f t="shared" si="381"/>
        <v>Se realiza aseguramiento de los servicios de aplicación y sitios web a producción, nuevas configuraciones de seguridad y  definción de pruebas de vulnerabilidad a activos de TI seelccionados.</v>
      </c>
      <c r="BQ381" s="194" t="s">
        <v>1340</v>
      </c>
      <c r="BR381" s="192" t="str">
        <f t="shared" si="382"/>
        <v xml:space="preserve">Servicio en eejcución 2025, como parte del monitoreo a la pletaforma tencológica. </v>
      </c>
      <c r="BS381" s="200"/>
      <c r="BT381" s="354">
        <f t="shared" si="384"/>
        <v>45838</v>
      </c>
      <c r="BU381" s="354" t="str">
        <f t="shared" si="385"/>
        <v>Ejecución del Plan de Vulnerabilidades y socialización de hallazgos con los equipos Desarrollo y Mantenimiento de Aplicaciones y de Ingenieria y Soporte.</v>
      </c>
      <c r="BV381" s="356" t="str">
        <f t="shared" si="378"/>
        <v>OSI - GIS - GDMA - SPI</v>
      </c>
      <c r="BW381" s="550" t="s">
        <v>100</v>
      </c>
      <c r="BX381" s="357" t="str">
        <f t="shared" si="386"/>
        <v xml:space="preserve"> </v>
      </c>
      <c r="BY381" s="357" t="str">
        <f t="shared" si="387"/>
        <v>X</v>
      </c>
      <c r="BZ381" s="357" t="str">
        <f t="shared" si="388"/>
        <v xml:space="preserve">Revisión del alcance de los hallazgos, análisis técnico  de solución, definicicón de actividades de remediación y documentación casos de las remediaciones. </v>
      </c>
      <c r="CA381" s="355" t="s">
        <v>1340</v>
      </c>
      <c r="CB381" s="356" t="str">
        <f t="shared" si="389"/>
        <v>Ajuste redacción "Descripción del Riesgo" acorde con lo indicado en el Informe OCI-018-2025.</v>
      </c>
      <c r="CC381" s="200"/>
      <c r="CD381" s="301"/>
      <c r="CE381" s="175"/>
      <c r="CF381" s="175" t="str">
        <f t="shared" si="379"/>
        <v>OSI - GIS - GDMA - SPI</v>
      </c>
      <c r="CG381" s="305" t="s">
        <v>100</v>
      </c>
      <c r="CH381" s="176"/>
      <c r="CI381" s="239"/>
      <c r="CJ381" s="175"/>
      <c r="CK381" s="177"/>
      <c r="CL381" s="175"/>
      <c r="CM381" s="200"/>
      <c r="CN381" s="175"/>
      <c r="CO381" s="175"/>
      <c r="CP381" s="176"/>
      <c r="CQ381" s="176"/>
      <c r="CR381" s="176"/>
      <c r="CS381" s="176"/>
      <c r="CT381" s="177"/>
      <c r="CU381" s="177"/>
      <c r="CV381" s="177"/>
      <c r="CW381" s="198"/>
      <c r="CX381" s="198"/>
      <c r="CY381" s="198"/>
      <c r="CZ381" s="198"/>
      <c r="DA381" s="198"/>
      <c r="DB381" s="198"/>
      <c r="DC381" s="198"/>
      <c r="DD381" s="198"/>
      <c r="DE381" s="198"/>
      <c r="DF381" s="198"/>
    </row>
    <row r="382" spans="2:110" s="187" customFormat="1" ht="105" x14ac:dyDescent="0.25">
      <c r="B382" s="173" t="s">
        <v>68</v>
      </c>
      <c r="C382" s="195" t="s">
        <v>230</v>
      </c>
      <c r="D382" s="195" t="s">
        <v>230</v>
      </c>
      <c r="E382" s="196" t="s">
        <v>151</v>
      </c>
      <c r="F382" s="196" t="s">
        <v>71</v>
      </c>
      <c r="G382" s="196" t="s">
        <v>230</v>
      </c>
      <c r="H382" s="195" t="s">
        <v>518</v>
      </c>
      <c r="I382" s="195" t="s">
        <v>518</v>
      </c>
      <c r="J382" s="195" t="s">
        <v>518</v>
      </c>
      <c r="K382" s="195" t="s">
        <v>518</v>
      </c>
      <c r="L382" s="195" t="s">
        <v>639</v>
      </c>
      <c r="M382" s="195" t="s">
        <v>640</v>
      </c>
      <c r="N382" s="195" t="s">
        <v>641</v>
      </c>
      <c r="O382" s="196" t="s">
        <v>189</v>
      </c>
      <c r="P382" s="170"/>
      <c r="Q382" s="171" t="s">
        <v>77</v>
      </c>
      <c r="R382" s="171" t="s">
        <v>78</v>
      </c>
      <c r="S382" s="356" t="s">
        <v>1518</v>
      </c>
      <c r="T382" s="170" t="s">
        <v>162</v>
      </c>
      <c r="U382" s="196" t="s">
        <v>81</v>
      </c>
      <c r="V382" s="170" t="s">
        <v>82</v>
      </c>
      <c r="W382" s="180" t="s">
        <v>83</v>
      </c>
      <c r="X382" s="181">
        <f t="shared" si="368"/>
        <v>0.4</v>
      </c>
      <c r="Y382" s="182" t="s">
        <v>84</v>
      </c>
      <c r="Z382" s="181">
        <f t="shared" si="369"/>
        <v>0.8</v>
      </c>
      <c r="AA382" s="173" t="s">
        <v>85</v>
      </c>
      <c r="AB382" s="172" t="s">
        <v>163</v>
      </c>
      <c r="AC382" s="170" t="s">
        <v>164</v>
      </c>
      <c r="AD382" s="173" t="s">
        <v>88</v>
      </c>
      <c r="AE382" s="173" t="s">
        <v>89</v>
      </c>
      <c r="AF382" s="196" t="s">
        <v>165</v>
      </c>
      <c r="AG382" s="173" t="s">
        <v>91</v>
      </c>
      <c r="AH382" s="173" t="s">
        <v>92</v>
      </c>
      <c r="AI382" s="183">
        <f t="shared" si="370"/>
        <v>0.1</v>
      </c>
      <c r="AJ382" s="173" t="s">
        <v>93</v>
      </c>
      <c r="AK382" s="183">
        <f t="shared" si="371"/>
        <v>0.1</v>
      </c>
      <c r="AL382" s="173" t="s">
        <v>94</v>
      </c>
      <c r="AM382" s="195" t="s">
        <v>147</v>
      </c>
      <c r="AN382" s="173" t="s">
        <v>96</v>
      </c>
      <c r="AO382" s="195" t="s">
        <v>148</v>
      </c>
      <c r="AP382" s="184">
        <f t="shared" si="372"/>
        <v>0.2</v>
      </c>
      <c r="AQ382" s="243" t="str">
        <f t="shared" si="373"/>
        <v>BAJA</v>
      </c>
      <c r="AR382" s="243">
        <f t="shared" si="374"/>
        <v>0.4</v>
      </c>
      <c r="AS382" s="243" t="str">
        <f t="shared" si="375"/>
        <v>MAYOR</v>
      </c>
      <c r="AT382" s="243">
        <f t="shared" si="376"/>
        <v>0.64</v>
      </c>
      <c r="AU382" s="223" t="s">
        <v>85</v>
      </c>
      <c r="AV382" s="235" t="s">
        <v>130</v>
      </c>
      <c r="AW382" s="174" t="s">
        <v>163</v>
      </c>
      <c r="AX382" s="175" t="s">
        <v>166</v>
      </c>
      <c r="AY382" s="200"/>
      <c r="AZ382" s="175">
        <f t="shared" si="398"/>
        <v>45657</v>
      </c>
      <c r="BA382" s="175" t="str">
        <f t="shared" si="399"/>
        <v>EN IIIC-2024 el Plan de Vulnerabilidades - Intrusión ejecutado resultados informados, remediaciones en ejecución.</v>
      </c>
      <c r="BB382" s="175" t="str">
        <f t="shared" si="400"/>
        <v>OSI - GIS - GDMA - SPI</v>
      </c>
      <c r="BC382" s="227" t="s">
        <v>100</v>
      </c>
      <c r="BD382" s="175" t="str">
        <f t="shared" si="401"/>
        <v xml:space="preserve"> </v>
      </c>
      <c r="BE382" s="175" t="str">
        <f t="shared" si="402"/>
        <v>X</v>
      </c>
      <c r="BF382" s="175" t="str">
        <f t="shared" si="403"/>
        <v>Se encuentra en desarrollo remediaciones que estan coordinadas con proveedores para definir remediación final.</v>
      </c>
      <c r="BG382" s="177" t="s">
        <v>1340</v>
      </c>
      <c r="BH382" s="175" t="str">
        <f t="shared" si="404"/>
        <v xml:space="preserve"> </v>
      </c>
      <c r="BI382" s="200"/>
      <c r="BJ382" s="190">
        <v>45777</v>
      </c>
      <c r="BK382"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2" s="192" t="str">
        <f t="shared" si="377"/>
        <v>OSI - GIS - GDMA - SPI</v>
      </c>
      <c r="BM382" s="197" t="s">
        <v>100</v>
      </c>
      <c r="BN382" s="191"/>
      <c r="BO382" s="193" t="s">
        <v>1338</v>
      </c>
      <c r="BP382" s="192" t="str">
        <f t="shared" si="381"/>
        <v>Se realiza aseguramiento de los servicios de aplicación y sitios web a producción, nuevas configuraciones de seguridad y  definción de pruebas de vulnerabilidad a activos de TI seelccionados.</v>
      </c>
      <c r="BQ382" s="194" t="s">
        <v>1340</v>
      </c>
      <c r="BR382" s="192" t="str">
        <f t="shared" si="382"/>
        <v xml:space="preserve">Servicio en eejcución 2025, como parte del monitoreo a la pletaforma tencológica. </v>
      </c>
      <c r="BS382" s="200"/>
      <c r="BT382" s="354">
        <f t="shared" si="384"/>
        <v>45838</v>
      </c>
      <c r="BU382" s="354" t="str">
        <f t="shared" si="385"/>
        <v>Ejecución del Plan de Vulnerabilidades y socialización de hallazgos con los equipos Desarrollo y Mantenimiento de Aplicaciones y de Ingenieria y Soporte.</v>
      </c>
      <c r="BV382" s="356" t="str">
        <f t="shared" si="378"/>
        <v>OSI - GIS - GDMA - SPI</v>
      </c>
      <c r="BW382" s="550" t="s">
        <v>100</v>
      </c>
      <c r="BX382" s="357" t="str">
        <f t="shared" si="386"/>
        <v xml:space="preserve"> </v>
      </c>
      <c r="BY382" s="357" t="str">
        <f t="shared" si="387"/>
        <v>X</v>
      </c>
      <c r="BZ382" s="357" t="str">
        <f t="shared" si="388"/>
        <v xml:space="preserve">Revisión del alcance de los hallazgos, análisis técnico  de solución, definicicón de actividades de remediación y documentación casos de las remediaciones. </v>
      </c>
      <c r="CA382" s="355" t="s">
        <v>1340</v>
      </c>
      <c r="CB382" s="356" t="str">
        <f t="shared" si="389"/>
        <v>Ajuste redacción "Descripción del Riesgo" acorde con lo indicado en el Informe OCI-018-2025.</v>
      </c>
      <c r="CC382" s="200"/>
      <c r="CD382" s="301"/>
      <c r="CE382" s="175"/>
      <c r="CF382" s="175" t="str">
        <f t="shared" si="379"/>
        <v>OSI - GIS - GDMA - SPI</v>
      </c>
      <c r="CG382" s="305" t="s">
        <v>100</v>
      </c>
      <c r="CH382" s="176"/>
      <c r="CI382" s="239"/>
      <c r="CJ382" s="175"/>
      <c r="CK382" s="177"/>
      <c r="CL382" s="175"/>
      <c r="CM382" s="200"/>
      <c r="CN382" s="175"/>
      <c r="CO382" s="175"/>
      <c r="CP382" s="176"/>
      <c r="CQ382" s="176"/>
      <c r="CR382" s="176"/>
      <c r="CS382" s="176"/>
      <c r="CT382" s="177"/>
      <c r="CU382" s="177"/>
      <c r="CV382" s="177"/>
      <c r="CW382" s="198"/>
      <c r="CX382" s="198"/>
      <c r="CY382" s="198"/>
      <c r="CZ382" s="198"/>
      <c r="DA382" s="198"/>
      <c r="DB382" s="198"/>
      <c r="DC382" s="198"/>
      <c r="DD382" s="198"/>
      <c r="DE382" s="198"/>
      <c r="DF382" s="198"/>
    </row>
    <row r="383" spans="2:110" s="187" customFormat="1" ht="105" x14ac:dyDescent="0.25">
      <c r="B383" s="173" t="s">
        <v>68</v>
      </c>
      <c r="C383" s="195" t="s">
        <v>157</v>
      </c>
      <c r="D383" s="195" t="s">
        <v>157</v>
      </c>
      <c r="E383" s="196" t="s">
        <v>151</v>
      </c>
      <c r="F383" s="196" t="s">
        <v>117</v>
      </c>
      <c r="G383" s="196" t="s">
        <v>157</v>
      </c>
      <c r="H383" s="195" t="s">
        <v>242</v>
      </c>
      <c r="I383" s="195">
        <v>0</v>
      </c>
      <c r="J383" s="195" t="s">
        <v>242</v>
      </c>
      <c r="K383" s="195" t="s">
        <v>518</v>
      </c>
      <c r="L383" s="195" t="s">
        <v>501</v>
      </c>
      <c r="M383" s="195" t="s">
        <v>502</v>
      </c>
      <c r="N383" s="195" t="s">
        <v>503</v>
      </c>
      <c r="O383" s="196" t="s">
        <v>497</v>
      </c>
      <c r="P383" s="170"/>
      <c r="Q383" s="171" t="s">
        <v>77</v>
      </c>
      <c r="R383" s="171" t="s">
        <v>78</v>
      </c>
      <c r="S383" s="356" t="s">
        <v>1518</v>
      </c>
      <c r="T383" s="170" t="s">
        <v>162</v>
      </c>
      <c r="U383" s="196" t="s">
        <v>81</v>
      </c>
      <c r="V383" s="170" t="s">
        <v>82</v>
      </c>
      <c r="W383" s="180" t="s">
        <v>83</v>
      </c>
      <c r="X383" s="181">
        <f t="shared" si="368"/>
        <v>0.4</v>
      </c>
      <c r="Y383" s="182" t="s">
        <v>84</v>
      </c>
      <c r="Z383" s="181">
        <f t="shared" si="369"/>
        <v>0.8</v>
      </c>
      <c r="AA383" s="173" t="s">
        <v>85</v>
      </c>
      <c r="AB383" s="172" t="s">
        <v>163</v>
      </c>
      <c r="AC383" s="170" t="s">
        <v>164</v>
      </c>
      <c r="AD383" s="173" t="s">
        <v>88</v>
      </c>
      <c r="AE383" s="173" t="s">
        <v>89</v>
      </c>
      <c r="AF383" s="196" t="s">
        <v>165</v>
      </c>
      <c r="AG383" s="173" t="s">
        <v>91</v>
      </c>
      <c r="AH383" s="173" t="s">
        <v>92</v>
      </c>
      <c r="AI383" s="183">
        <f t="shared" si="370"/>
        <v>0.1</v>
      </c>
      <c r="AJ383" s="173" t="s">
        <v>93</v>
      </c>
      <c r="AK383" s="183">
        <f t="shared" si="371"/>
        <v>0.1</v>
      </c>
      <c r="AL383" s="173" t="s">
        <v>94</v>
      </c>
      <c r="AM383" s="195" t="s">
        <v>147</v>
      </c>
      <c r="AN383" s="173" t="s">
        <v>96</v>
      </c>
      <c r="AO383" s="195" t="s">
        <v>148</v>
      </c>
      <c r="AP383" s="184">
        <f t="shared" si="372"/>
        <v>0.2</v>
      </c>
      <c r="AQ383" s="243" t="str">
        <f t="shared" si="373"/>
        <v>BAJA</v>
      </c>
      <c r="AR383" s="243">
        <f t="shared" si="374"/>
        <v>0.4</v>
      </c>
      <c r="AS383" s="243" t="str">
        <f t="shared" si="375"/>
        <v>MAYOR</v>
      </c>
      <c r="AT383" s="243">
        <f t="shared" si="376"/>
        <v>0.64</v>
      </c>
      <c r="AU383" s="223" t="s">
        <v>85</v>
      </c>
      <c r="AV383" s="235" t="s">
        <v>130</v>
      </c>
      <c r="AW383" s="174" t="s">
        <v>163</v>
      </c>
      <c r="AX383" s="175" t="s">
        <v>166</v>
      </c>
      <c r="AY383" s="200"/>
      <c r="AZ383" s="175">
        <f t="shared" si="398"/>
        <v>45657</v>
      </c>
      <c r="BA383" s="175" t="str">
        <f t="shared" si="399"/>
        <v>EN IIIC-2024 el Plan de Vulnerabilidades - Intrusión ejecutado resultados informados, remediaciones en ejecución.</v>
      </c>
      <c r="BB383" s="175" t="str">
        <f t="shared" si="400"/>
        <v>OSI - GIS - GDMA - SPI</v>
      </c>
      <c r="BC383" s="227" t="s">
        <v>100</v>
      </c>
      <c r="BD383" s="175" t="str">
        <f t="shared" si="401"/>
        <v xml:space="preserve"> </v>
      </c>
      <c r="BE383" s="175" t="str">
        <f t="shared" si="402"/>
        <v>X</v>
      </c>
      <c r="BF383" s="175" t="str">
        <f t="shared" si="403"/>
        <v>Se encuentra en desarrollo remediaciones que estan coordinadas con proveedores para definir remediación final.</v>
      </c>
      <c r="BG383" s="177" t="s">
        <v>1340</v>
      </c>
      <c r="BH383" s="175" t="str">
        <f t="shared" si="404"/>
        <v xml:space="preserve"> </v>
      </c>
      <c r="BI383" s="200"/>
      <c r="BJ383" s="190">
        <v>45777</v>
      </c>
      <c r="BK383"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3" s="192" t="str">
        <f t="shared" si="377"/>
        <v>OSI - GIS - GDMA - SPI</v>
      </c>
      <c r="BM383" s="197" t="s">
        <v>100</v>
      </c>
      <c r="BN383" s="191"/>
      <c r="BO383" s="193" t="s">
        <v>1338</v>
      </c>
      <c r="BP383" s="192" t="str">
        <f t="shared" si="381"/>
        <v>Se realiza aseguramiento de los servicios de aplicación y sitios web a producción, nuevas configuraciones de seguridad y  definción de pruebas de vulnerabilidad a activos de TI seelccionados.</v>
      </c>
      <c r="BQ383" s="194" t="s">
        <v>1340</v>
      </c>
      <c r="BR383" s="192" t="str">
        <f t="shared" si="382"/>
        <v xml:space="preserve">Servicio en eejcución 2025, como parte del monitoreo a la pletaforma tencológica. </v>
      </c>
      <c r="BS383" s="200"/>
      <c r="BT383" s="354">
        <f t="shared" si="384"/>
        <v>45838</v>
      </c>
      <c r="BU383" s="354" t="str">
        <f t="shared" si="385"/>
        <v>Ejecución del Plan de Vulnerabilidades y socialización de hallazgos con los equipos Desarrollo y Mantenimiento de Aplicaciones y de Ingenieria y Soporte.</v>
      </c>
      <c r="BV383" s="356" t="str">
        <f t="shared" si="378"/>
        <v>OSI - GIS - GDMA - SPI</v>
      </c>
      <c r="BW383" s="550" t="s">
        <v>100</v>
      </c>
      <c r="BX383" s="357" t="str">
        <f t="shared" si="386"/>
        <v xml:space="preserve"> </v>
      </c>
      <c r="BY383" s="357" t="str">
        <f t="shared" si="387"/>
        <v>X</v>
      </c>
      <c r="BZ383" s="357" t="str">
        <f t="shared" si="388"/>
        <v xml:space="preserve">Revisión del alcance de los hallazgos, análisis técnico  de solución, definicicón de actividades de remediación y documentación casos de las remediaciones. </v>
      </c>
      <c r="CA383" s="355" t="s">
        <v>1340</v>
      </c>
      <c r="CB383" s="356" t="str">
        <f t="shared" si="389"/>
        <v>Ajuste redacción "Descripción del Riesgo" acorde con lo indicado en el Informe OCI-018-2025.</v>
      </c>
      <c r="CC383" s="200"/>
      <c r="CD383" s="301"/>
      <c r="CE383" s="175"/>
      <c r="CF383" s="175" t="str">
        <f t="shared" si="379"/>
        <v>OSI - GIS - GDMA - SPI</v>
      </c>
      <c r="CG383" s="305" t="s">
        <v>100</v>
      </c>
      <c r="CH383" s="176"/>
      <c r="CI383" s="239"/>
      <c r="CJ383" s="175"/>
      <c r="CK383" s="177"/>
      <c r="CL383" s="175"/>
      <c r="CM383" s="200"/>
      <c r="CN383" s="175"/>
      <c r="CO383" s="175"/>
      <c r="CP383" s="176"/>
      <c r="CQ383" s="176"/>
      <c r="CR383" s="176"/>
      <c r="CS383" s="176"/>
      <c r="CT383" s="177"/>
      <c r="CU383" s="177"/>
      <c r="CV383" s="177"/>
      <c r="CW383" s="198"/>
      <c r="CX383" s="198"/>
      <c r="CY383" s="198"/>
      <c r="CZ383" s="198"/>
      <c r="DA383" s="198"/>
      <c r="DB383" s="198"/>
      <c r="DC383" s="198"/>
      <c r="DD383" s="198"/>
      <c r="DE383" s="198"/>
      <c r="DF383" s="198"/>
    </row>
    <row r="384" spans="2:110" s="187" customFormat="1" ht="105" x14ac:dyDescent="0.25">
      <c r="B384" s="173" t="s">
        <v>68</v>
      </c>
      <c r="C384" s="195" t="s">
        <v>157</v>
      </c>
      <c r="D384" s="195" t="s">
        <v>157</v>
      </c>
      <c r="E384" s="196" t="s">
        <v>151</v>
      </c>
      <c r="F384" s="196" t="s">
        <v>71</v>
      </c>
      <c r="G384" s="196" t="s">
        <v>157</v>
      </c>
      <c r="H384" s="195" t="s">
        <v>242</v>
      </c>
      <c r="I384" s="195" t="s">
        <v>518</v>
      </c>
      <c r="J384" s="195" t="s">
        <v>242</v>
      </c>
      <c r="K384" s="195" t="s">
        <v>518</v>
      </c>
      <c r="L384" s="195" t="s">
        <v>682</v>
      </c>
      <c r="M384" s="195" t="s">
        <v>499</v>
      </c>
      <c r="N384" s="195" t="s">
        <v>500</v>
      </c>
      <c r="O384" s="196" t="s">
        <v>497</v>
      </c>
      <c r="P384" s="170"/>
      <c r="Q384" s="171" t="s">
        <v>77</v>
      </c>
      <c r="R384" s="171" t="s">
        <v>78</v>
      </c>
      <c r="S384" s="356" t="s">
        <v>1518</v>
      </c>
      <c r="T384" s="170" t="s">
        <v>162</v>
      </c>
      <c r="U384" s="196" t="s">
        <v>81</v>
      </c>
      <c r="V384" s="170" t="s">
        <v>82</v>
      </c>
      <c r="W384" s="180" t="s">
        <v>83</v>
      </c>
      <c r="X384" s="181">
        <f t="shared" si="368"/>
        <v>0.4</v>
      </c>
      <c r="Y384" s="182" t="s">
        <v>84</v>
      </c>
      <c r="Z384" s="181">
        <f t="shared" si="369"/>
        <v>0.8</v>
      </c>
      <c r="AA384" s="173" t="s">
        <v>85</v>
      </c>
      <c r="AB384" s="172" t="s">
        <v>163</v>
      </c>
      <c r="AC384" s="170" t="s">
        <v>164</v>
      </c>
      <c r="AD384" s="173" t="s">
        <v>88</v>
      </c>
      <c r="AE384" s="173" t="s">
        <v>89</v>
      </c>
      <c r="AF384" s="196" t="s">
        <v>165</v>
      </c>
      <c r="AG384" s="173" t="s">
        <v>91</v>
      </c>
      <c r="AH384" s="173" t="s">
        <v>92</v>
      </c>
      <c r="AI384" s="183">
        <f t="shared" si="370"/>
        <v>0.1</v>
      </c>
      <c r="AJ384" s="173" t="s">
        <v>93</v>
      </c>
      <c r="AK384" s="183">
        <f t="shared" si="371"/>
        <v>0.1</v>
      </c>
      <c r="AL384" s="173" t="s">
        <v>94</v>
      </c>
      <c r="AM384" s="195" t="s">
        <v>147</v>
      </c>
      <c r="AN384" s="173" t="s">
        <v>96</v>
      </c>
      <c r="AO384" s="195" t="s">
        <v>148</v>
      </c>
      <c r="AP384" s="184">
        <f t="shared" si="372"/>
        <v>0.2</v>
      </c>
      <c r="AQ384" s="243" t="str">
        <f t="shared" si="373"/>
        <v>BAJA</v>
      </c>
      <c r="AR384" s="243">
        <f t="shared" si="374"/>
        <v>0.4</v>
      </c>
      <c r="AS384" s="243" t="str">
        <f t="shared" si="375"/>
        <v>MAYOR</v>
      </c>
      <c r="AT384" s="243">
        <f t="shared" si="376"/>
        <v>0.64</v>
      </c>
      <c r="AU384" s="223" t="s">
        <v>85</v>
      </c>
      <c r="AV384" s="235" t="s">
        <v>130</v>
      </c>
      <c r="AW384" s="174" t="s">
        <v>163</v>
      </c>
      <c r="AX384" s="175" t="s">
        <v>166</v>
      </c>
      <c r="AY384" s="200"/>
      <c r="AZ384" s="175">
        <f t="shared" si="398"/>
        <v>45657</v>
      </c>
      <c r="BA384" s="175" t="str">
        <f t="shared" si="399"/>
        <v>EN IIIC-2024 el Plan de Vulnerabilidades - Intrusión ejecutado resultados informados, remediaciones en ejecución.</v>
      </c>
      <c r="BB384" s="175" t="str">
        <f t="shared" si="400"/>
        <v>OSI - GIS - GDMA - SPI</v>
      </c>
      <c r="BC384" s="227" t="s">
        <v>100</v>
      </c>
      <c r="BD384" s="175" t="str">
        <f t="shared" si="401"/>
        <v xml:space="preserve"> </v>
      </c>
      <c r="BE384" s="175" t="str">
        <f t="shared" si="402"/>
        <v>X</v>
      </c>
      <c r="BF384" s="175" t="str">
        <f t="shared" si="403"/>
        <v>Se encuentra en desarrollo remediaciones que estan coordinadas con proveedores para definir remediación final.</v>
      </c>
      <c r="BG384" s="177" t="s">
        <v>1340</v>
      </c>
      <c r="BH384" s="175" t="str">
        <f t="shared" si="404"/>
        <v xml:space="preserve"> </v>
      </c>
      <c r="BI384" s="200"/>
      <c r="BJ384" s="190">
        <v>45777</v>
      </c>
      <c r="BK384"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4" s="192" t="str">
        <f t="shared" si="377"/>
        <v>OSI - GIS - GDMA - SPI</v>
      </c>
      <c r="BM384" s="197" t="s">
        <v>100</v>
      </c>
      <c r="BN384" s="191"/>
      <c r="BO384" s="193" t="s">
        <v>1338</v>
      </c>
      <c r="BP384" s="192" t="str">
        <f t="shared" si="381"/>
        <v>Se realiza aseguramiento de los servicios de aplicación y sitios web a producción, nuevas configuraciones de seguridad y  definción de pruebas de vulnerabilidad a activos de TI seelccionados.</v>
      </c>
      <c r="BQ384" s="194" t="s">
        <v>1340</v>
      </c>
      <c r="BR384" s="192" t="str">
        <f t="shared" si="382"/>
        <v xml:space="preserve">Servicio en eejcución 2025, como parte del monitoreo a la pletaforma tencológica. </v>
      </c>
      <c r="BS384" s="200"/>
      <c r="BT384" s="354">
        <f t="shared" si="384"/>
        <v>45838</v>
      </c>
      <c r="BU384" s="354" t="str">
        <f t="shared" si="385"/>
        <v>Ejecución del Plan de Vulnerabilidades y socialización de hallazgos con los equipos Desarrollo y Mantenimiento de Aplicaciones y de Ingenieria y Soporte.</v>
      </c>
      <c r="BV384" s="356" t="str">
        <f t="shared" si="378"/>
        <v>OSI - GIS - GDMA - SPI</v>
      </c>
      <c r="BW384" s="550" t="s">
        <v>100</v>
      </c>
      <c r="BX384" s="357" t="str">
        <f t="shared" si="386"/>
        <v xml:space="preserve"> </v>
      </c>
      <c r="BY384" s="357" t="str">
        <f t="shared" si="387"/>
        <v>X</v>
      </c>
      <c r="BZ384" s="357" t="str">
        <f t="shared" si="388"/>
        <v xml:space="preserve">Revisión del alcance de los hallazgos, análisis técnico  de solución, definicicón de actividades de remediación y documentación casos de las remediaciones. </v>
      </c>
      <c r="CA384" s="355" t="s">
        <v>1340</v>
      </c>
      <c r="CB384" s="356" t="str">
        <f t="shared" si="389"/>
        <v>Ajuste redacción "Descripción del Riesgo" acorde con lo indicado en el Informe OCI-018-2025.</v>
      </c>
      <c r="CC384" s="200"/>
      <c r="CD384" s="301"/>
      <c r="CE384" s="175"/>
      <c r="CF384" s="175" t="str">
        <f t="shared" si="379"/>
        <v>OSI - GIS - GDMA - SPI</v>
      </c>
      <c r="CG384" s="305" t="s">
        <v>100</v>
      </c>
      <c r="CH384" s="176"/>
      <c r="CI384" s="239"/>
      <c r="CJ384" s="175"/>
      <c r="CK384" s="177"/>
      <c r="CL384" s="175"/>
      <c r="CM384" s="200"/>
      <c r="CN384" s="175"/>
      <c r="CO384" s="175"/>
      <c r="CP384" s="176"/>
      <c r="CQ384" s="176"/>
      <c r="CR384" s="176"/>
      <c r="CS384" s="176"/>
      <c r="CT384" s="177"/>
      <c r="CU384" s="177"/>
      <c r="CV384" s="177"/>
      <c r="CW384" s="198"/>
      <c r="CX384" s="198"/>
      <c r="CY384" s="198"/>
      <c r="CZ384" s="198"/>
      <c r="DA384" s="198"/>
      <c r="DB384" s="198"/>
      <c r="DC384" s="198"/>
      <c r="DD384" s="198"/>
      <c r="DE384" s="198"/>
      <c r="DF384" s="198"/>
    </row>
    <row r="385" spans="2:110" s="187" customFormat="1" ht="105" x14ac:dyDescent="0.25">
      <c r="B385" s="173" t="s">
        <v>68</v>
      </c>
      <c r="C385" s="195" t="s">
        <v>236</v>
      </c>
      <c r="D385" s="195" t="s">
        <v>236</v>
      </c>
      <c r="E385" s="196" t="s">
        <v>151</v>
      </c>
      <c r="F385" s="196" t="s">
        <v>117</v>
      </c>
      <c r="G385" s="196" t="s">
        <v>236</v>
      </c>
      <c r="H385" s="195" t="s">
        <v>242</v>
      </c>
      <c r="I385" s="195">
        <v>0</v>
      </c>
      <c r="J385" s="195" t="s">
        <v>242</v>
      </c>
      <c r="K385" s="195" t="s">
        <v>518</v>
      </c>
      <c r="L385" s="195" t="s">
        <v>501</v>
      </c>
      <c r="M385" s="195" t="s">
        <v>502</v>
      </c>
      <c r="N385" s="195" t="s">
        <v>503</v>
      </c>
      <c r="O385" s="196" t="s">
        <v>497</v>
      </c>
      <c r="P385" s="170"/>
      <c r="Q385" s="171" t="s">
        <v>77</v>
      </c>
      <c r="R385" s="171" t="s">
        <v>78</v>
      </c>
      <c r="S385" s="356" t="str">
        <f>S284</f>
        <v>Posibilidad de afectación reputacional por pérdida de la confiabilidad  de la información institucionales (q) debido al acceso no autorizado de terceros no identificados (c) por debilidades en la manipulación o custodia del activo se encuentran en equipos no institucionales.</v>
      </c>
      <c r="T385" s="170" t="s">
        <v>142</v>
      </c>
      <c r="U385" s="196" t="s">
        <v>81</v>
      </c>
      <c r="V385" s="170" t="s">
        <v>82</v>
      </c>
      <c r="W385" s="180" t="s">
        <v>123</v>
      </c>
      <c r="X385" s="181">
        <f t="shared" si="368"/>
        <v>0.2</v>
      </c>
      <c r="Y385" s="182" t="s">
        <v>84</v>
      </c>
      <c r="Z385" s="181">
        <f t="shared" si="369"/>
        <v>0.8</v>
      </c>
      <c r="AA385" s="173" t="s">
        <v>85</v>
      </c>
      <c r="AB385" s="172" t="s">
        <v>163</v>
      </c>
      <c r="AC385" s="170" t="s">
        <v>164</v>
      </c>
      <c r="AD385" s="173" t="s">
        <v>88</v>
      </c>
      <c r="AE385" s="173" t="s">
        <v>89</v>
      </c>
      <c r="AF385" s="196" t="s">
        <v>165</v>
      </c>
      <c r="AG385" s="173" t="s">
        <v>91</v>
      </c>
      <c r="AH385" s="173" t="s">
        <v>92</v>
      </c>
      <c r="AI385" s="183">
        <f t="shared" si="370"/>
        <v>0.1</v>
      </c>
      <c r="AJ385" s="173" t="s">
        <v>93</v>
      </c>
      <c r="AK385" s="183">
        <f t="shared" si="371"/>
        <v>0.1</v>
      </c>
      <c r="AL385" s="173" t="s">
        <v>94</v>
      </c>
      <c r="AM385" s="195" t="s">
        <v>147</v>
      </c>
      <c r="AN385" s="173" t="s">
        <v>96</v>
      </c>
      <c r="AO385" s="195" t="s">
        <v>148</v>
      </c>
      <c r="AP385" s="184">
        <f t="shared" si="372"/>
        <v>0.2</v>
      </c>
      <c r="AQ385" s="243" t="str">
        <f t="shared" si="373"/>
        <v>MUY BAJA</v>
      </c>
      <c r="AR385" s="243">
        <f t="shared" si="374"/>
        <v>0.2</v>
      </c>
      <c r="AS385" s="243" t="str">
        <f t="shared" si="375"/>
        <v>MAYOR</v>
      </c>
      <c r="AT385" s="243">
        <f t="shared" si="376"/>
        <v>0.64</v>
      </c>
      <c r="AU385" s="223" t="s">
        <v>85</v>
      </c>
      <c r="AV385" s="235" t="s">
        <v>130</v>
      </c>
      <c r="AW385" s="174" t="s">
        <v>163</v>
      </c>
      <c r="AX385" s="175" t="s">
        <v>166</v>
      </c>
      <c r="AY385" s="200"/>
      <c r="AZ385" s="175">
        <f t="shared" si="398"/>
        <v>45657</v>
      </c>
      <c r="BA385" s="175" t="str">
        <f t="shared" si="399"/>
        <v>EN IIIC-2024 el Plan de Vulnerabilidades - Intrusión ejecutado resultados informados, remediaciones en ejecución.</v>
      </c>
      <c r="BB385" s="175" t="str">
        <f t="shared" si="400"/>
        <v>OSI - GIS - GDMA - SPI</v>
      </c>
      <c r="BC385" s="227" t="s">
        <v>100</v>
      </c>
      <c r="BD385" s="175" t="str">
        <f t="shared" si="401"/>
        <v xml:space="preserve"> </v>
      </c>
      <c r="BE385" s="175" t="str">
        <f t="shared" si="402"/>
        <v>X</v>
      </c>
      <c r="BF385" s="175" t="str">
        <f t="shared" si="403"/>
        <v>Se encuentra en desarrollo remediaciones que estan coordinadas con proveedores para definir remediación final.</v>
      </c>
      <c r="BG385" s="177" t="s">
        <v>1340</v>
      </c>
      <c r="BH385" s="175" t="str">
        <f t="shared" si="404"/>
        <v xml:space="preserve"> </v>
      </c>
      <c r="BI385" s="200"/>
      <c r="BJ385" s="190">
        <v>45777</v>
      </c>
      <c r="BK385"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5" s="192" t="str">
        <f t="shared" si="377"/>
        <v>OSI - GIS - GDMA - SPI</v>
      </c>
      <c r="BM385" s="197" t="s">
        <v>100</v>
      </c>
      <c r="BN385" s="191"/>
      <c r="BO385" s="193" t="s">
        <v>1338</v>
      </c>
      <c r="BP385" s="192" t="str">
        <f t="shared" si="381"/>
        <v>Se realiza aseguramiento de los servicios de aplicación y sitios web a producción, nuevas configuraciones de seguridad y  definción de pruebas de vulnerabilidad a activos de TI seelccionados.</v>
      </c>
      <c r="BQ385" s="194" t="s">
        <v>1340</v>
      </c>
      <c r="BR385" s="192" t="str">
        <f t="shared" si="382"/>
        <v xml:space="preserve">Servicio en eejcución 2025, como parte del monitoreo a la pletaforma tencológica. </v>
      </c>
      <c r="BS385" s="200"/>
      <c r="BT385" s="354">
        <f t="shared" si="384"/>
        <v>45838</v>
      </c>
      <c r="BU385" s="354" t="str">
        <f t="shared" si="385"/>
        <v>Ejecución del Plan de Vulnerabilidades y socialización de hallazgos con los equipos Desarrollo y Mantenimiento de Aplicaciones y de Ingenieria y Soporte.</v>
      </c>
      <c r="BV385" s="356" t="str">
        <f t="shared" si="378"/>
        <v>OSI - GIS - GDMA - SPI</v>
      </c>
      <c r="BW385" s="550" t="s">
        <v>100</v>
      </c>
      <c r="BX385" s="357" t="str">
        <f t="shared" si="386"/>
        <v xml:space="preserve"> </v>
      </c>
      <c r="BY385" s="357" t="str">
        <f t="shared" si="387"/>
        <v>X</v>
      </c>
      <c r="BZ385" s="357" t="str">
        <f t="shared" si="388"/>
        <v xml:space="preserve">Revisión del alcance de los hallazgos, análisis técnico  de solución, definicicón de actividades de remediación y documentación casos de las remediaciones. </v>
      </c>
      <c r="CA385" s="355" t="s">
        <v>1340</v>
      </c>
      <c r="CB385" s="356" t="str">
        <f t="shared" si="389"/>
        <v>Ajuste redacción "Descripción del Riesgo" acorde con lo indicado en el Informe OCI-018-2025.</v>
      </c>
      <c r="CC385" s="200"/>
      <c r="CD385" s="301"/>
      <c r="CE385" s="175"/>
      <c r="CF385" s="175" t="str">
        <f t="shared" si="379"/>
        <v>OSI - GIS - GDMA - SPI</v>
      </c>
      <c r="CG385" s="305" t="s">
        <v>100</v>
      </c>
      <c r="CH385" s="176"/>
      <c r="CI385" s="239"/>
      <c r="CJ385" s="175"/>
      <c r="CK385" s="177"/>
      <c r="CL385" s="175"/>
      <c r="CM385" s="200"/>
      <c r="CN385" s="175"/>
      <c r="CO385" s="175"/>
      <c r="CP385" s="176"/>
      <c r="CQ385" s="176"/>
      <c r="CR385" s="176"/>
      <c r="CS385" s="176"/>
      <c r="CT385" s="177"/>
      <c r="CU385" s="177"/>
      <c r="CV385" s="177"/>
      <c r="CW385" s="198"/>
      <c r="CX385" s="198"/>
      <c r="CY385" s="198"/>
      <c r="CZ385" s="198"/>
      <c r="DA385" s="198"/>
      <c r="DB385" s="198"/>
      <c r="DC385" s="198"/>
      <c r="DD385" s="198"/>
      <c r="DE385" s="198"/>
      <c r="DF385" s="198"/>
    </row>
    <row r="386" spans="2:110" s="187" customFormat="1" ht="105" x14ac:dyDescent="0.25">
      <c r="B386" s="173" t="s">
        <v>68</v>
      </c>
      <c r="C386" s="195" t="s">
        <v>236</v>
      </c>
      <c r="D386" s="195" t="s">
        <v>236</v>
      </c>
      <c r="E386" s="196" t="s">
        <v>151</v>
      </c>
      <c r="F386" s="196" t="s">
        <v>71</v>
      </c>
      <c r="G386" s="196" t="s">
        <v>236</v>
      </c>
      <c r="H386" s="195" t="s">
        <v>513</v>
      </c>
      <c r="I386" s="195" t="s">
        <v>513</v>
      </c>
      <c r="J386" s="195" t="s">
        <v>513</v>
      </c>
      <c r="K386" s="195" t="s">
        <v>513</v>
      </c>
      <c r="L386" s="195" t="s">
        <v>687</v>
      </c>
      <c r="M386" s="195" t="s">
        <v>687</v>
      </c>
      <c r="N386" s="195" t="s">
        <v>688</v>
      </c>
      <c r="O386" s="196" t="s">
        <v>161</v>
      </c>
      <c r="P386" s="170"/>
      <c r="Q386" s="171" t="s">
        <v>77</v>
      </c>
      <c r="R386" s="171" t="s">
        <v>78</v>
      </c>
      <c r="S386" s="356" t="str">
        <f>S285</f>
        <v>Posibilidad de afectación reputacional por pérdida de la confiabilidad  de la información institucionales (q) debido al acceso no autorizado de terceros no identificados (c) por debilidades en la manipulación o custodia del activo se encuentran en equipos no institucionales.</v>
      </c>
      <c r="T386" s="170" t="s">
        <v>142</v>
      </c>
      <c r="U386" s="196" t="s">
        <v>81</v>
      </c>
      <c r="V386" s="170" t="s">
        <v>144</v>
      </c>
      <c r="W386" s="180" t="s">
        <v>123</v>
      </c>
      <c r="X386" s="181">
        <f t="shared" si="368"/>
        <v>0.2</v>
      </c>
      <c r="Y386" s="182" t="s">
        <v>84</v>
      </c>
      <c r="Z386" s="181">
        <f t="shared" si="369"/>
        <v>0.8</v>
      </c>
      <c r="AA386" s="173" t="s">
        <v>85</v>
      </c>
      <c r="AB386" s="172" t="s">
        <v>163</v>
      </c>
      <c r="AC386" s="170" t="s">
        <v>164</v>
      </c>
      <c r="AD386" s="173" t="s">
        <v>88</v>
      </c>
      <c r="AE386" s="173" t="s">
        <v>89</v>
      </c>
      <c r="AF386" s="196" t="s">
        <v>165</v>
      </c>
      <c r="AG386" s="173" t="s">
        <v>91</v>
      </c>
      <c r="AH386" s="173" t="s">
        <v>92</v>
      </c>
      <c r="AI386" s="183">
        <f t="shared" si="370"/>
        <v>0.1</v>
      </c>
      <c r="AJ386" s="173" t="s">
        <v>93</v>
      </c>
      <c r="AK386" s="183">
        <f t="shared" si="371"/>
        <v>0.1</v>
      </c>
      <c r="AL386" s="173" t="s">
        <v>94</v>
      </c>
      <c r="AM386" s="195" t="s">
        <v>147</v>
      </c>
      <c r="AN386" s="173" t="s">
        <v>96</v>
      </c>
      <c r="AO386" s="195" t="s">
        <v>148</v>
      </c>
      <c r="AP386" s="184">
        <f t="shared" si="372"/>
        <v>0.2</v>
      </c>
      <c r="AQ386" s="243" t="str">
        <f t="shared" si="373"/>
        <v>MUY BAJA</v>
      </c>
      <c r="AR386" s="243">
        <f t="shared" si="374"/>
        <v>0.2</v>
      </c>
      <c r="AS386" s="243" t="str">
        <f t="shared" si="375"/>
        <v>MAYOR</v>
      </c>
      <c r="AT386" s="243">
        <f t="shared" si="376"/>
        <v>0.64</v>
      </c>
      <c r="AU386" s="223" t="s">
        <v>85</v>
      </c>
      <c r="AV386" s="235" t="s">
        <v>130</v>
      </c>
      <c r="AW386" s="174" t="s">
        <v>163</v>
      </c>
      <c r="AX386" s="175" t="s">
        <v>166</v>
      </c>
      <c r="AY386" s="200"/>
      <c r="AZ386" s="175">
        <f t="shared" si="398"/>
        <v>45657</v>
      </c>
      <c r="BA386" s="175" t="str">
        <f t="shared" si="399"/>
        <v>EN IIIC-2024 el Plan de Vulnerabilidades - Intrusión ejecutado resultados informados, remediaciones en ejecución.</v>
      </c>
      <c r="BB386" s="175" t="str">
        <f t="shared" si="400"/>
        <v>OSI - GIS - GDMA - SPI</v>
      </c>
      <c r="BC386" s="227" t="s">
        <v>100</v>
      </c>
      <c r="BD386" s="175" t="str">
        <f t="shared" si="401"/>
        <v xml:space="preserve"> </v>
      </c>
      <c r="BE386" s="175" t="str">
        <f t="shared" si="402"/>
        <v>X</v>
      </c>
      <c r="BF386" s="175" t="str">
        <f t="shared" si="403"/>
        <v>Se encuentra en desarrollo remediaciones que estan coordinadas con proveedores para definir remediación final.</v>
      </c>
      <c r="BG386" s="177" t="s">
        <v>1340</v>
      </c>
      <c r="BH386" s="175" t="str">
        <f t="shared" si="404"/>
        <v xml:space="preserve"> </v>
      </c>
      <c r="BI386" s="200"/>
      <c r="BJ386" s="190">
        <v>45777</v>
      </c>
      <c r="BK386"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6" s="192" t="str">
        <f t="shared" si="377"/>
        <v>OSI - GIS - GDMA - SPI</v>
      </c>
      <c r="BM386" s="197" t="s">
        <v>100</v>
      </c>
      <c r="BN386" s="191"/>
      <c r="BO386" s="193" t="s">
        <v>1338</v>
      </c>
      <c r="BP386" s="192" t="str">
        <f t="shared" si="381"/>
        <v>Se realiza aseguramiento de los servicios de aplicación y sitios web a producción, nuevas configuraciones de seguridad y  definción de pruebas de vulnerabilidad a activos de TI seelccionados.</v>
      </c>
      <c r="BQ386" s="194" t="s">
        <v>1340</v>
      </c>
      <c r="BR386" s="192" t="str">
        <f t="shared" si="382"/>
        <v xml:space="preserve">Servicio en eejcución 2025, como parte del monitoreo a la pletaforma tencológica. </v>
      </c>
      <c r="BS386" s="200"/>
      <c r="BT386" s="354">
        <f t="shared" si="384"/>
        <v>45838</v>
      </c>
      <c r="BU386" s="354" t="str">
        <f t="shared" si="385"/>
        <v>Ejecución del Plan de Vulnerabilidades y socialización de hallazgos con los equipos Desarrollo y Mantenimiento de Aplicaciones y de Ingenieria y Soporte.</v>
      </c>
      <c r="BV386" s="356" t="str">
        <f t="shared" si="378"/>
        <v>OSI - GIS - GDMA - SPI</v>
      </c>
      <c r="BW386" s="550" t="s">
        <v>100</v>
      </c>
      <c r="BX386" s="357" t="str">
        <f t="shared" si="386"/>
        <v xml:space="preserve"> </v>
      </c>
      <c r="BY386" s="357" t="str">
        <f t="shared" si="387"/>
        <v>X</v>
      </c>
      <c r="BZ386" s="357" t="str">
        <f t="shared" si="388"/>
        <v xml:space="preserve">Revisión del alcance de los hallazgos, análisis técnico  de solución, definicicón de actividades de remediación y documentación casos de las remediaciones. </v>
      </c>
      <c r="CA386" s="355" t="s">
        <v>1340</v>
      </c>
      <c r="CB386" s="356" t="str">
        <f t="shared" si="389"/>
        <v>Ajuste redacción "Descripción del Riesgo" acorde con lo indicado en el Informe OCI-018-2025.</v>
      </c>
      <c r="CC386" s="200"/>
      <c r="CD386" s="301"/>
      <c r="CE386" s="175"/>
      <c r="CF386" s="175" t="str">
        <f t="shared" si="379"/>
        <v>OSI - GIS - GDMA - SPI</v>
      </c>
      <c r="CG386" s="305" t="s">
        <v>100</v>
      </c>
      <c r="CH386" s="176"/>
      <c r="CI386" s="239"/>
      <c r="CJ386" s="175"/>
      <c r="CK386" s="177"/>
      <c r="CL386" s="175"/>
      <c r="CM386" s="200"/>
      <c r="CN386" s="175"/>
      <c r="CO386" s="175"/>
      <c r="CP386" s="176"/>
      <c r="CQ386" s="176"/>
      <c r="CR386" s="176"/>
      <c r="CS386" s="176"/>
      <c r="CT386" s="177"/>
      <c r="CU386" s="177"/>
      <c r="CV386" s="177"/>
      <c r="CW386" s="198"/>
      <c r="CX386" s="198"/>
      <c r="CY386" s="198"/>
      <c r="CZ386" s="198"/>
      <c r="DA386" s="198"/>
      <c r="DB386" s="198"/>
      <c r="DC386" s="198"/>
      <c r="DD386" s="198"/>
      <c r="DE386" s="198"/>
      <c r="DF386" s="198"/>
    </row>
    <row r="387" spans="2:110" s="187" customFormat="1" ht="105" x14ac:dyDescent="0.25">
      <c r="B387" s="173" t="s">
        <v>68</v>
      </c>
      <c r="C387" s="195" t="s">
        <v>157</v>
      </c>
      <c r="D387" s="195" t="s">
        <v>157</v>
      </c>
      <c r="E387" s="196" t="s">
        <v>151</v>
      </c>
      <c r="F387" s="196" t="s">
        <v>71</v>
      </c>
      <c r="G387" s="196" t="s">
        <v>157</v>
      </c>
      <c r="H387" s="195">
        <v>0</v>
      </c>
      <c r="I387" s="195">
        <v>0</v>
      </c>
      <c r="J387" s="195">
        <v>0</v>
      </c>
      <c r="K387" s="195">
        <v>0</v>
      </c>
      <c r="L387" s="195">
        <v>0</v>
      </c>
      <c r="M387" s="195">
        <v>0</v>
      </c>
      <c r="N387" s="195">
        <v>0</v>
      </c>
      <c r="O387" s="196" t="s">
        <v>241</v>
      </c>
      <c r="P387" s="170"/>
      <c r="Q387" s="171" t="s">
        <v>77</v>
      </c>
      <c r="R387" s="171" t="s">
        <v>78</v>
      </c>
      <c r="S387" s="356" t="s">
        <v>1518</v>
      </c>
      <c r="T387" s="170" t="s">
        <v>162</v>
      </c>
      <c r="U387" s="196" t="s">
        <v>81</v>
      </c>
      <c r="V387" s="170" t="s">
        <v>144</v>
      </c>
      <c r="W387" s="180" t="s">
        <v>83</v>
      </c>
      <c r="X387" s="181">
        <f t="shared" si="368"/>
        <v>0.4</v>
      </c>
      <c r="Y387" s="182" t="s">
        <v>84</v>
      </c>
      <c r="Z387" s="181">
        <f t="shared" si="369"/>
        <v>0.8</v>
      </c>
      <c r="AA387" s="173" t="s">
        <v>85</v>
      </c>
      <c r="AB387" s="172" t="s">
        <v>163</v>
      </c>
      <c r="AC387" s="170" t="s">
        <v>164</v>
      </c>
      <c r="AD387" s="173" t="s">
        <v>88</v>
      </c>
      <c r="AE387" s="173" t="s">
        <v>89</v>
      </c>
      <c r="AF387" s="196" t="s">
        <v>165</v>
      </c>
      <c r="AG387" s="173" t="s">
        <v>91</v>
      </c>
      <c r="AH387" s="173" t="s">
        <v>92</v>
      </c>
      <c r="AI387" s="183">
        <f t="shared" si="370"/>
        <v>0.1</v>
      </c>
      <c r="AJ387" s="173" t="s">
        <v>93</v>
      </c>
      <c r="AK387" s="183">
        <f t="shared" si="371"/>
        <v>0.1</v>
      </c>
      <c r="AL387" s="173" t="s">
        <v>94</v>
      </c>
      <c r="AM387" s="195" t="s">
        <v>147</v>
      </c>
      <c r="AN387" s="173" t="s">
        <v>96</v>
      </c>
      <c r="AO387" s="195" t="s">
        <v>148</v>
      </c>
      <c r="AP387" s="184">
        <f t="shared" si="372"/>
        <v>0.2</v>
      </c>
      <c r="AQ387" s="243" t="str">
        <f t="shared" si="373"/>
        <v>BAJA</v>
      </c>
      <c r="AR387" s="243">
        <f t="shared" si="374"/>
        <v>0.4</v>
      </c>
      <c r="AS387" s="243" t="str">
        <f t="shared" si="375"/>
        <v>MAYOR</v>
      </c>
      <c r="AT387" s="243">
        <f t="shared" si="376"/>
        <v>0.64</v>
      </c>
      <c r="AU387" s="223" t="s">
        <v>85</v>
      </c>
      <c r="AV387" s="235" t="s">
        <v>130</v>
      </c>
      <c r="AW387" s="174" t="s">
        <v>163</v>
      </c>
      <c r="AX387" s="175" t="s">
        <v>166</v>
      </c>
      <c r="AY387" s="200"/>
      <c r="AZ387" s="175">
        <f t="shared" si="398"/>
        <v>45657</v>
      </c>
      <c r="BA387" s="175" t="str">
        <f t="shared" si="399"/>
        <v>EN IIIC-2024 el Plan de Vulnerabilidades - Intrusión ejecutado resultados informados, remediaciones en ejecución.</v>
      </c>
      <c r="BB387" s="175" t="str">
        <f t="shared" si="400"/>
        <v>OSI - GIS - GDMA - SPI</v>
      </c>
      <c r="BC387" s="227" t="s">
        <v>100</v>
      </c>
      <c r="BD387" s="175" t="str">
        <f t="shared" si="401"/>
        <v xml:space="preserve"> </v>
      </c>
      <c r="BE387" s="175" t="str">
        <f t="shared" si="402"/>
        <v>X</v>
      </c>
      <c r="BF387" s="175" t="str">
        <f t="shared" si="403"/>
        <v>Se encuentra en desarrollo remediaciones que estan coordinadas con proveedores para definir remediación final.</v>
      </c>
      <c r="BG387" s="177" t="s">
        <v>1340</v>
      </c>
      <c r="BH387" s="175" t="str">
        <f t="shared" si="404"/>
        <v xml:space="preserve"> </v>
      </c>
      <c r="BI387" s="200"/>
      <c r="BJ387" s="190">
        <v>45777</v>
      </c>
      <c r="BK387"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7" s="192" t="str">
        <f t="shared" si="377"/>
        <v>OSI - GIS - GDMA - SPI</v>
      </c>
      <c r="BM387" s="197" t="s">
        <v>100</v>
      </c>
      <c r="BN387" s="191"/>
      <c r="BO387" s="193" t="s">
        <v>1338</v>
      </c>
      <c r="BP387" s="192" t="str">
        <f t="shared" si="381"/>
        <v>Se realiza aseguramiento de los servicios de aplicación y sitios web a producción, nuevas configuraciones de seguridad y  definción de pruebas de vulnerabilidad a activos de TI seelccionados.</v>
      </c>
      <c r="BQ387" s="194" t="s">
        <v>1340</v>
      </c>
      <c r="BR387" s="192" t="str">
        <f t="shared" si="382"/>
        <v xml:space="preserve">Servicio en eejcución 2025, como parte del monitoreo a la pletaforma tencológica. </v>
      </c>
      <c r="BS387" s="200"/>
      <c r="BT387" s="354">
        <f t="shared" si="384"/>
        <v>45838</v>
      </c>
      <c r="BU387" s="354" t="str">
        <f t="shared" si="385"/>
        <v>Ejecución del Plan de Vulnerabilidades y socialización de hallazgos con los equipos Desarrollo y Mantenimiento de Aplicaciones y de Ingenieria y Soporte.</v>
      </c>
      <c r="BV387" s="356" t="str">
        <f t="shared" si="378"/>
        <v>OSI - GIS - GDMA - SPI</v>
      </c>
      <c r="BW387" s="550" t="s">
        <v>100</v>
      </c>
      <c r="BX387" s="357" t="str">
        <f t="shared" si="386"/>
        <v xml:space="preserve"> </v>
      </c>
      <c r="BY387" s="357" t="str">
        <f t="shared" si="387"/>
        <v>X</v>
      </c>
      <c r="BZ387" s="357" t="str">
        <f t="shared" si="388"/>
        <v xml:space="preserve">Revisión del alcance de los hallazgos, análisis técnico  de solución, definicicón de actividades de remediación y documentación casos de las remediaciones. </v>
      </c>
      <c r="CA387" s="355" t="s">
        <v>1340</v>
      </c>
      <c r="CB387" s="356" t="str">
        <f t="shared" si="389"/>
        <v>Ajuste redacción "Descripción del Riesgo" acorde con lo indicado en el Informe OCI-018-2025.</v>
      </c>
      <c r="CC387" s="200"/>
      <c r="CD387" s="301"/>
      <c r="CE387" s="175"/>
      <c r="CF387" s="175" t="str">
        <f t="shared" si="379"/>
        <v>OSI - GIS - GDMA - SPI</v>
      </c>
      <c r="CG387" s="305" t="s">
        <v>100</v>
      </c>
      <c r="CH387" s="176"/>
      <c r="CI387" s="239"/>
      <c r="CJ387" s="175"/>
      <c r="CK387" s="177"/>
      <c r="CL387" s="175"/>
      <c r="CM387" s="200"/>
      <c r="CN387" s="175"/>
      <c r="CO387" s="175"/>
      <c r="CP387" s="176"/>
      <c r="CQ387" s="176"/>
      <c r="CR387" s="176"/>
      <c r="CS387" s="176"/>
      <c r="CT387" s="177"/>
      <c r="CU387" s="177"/>
      <c r="CV387" s="177"/>
      <c r="CW387" s="198"/>
      <c r="CX387" s="198"/>
      <c r="CY387" s="198"/>
      <c r="CZ387" s="198"/>
      <c r="DA387" s="198"/>
      <c r="DB387" s="198"/>
      <c r="DC387" s="198"/>
      <c r="DD387" s="198"/>
      <c r="DE387" s="198"/>
      <c r="DF387" s="198"/>
    </row>
    <row r="388" spans="2:110" s="187" customFormat="1" ht="105" x14ac:dyDescent="0.25">
      <c r="B388" s="173" t="s">
        <v>68</v>
      </c>
      <c r="C388" s="195" t="s">
        <v>157</v>
      </c>
      <c r="D388" s="195" t="s">
        <v>157</v>
      </c>
      <c r="E388" s="196" t="s">
        <v>151</v>
      </c>
      <c r="F388" s="196" t="s">
        <v>71</v>
      </c>
      <c r="G388" s="196" t="s">
        <v>157</v>
      </c>
      <c r="H388" s="195">
        <v>0</v>
      </c>
      <c r="I388" s="195">
        <v>0</v>
      </c>
      <c r="J388" s="195">
        <v>0</v>
      </c>
      <c r="K388" s="195">
        <v>0</v>
      </c>
      <c r="L388" s="195">
        <v>0</v>
      </c>
      <c r="M388" s="195">
        <v>0</v>
      </c>
      <c r="N388" s="195">
        <v>0</v>
      </c>
      <c r="O388" s="196" t="s">
        <v>176</v>
      </c>
      <c r="P388" s="170"/>
      <c r="Q388" s="171" t="s">
        <v>77</v>
      </c>
      <c r="R388" s="171" t="s">
        <v>78</v>
      </c>
      <c r="S388" s="356" t="s">
        <v>1518</v>
      </c>
      <c r="T388" s="170" t="s">
        <v>162</v>
      </c>
      <c r="U388" s="196" t="s">
        <v>81</v>
      </c>
      <c r="V388" s="170" t="s">
        <v>144</v>
      </c>
      <c r="W388" s="180" t="s">
        <v>83</v>
      </c>
      <c r="X388" s="181">
        <f t="shared" si="368"/>
        <v>0.4</v>
      </c>
      <c r="Y388" s="182" t="s">
        <v>84</v>
      </c>
      <c r="Z388" s="181">
        <f t="shared" si="369"/>
        <v>0.8</v>
      </c>
      <c r="AA388" s="173" t="s">
        <v>85</v>
      </c>
      <c r="AB388" s="172" t="s">
        <v>163</v>
      </c>
      <c r="AC388" s="170" t="s">
        <v>164</v>
      </c>
      <c r="AD388" s="173" t="s">
        <v>88</v>
      </c>
      <c r="AE388" s="173" t="s">
        <v>89</v>
      </c>
      <c r="AF388" s="196" t="s">
        <v>165</v>
      </c>
      <c r="AG388" s="173" t="s">
        <v>91</v>
      </c>
      <c r="AH388" s="173" t="s">
        <v>92</v>
      </c>
      <c r="AI388" s="183">
        <f t="shared" si="370"/>
        <v>0.1</v>
      </c>
      <c r="AJ388" s="173" t="s">
        <v>93</v>
      </c>
      <c r="AK388" s="183">
        <f t="shared" si="371"/>
        <v>0.1</v>
      </c>
      <c r="AL388" s="173" t="s">
        <v>94</v>
      </c>
      <c r="AM388" s="195" t="s">
        <v>147</v>
      </c>
      <c r="AN388" s="173" t="s">
        <v>96</v>
      </c>
      <c r="AO388" s="195" t="s">
        <v>148</v>
      </c>
      <c r="AP388" s="184">
        <f t="shared" si="372"/>
        <v>0.2</v>
      </c>
      <c r="AQ388" s="243" t="str">
        <f t="shared" si="373"/>
        <v>BAJA</v>
      </c>
      <c r="AR388" s="243">
        <f t="shared" si="374"/>
        <v>0.4</v>
      </c>
      <c r="AS388" s="243" t="str">
        <f t="shared" si="375"/>
        <v>MAYOR</v>
      </c>
      <c r="AT388" s="243">
        <f t="shared" si="376"/>
        <v>0.64</v>
      </c>
      <c r="AU388" s="223" t="s">
        <v>85</v>
      </c>
      <c r="AV388" s="235" t="s">
        <v>130</v>
      </c>
      <c r="AW388" s="174" t="s">
        <v>163</v>
      </c>
      <c r="AX388" s="175" t="s">
        <v>166</v>
      </c>
      <c r="AY388" s="200"/>
      <c r="AZ388" s="175">
        <f t="shared" si="398"/>
        <v>45657</v>
      </c>
      <c r="BA388" s="175" t="str">
        <f t="shared" si="399"/>
        <v>EN IIIC-2024 el Plan de Vulnerabilidades - Intrusión ejecutado resultados informados, remediaciones en ejecución.</v>
      </c>
      <c r="BB388" s="175" t="str">
        <f t="shared" si="400"/>
        <v>OSI - GIS - GDMA - SPI</v>
      </c>
      <c r="BC388" s="227" t="s">
        <v>100</v>
      </c>
      <c r="BD388" s="175" t="str">
        <f t="shared" si="401"/>
        <v xml:space="preserve"> </v>
      </c>
      <c r="BE388" s="175" t="str">
        <f t="shared" si="402"/>
        <v>X</v>
      </c>
      <c r="BF388" s="175" t="str">
        <f t="shared" si="403"/>
        <v>Se encuentra en desarrollo remediaciones que estan coordinadas con proveedores para definir remediación final.</v>
      </c>
      <c r="BG388" s="177" t="s">
        <v>1340</v>
      </c>
      <c r="BH388" s="175" t="str">
        <f t="shared" si="404"/>
        <v xml:space="preserve"> </v>
      </c>
      <c r="BI388" s="200"/>
      <c r="BJ388" s="190">
        <v>45777</v>
      </c>
      <c r="BK388"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8" s="192" t="str">
        <f t="shared" si="377"/>
        <v>OSI - GIS - GDMA - SPI</v>
      </c>
      <c r="BM388" s="197" t="s">
        <v>100</v>
      </c>
      <c r="BN388" s="191"/>
      <c r="BO388" s="193" t="s">
        <v>1338</v>
      </c>
      <c r="BP388" s="192" t="str">
        <f t="shared" si="381"/>
        <v>Se realiza aseguramiento de los servicios de aplicación y sitios web a producción, nuevas configuraciones de seguridad y  definción de pruebas de vulnerabilidad a activos de TI seelccionados.</v>
      </c>
      <c r="BQ388" s="194" t="s">
        <v>1340</v>
      </c>
      <c r="BR388" s="192" t="str">
        <f t="shared" si="382"/>
        <v xml:space="preserve">Servicio en eejcución 2025, como parte del monitoreo a la pletaforma tencológica. </v>
      </c>
      <c r="BS388" s="200"/>
      <c r="BT388" s="354">
        <f t="shared" si="384"/>
        <v>45838</v>
      </c>
      <c r="BU388" s="354" t="str">
        <f t="shared" si="385"/>
        <v>Ejecución del Plan de Vulnerabilidades y socialización de hallazgos con los equipos Desarrollo y Mantenimiento de Aplicaciones y de Ingenieria y Soporte.</v>
      </c>
      <c r="BV388" s="356" t="str">
        <f t="shared" si="378"/>
        <v>OSI - GIS - GDMA - SPI</v>
      </c>
      <c r="BW388" s="550" t="s">
        <v>100</v>
      </c>
      <c r="BX388" s="357" t="str">
        <f t="shared" si="386"/>
        <v xml:space="preserve"> </v>
      </c>
      <c r="BY388" s="357" t="str">
        <f t="shared" si="387"/>
        <v>X</v>
      </c>
      <c r="BZ388" s="357" t="str">
        <f t="shared" si="388"/>
        <v xml:space="preserve">Revisión del alcance de los hallazgos, análisis técnico  de solución, definicicón de actividades de remediación y documentación casos de las remediaciones. </v>
      </c>
      <c r="CA388" s="355" t="s">
        <v>1340</v>
      </c>
      <c r="CB388" s="356" t="str">
        <f t="shared" si="389"/>
        <v>Ajuste redacción "Descripción del Riesgo" acorde con lo indicado en el Informe OCI-018-2025.</v>
      </c>
      <c r="CC388" s="200"/>
      <c r="CD388" s="301"/>
      <c r="CE388" s="175"/>
      <c r="CF388" s="175" t="str">
        <f t="shared" si="379"/>
        <v>OSI - GIS - GDMA - SPI</v>
      </c>
      <c r="CG388" s="305" t="s">
        <v>100</v>
      </c>
      <c r="CH388" s="176"/>
      <c r="CI388" s="239"/>
      <c r="CJ388" s="175"/>
      <c r="CK388" s="177"/>
      <c r="CL388" s="175"/>
      <c r="CM388" s="200"/>
      <c r="CN388" s="175"/>
      <c r="CO388" s="175"/>
      <c r="CP388" s="176"/>
      <c r="CQ388" s="176"/>
      <c r="CR388" s="176"/>
      <c r="CS388" s="176"/>
      <c r="CT388" s="177"/>
      <c r="CU388" s="177"/>
      <c r="CV388" s="177"/>
      <c r="CW388" s="198"/>
      <c r="CX388" s="198"/>
      <c r="CY388" s="198"/>
      <c r="CZ388" s="198"/>
      <c r="DA388" s="198"/>
      <c r="DB388" s="198"/>
      <c r="DC388" s="198"/>
      <c r="DD388" s="198"/>
      <c r="DE388" s="198"/>
      <c r="DF388" s="198"/>
    </row>
    <row r="389" spans="2:110" s="187" customFormat="1" ht="105" x14ac:dyDescent="0.25">
      <c r="B389" s="173" t="s">
        <v>68</v>
      </c>
      <c r="C389" s="195" t="s">
        <v>230</v>
      </c>
      <c r="D389" s="195" t="s">
        <v>230</v>
      </c>
      <c r="E389" s="196" t="s">
        <v>151</v>
      </c>
      <c r="F389" s="196" t="s">
        <v>117</v>
      </c>
      <c r="G389" s="196" t="s">
        <v>230</v>
      </c>
      <c r="H389" s="195">
        <v>0</v>
      </c>
      <c r="I389" s="195">
        <v>0</v>
      </c>
      <c r="J389" s="195">
        <v>0</v>
      </c>
      <c r="K389" s="195">
        <v>0</v>
      </c>
      <c r="L389" s="195">
        <v>0</v>
      </c>
      <c r="M389" s="195">
        <v>0</v>
      </c>
      <c r="N389" s="195">
        <v>0</v>
      </c>
      <c r="O389" s="196" t="s">
        <v>189</v>
      </c>
      <c r="P389" s="170"/>
      <c r="Q389" s="171" t="s">
        <v>77</v>
      </c>
      <c r="R389" s="171" t="s">
        <v>78</v>
      </c>
      <c r="S389" s="356" t="s">
        <v>1518</v>
      </c>
      <c r="T389" s="170" t="s">
        <v>162</v>
      </c>
      <c r="U389" s="196" t="s">
        <v>143</v>
      </c>
      <c r="V389" s="170" t="s">
        <v>144</v>
      </c>
      <c r="W389" s="180" t="s">
        <v>83</v>
      </c>
      <c r="X389" s="181">
        <f t="shared" si="368"/>
        <v>0.4</v>
      </c>
      <c r="Y389" s="182" t="s">
        <v>84</v>
      </c>
      <c r="Z389" s="181">
        <f t="shared" si="369"/>
        <v>0.8</v>
      </c>
      <c r="AA389" s="173" t="s">
        <v>85</v>
      </c>
      <c r="AB389" s="172" t="s">
        <v>163</v>
      </c>
      <c r="AC389" s="170" t="s">
        <v>164</v>
      </c>
      <c r="AD389" s="173" t="s">
        <v>88</v>
      </c>
      <c r="AE389" s="173" t="s">
        <v>89</v>
      </c>
      <c r="AF389" s="196" t="s">
        <v>165</v>
      </c>
      <c r="AG389" s="173" t="s">
        <v>91</v>
      </c>
      <c r="AH389" s="173" t="s">
        <v>92</v>
      </c>
      <c r="AI389" s="183">
        <f t="shared" si="370"/>
        <v>0.1</v>
      </c>
      <c r="AJ389" s="173" t="s">
        <v>93</v>
      </c>
      <c r="AK389" s="183">
        <f t="shared" si="371"/>
        <v>0.1</v>
      </c>
      <c r="AL389" s="173" t="s">
        <v>94</v>
      </c>
      <c r="AM389" s="195" t="s">
        <v>147</v>
      </c>
      <c r="AN389" s="173" t="s">
        <v>96</v>
      </c>
      <c r="AO389" s="195" t="s">
        <v>148</v>
      </c>
      <c r="AP389" s="184">
        <f t="shared" si="372"/>
        <v>0.2</v>
      </c>
      <c r="AQ389" s="243" t="str">
        <f t="shared" si="373"/>
        <v>BAJA</v>
      </c>
      <c r="AR389" s="243">
        <f t="shared" si="374"/>
        <v>0.4</v>
      </c>
      <c r="AS389" s="243" t="str">
        <f t="shared" si="375"/>
        <v>MAYOR</v>
      </c>
      <c r="AT389" s="243">
        <f t="shared" si="376"/>
        <v>0.64</v>
      </c>
      <c r="AU389" s="223" t="s">
        <v>85</v>
      </c>
      <c r="AV389" s="235" t="s">
        <v>130</v>
      </c>
      <c r="AW389" s="174" t="s">
        <v>163</v>
      </c>
      <c r="AX389" s="175" t="s">
        <v>166</v>
      </c>
      <c r="AY389" s="200"/>
      <c r="AZ389" s="175">
        <f t="shared" si="398"/>
        <v>45657</v>
      </c>
      <c r="BA389" s="175" t="str">
        <f t="shared" si="399"/>
        <v>EN IIIC-2024 el Plan de Vulnerabilidades - Intrusión ejecutado resultados informados, remediaciones en ejecución.</v>
      </c>
      <c r="BB389" s="175" t="str">
        <f t="shared" si="400"/>
        <v>OSI - GIS - GDMA - SPI</v>
      </c>
      <c r="BC389" s="227" t="s">
        <v>100</v>
      </c>
      <c r="BD389" s="175" t="str">
        <f t="shared" si="401"/>
        <v xml:space="preserve"> </v>
      </c>
      <c r="BE389" s="175" t="str">
        <f t="shared" si="402"/>
        <v>X</v>
      </c>
      <c r="BF389" s="175" t="str">
        <f t="shared" si="403"/>
        <v>Se encuentra en desarrollo remediaciones que estan coordinadas con proveedores para definir remediación final.</v>
      </c>
      <c r="BG389" s="177" t="s">
        <v>1340</v>
      </c>
      <c r="BH389" s="175" t="str">
        <f t="shared" si="404"/>
        <v xml:space="preserve"> </v>
      </c>
      <c r="BI389" s="200"/>
      <c r="BJ389" s="190">
        <v>45777</v>
      </c>
      <c r="BK389"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89" s="192" t="str">
        <f t="shared" si="377"/>
        <v>OSI - GIS - GDMA - SPI</v>
      </c>
      <c r="BM389" s="197" t="s">
        <v>100</v>
      </c>
      <c r="BN389" s="191"/>
      <c r="BO389" s="193" t="s">
        <v>1338</v>
      </c>
      <c r="BP389" s="192" t="str">
        <f t="shared" si="381"/>
        <v>Se realiza aseguramiento de los servicios de aplicación y sitios web a producción, nuevas configuraciones de seguridad y  definción de pruebas de vulnerabilidad a activos de TI seelccionados.</v>
      </c>
      <c r="BQ389" s="194" t="s">
        <v>1340</v>
      </c>
      <c r="BR389" s="192" t="str">
        <f t="shared" si="382"/>
        <v xml:space="preserve">Servicio en eejcución 2025, como parte del monitoreo a la pletaforma tencológica. </v>
      </c>
      <c r="BS389" s="200"/>
      <c r="BT389" s="354">
        <f t="shared" si="384"/>
        <v>45838</v>
      </c>
      <c r="BU389" s="354" t="str">
        <f t="shared" si="385"/>
        <v>Ejecución del Plan de Vulnerabilidades y socialización de hallazgos con los equipos Desarrollo y Mantenimiento de Aplicaciones y de Ingenieria y Soporte.</v>
      </c>
      <c r="BV389" s="356" t="str">
        <f t="shared" si="378"/>
        <v>OSI - GIS - GDMA - SPI</v>
      </c>
      <c r="BW389" s="550" t="s">
        <v>100</v>
      </c>
      <c r="BX389" s="357" t="str">
        <f t="shared" si="386"/>
        <v xml:space="preserve"> </v>
      </c>
      <c r="BY389" s="357" t="str">
        <f t="shared" si="387"/>
        <v>X</v>
      </c>
      <c r="BZ389" s="357" t="str">
        <f t="shared" si="388"/>
        <v xml:space="preserve">Revisión del alcance de los hallazgos, análisis técnico  de solución, definicicón de actividades de remediación y documentación casos de las remediaciones. </v>
      </c>
      <c r="CA389" s="355" t="s">
        <v>1340</v>
      </c>
      <c r="CB389" s="356" t="str">
        <f t="shared" si="389"/>
        <v>Ajuste redacción "Descripción del Riesgo" acorde con lo indicado en el Informe OCI-018-2025.</v>
      </c>
      <c r="CC389" s="200"/>
      <c r="CD389" s="301"/>
      <c r="CE389" s="175"/>
      <c r="CF389" s="175" t="str">
        <f t="shared" si="379"/>
        <v>OSI - GIS - GDMA - SPI</v>
      </c>
      <c r="CG389" s="305" t="s">
        <v>100</v>
      </c>
      <c r="CH389" s="176"/>
      <c r="CI389" s="239"/>
      <c r="CJ389" s="175"/>
      <c r="CK389" s="177"/>
      <c r="CL389" s="175"/>
      <c r="CM389" s="200"/>
      <c r="CN389" s="175"/>
      <c r="CO389" s="175"/>
      <c r="CP389" s="176"/>
      <c r="CQ389" s="176"/>
      <c r="CR389" s="176"/>
      <c r="CS389" s="176"/>
      <c r="CT389" s="177"/>
      <c r="CU389" s="177"/>
      <c r="CV389" s="177"/>
      <c r="CW389" s="198"/>
      <c r="CX389" s="198"/>
      <c r="CY389" s="198"/>
      <c r="CZ389" s="198"/>
      <c r="DA389" s="198"/>
      <c r="DB389" s="198"/>
      <c r="DC389" s="198"/>
      <c r="DD389" s="198"/>
      <c r="DE389" s="198"/>
      <c r="DF389" s="198"/>
    </row>
    <row r="390" spans="2:110" s="187" customFormat="1" ht="105" x14ac:dyDescent="0.25">
      <c r="B390" s="173" t="s">
        <v>68</v>
      </c>
      <c r="C390" s="195" t="s">
        <v>230</v>
      </c>
      <c r="D390" s="195" t="s">
        <v>230</v>
      </c>
      <c r="E390" s="196" t="s">
        <v>151</v>
      </c>
      <c r="F390" s="196" t="s">
        <v>71</v>
      </c>
      <c r="G390" s="196" t="s">
        <v>230</v>
      </c>
      <c r="H390" s="195">
        <v>0</v>
      </c>
      <c r="I390" s="195">
        <v>0</v>
      </c>
      <c r="J390" s="195">
        <v>0</v>
      </c>
      <c r="K390" s="195">
        <v>0</v>
      </c>
      <c r="L390" s="195">
        <v>0</v>
      </c>
      <c r="M390" s="195">
        <v>0</v>
      </c>
      <c r="N390" s="195">
        <v>0</v>
      </c>
      <c r="O390" s="196" t="s">
        <v>189</v>
      </c>
      <c r="P390" s="170"/>
      <c r="Q390" s="171" t="s">
        <v>77</v>
      </c>
      <c r="R390" s="171" t="s">
        <v>78</v>
      </c>
      <c r="S390" s="356" t="s">
        <v>1518</v>
      </c>
      <c r="T390" s="170" t="s">
        <v>162</v>
      </c>
      <c r="U390" s="196" t="s">
        <v>143</v>
      </c>
      <c r="V390" s="170" t="s">
        <v>144</v>
      </c>
      <c r="W390" s="180" t="s">
        <v>83</v>
      </c>
      <c r="X390" s="181">
        <f t="shared" si="368"/>
        <v>0.4</v>
      </c>
      <c r="Y390" s="182" t="s">
        <v>84</v>
      </c>
      <c r="Z390" s="181">
        <f t="shared" si="369"/>
        <v>0.8</v>
      </c>
      <c r="AA390" s="173" t="s">
        <v>85</v>
      </c>
      <c r="AB390" s="172" t="s">
        <v>163</v>
      </c>
      <c r="AC390" s="170" t="s">
        <v>164</v>
      </c>
      <c r="AD390" s="173" t="s">
        <v>88</v>
      </c>
      <c r="AE390" s="173" t="s">
        <v>89</v>
      </c>
      <c r="AF390" s="196" t="s">
        <v>165</v>
      </c>
      <c r="AG390" s="173" t="s">
        <v>91</v>
      </c>
      <c r="AH390" s="173" t="s">
        <v>92</v>
      </c>
      <c r="AI390" s="183">
        <f t="shared" si="370"/>
        <v>0.1</v>
      </c>
      <c r="AJ390" s="173" t="s">
        <v>93</v>
      </c>
      <c r="AK390" s="183">
        <f t="shared" si="371"/>
        <v>0.1</v>
      </c>
      <c r="AL390" s="173" t="s">
        <v>94</v>
      </c>
      <c r="AM390" s="195" t="s">
        <v>147</v>
      </c>
      <c r="AN390" s="173" t="s">
        <v>96</v>
      </c>
      <c r="AO390" s="195" t="s">
        <v>148</v>
      </c>
      <c r="AP390" s="184">
        <f t="shared" si="372"/>
        <v>0.2</v>
      </c>
      <c r="AQ390" s="243" t="str">
        <f t="shared" si="373"/>
        <v>BAJA</v>
      </c>
      <c r="AR390" s="243">
        <f t="shared" si="374"/>
        <v>0.4</v>
      </c>
      <c r="AS390" s="243" t="str">
        <f t="shared" si="375"/>
        <v>MAYOR</v>
      </c>
      <c r="AT390" s="243">
        <f t="shared" si="376"/>
        <v>0.64</v>
      </c>
      <c r="AU390" s="223" t="s">
        <v>85</v>
      </c>
      <c r="AV390" s="235" t="s">
        <v>130</v>
      </c>
      <c r="AW390" s="174" t="s">
        <v>163</v>
      </c>
      <c r="AX390" s="175" t="s">
        <v>166</v>
      </c>
      <c r="AY390" s="200"/>
      <c r="AZ390" s="175">
        <f t="shared" si="398"/>
        <v>45657</v>
      </c>
      <c r="BA390" s="175" t="str">
        <f t="shared" si="399"/>
        <v>EN IIIC-2024 el Plan de Vulnerabilidades - Intrusión ejecutado resultados informados, remediaciones en ejecución.</v>
      </c>
      <c r="BB390" s="175" t="str">
        <f t="shared" si="400"/>
        <v>OSI - GIS - GDMA - SPI</v>
      </c>
      <c r="BC390" s="227" t="s">
        <v>100</v>
      </c>
      <c r="BD390" s="175" t="str">
        <f t="shared" si="401"/>
        <v xml:space="preserve"> </v>
      </c>
      <c r="BE390" s="175" t="str">
        <f t="shared" si="402"/>
        <v>X</v>
      </c>
      <c r="BF390" s="175" t="str">
        <f t="shared" si="403"/>
        <v>Se encuentra en desarrollo remediaciones que estan coordinadas con proveedores para definir remediación final.</v>
      </c>
      <c r="BG390" s="177" t="s">
        <v>1340</v>
      </c>
      <c r="BH390" s="175" t="str">
        <f t="shared" si="404"/>
        <v xml:space="preserve"> </v>
      </c>
      <c r="BI390" s="200"/>
      <c r="BJ390" s="190">
        <v>45777</v>
      </c>
      <c r="BK390"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0" s="192" t="str">
        <f t="shared" si="377"/>
        <v>OSI - GIS - GDMA - SPI</v>
      </c>
      <c r="BM390" s="197" t="s">
        <v>100</v>
      </c>
      <c r="BN390" s="191"/>
      <c r="BO390" s="193" t="s">
        <v>1338</v>
      </c>
      <c r="BP390" s="192" t="str">
        <f t="shared" si="381"/>
        <v>Se realiza aseguramiento de los servicios de aplicación y sitios web a producción, nuevas configuraciones de seguridad y  definción de pruebas de vulnerabilidad a activos de TI seelccionados.</v>
      </c>
      <c r="BQ390" s="194" t="s">
        <v>1340</v>
      </c>
      <c r="BR390" s="192" t="str">
        <f t="shared" si="382"/>
        <v xml:space="preserve">Servicio en eejcución 2025, como parte del monitoreo a la pletaforma tencológica. </v>
      </c>
      <c r="BS390" s="200"/>
      <c r="BT390" s="354">
        <f t="shared" si="384"/>
        <v>45838</v>
      </c>
      <c r="BU390" s="354" t="str">
        <f t="shared" si="385"/>
        <v>Ejecución del Plan de Vulnerabilidades y socialización de hallazgos con los equipos Desarrollo y Mantenimiento de Aplicaciones y de Ingenieria y Soporte.</v>
      </c>
      <c r="BV390" s="356" t="str">
        <f t="shared" si="378"/>
        <v>OSI - GIS - GDMA - SPI</v>
      </c>
      <c r="BW390" s="550" t="s">
        <v>100</v>
      </c>
      <c r="BX390" s="357" t="str">
        <f t="shared" si="386"/>
        <v xml:space="preserve"> </v>
      </c>
      <c r="BY390" s="357" t="str">
        <f t="shared" si="387"/>
        <v>X</v>
      </c>
      <c r="BZ390" s="357" t="str">
        <f t="shared" si="388"/>
        <v xml:space="preserve">Revisión del alcance de los hallazgos, análisis técnico  de solución, definicicón de actividades de remediación y documentación casos de las remediaciones. </v>
      </c>
      <c r="CA390" s="355" t="s">
        <v>1340</v>
      </c>
      <c r="CB390" s="356" t="str">
        <f t="shared" si="389"/>
        <v>Ajuste redacción "Descripción del Riesgo" acorde con lo indicado en el Informe OCI-018-2025.</v>
      </c>
      <c r="CC390" s="200"/>
      <c r="CD390" s="301"/>
      <c r="CE390" s="175"/>
      <c r="CF390" s="175" t="str">
        <f t="shared" si="379"/>
        <v>OSI - GIS - GDMA - SPI</v>
      </c>
      <c r="CG390" s="305" t="s">
        <v>100</v>
      </c>
      <c r="CH390" s="176"/>
      <c r="CI390" s="239"/>
      <c r="CJ390" s="175"/>
      <c r="CK390" s="177"/>
      <c r="CL390" s="175"/>
      <c r="CM390" s="200"/>
      <c r="CN390" s="175"/>
      <c r="CO390" s="175"/>
      <c r="CP390" s="176"/>
      <c r="CQ390" s="176"/>
      <c r="CR390" s="176"/>
      <c r="CS390" s="176"/>
      <c r="CT390" s="177"/>
      <c r="CU390" s="177"/>
      <c r="CV390" s="177"/>
      <c r="CW390" s="198"/>
      <c r="CX390" s="198"/>
      <c r="CY390" s="198"/>
      <c r="CZ390" s="198"/>
      <c r="DA390" s="198"/>
      <c r="DB390" s="198"/>
      <c r="DC390" s="198"/>
      <c r="DD390" s="198"/>
      <c r="DE390" s="198"/>
      <c r="DF390" s="198"/>
    </row>
    <row r="391" spans="2:110" s="187" customFormat="1" ht="105" x14ac:dyDescent="0.25">
      <c r="B391" s="173" t="s">
        <v>68</v>
      </c>
      <c r="C391" s="195" t="s">
        <v>157</v>
      </c>
      <c r="D391" s="195" t="s">
        <v>157</v>
      </c>
      <c r="E391" s="196" t="s">
        <v>151</v>
      </c>
      <c r="F391" s="196" t="s">
        <v>117</v>
      </c>
      <c r="G391" s="196" t="s">
        <v>157</v>
      </c>
      <c r="H391" s="195">
        <v>0</v>
      </c>
      <c r="I391" s="195">
        <v>0</v>
      </c>
      <c r="J391" s="195">
        <v>0</v>
      </c>
      <c r="K391" s="195">
        <v>0</v>
      </c>
      <c r="L391" s="195">
        <v>0</v>
      </c>
      <c r="M391" s="195">
        <v>0</v>
      </c>
      <c r="N391" s="195">
        <v>0</v>
      </c>
      <c r="O391" s="196" t="s">
        <v>497</v>
      </c>
      <c r="P391" s="170"/>
      <c r="Q391" s="171" t="s">
        <v>77</v>
      </c>
      <c r="R391" s="171" t="s">
        <v>78</v>
      </c>
      <c r="S391" s="356" t="s">
        <v>1518</v>
      </c>
      <c r="T391" s="170" t="s">
        <v>162</v>
      </c>
      <c r="U391" s="196" t="s">
        <v>81</v>
      </c>
      <c r="V391" s="170" t="s">
        <v>144</v>
      </c>
      <c r="W391" s="180" t="s">
        <v>83</v>
      </c>
      <c r="X391" s="181">
        <f t="shared" si="368"/>
        <v>0.4</v>
      </c>
      <c r="Y391" s="182" t="s">
        <v>84</v>
      </c>
      <c r="Z391" s="181">
        <f t="shared" si="369"/>
        <v>0.8</v>
      </c>
      <c r="AA391" s="173" t="s">
        <v>85</v>
      </c>
      <c r="AB391" s="172" t="s">
        <v>163</v>
      </c>
      <c r="AC391" s="170" t="s">
        <v>164</v>
      </c>
      <c r="AD391" s="173" t="s">
        <v>88</v>
      </c>
      <c r="AE391" s="173" t="s">
        <v>89</v>
      </c>
      <c r="AF391" s="196" t="s">
        <v>165</v>
      </c>
      <c r="AG391" s="173" t="s">
        <v>91</v>
      </c>
      <c r="AH391" s="173" t="s">
        <v>92</v>
      </c>
      <c r="AI391" s="183">
        <f t="shared" si="370"/>
        <v>0.1</v>
      </c>
      <c r="AJ391" s="173" t="s">
        <v>93</v>
      </c>
      <c r="AK391" s="183">
        <f t="shared" si="371"/>
        <v>0.1</v>
      </c>
      <c r="AL391" s="173" t="s">
        <v>94</v>
      </c>
      <c r="AM391" s="195" t="s">
        <v>147</v>
      </c>
      <c r="AN391" s="173" t="s">
        <v>96</v>
      </c>
      <c r="AO391" s="195" t="s">
        <v>148</v>
      </c>
      <c r="AP391" s="184">
        <f t="shared" si="372"/>
        <v>0.2</v>
      </c>
      <c r="AQ391" s="243" t="str">
        <f t="shared" si="373"/>
        <v>BAJA</v>
      </c>
      <c r="AR391" s="243">
        <f t="shared" si="374"/>
        <v>0.4</v>
      </c>
      <c r="AS391" s="243" t="str">
        <f t="shared" si="375"/>
        <v>MAYOR</v>
      </c>
      <c r="AT391" s="243">
        <f t="shared" si="376"/>
        <v>0.64</v>
      </c>
      <c r="AU391" s="223" t="s">
        <v>85</v>
      </c>
      <c r="AV391" s="235" t="s">
        <v>130</v>
      </c>
      <c r="AW391" s="174" t="s">
        <v>163</v>
      </c>
      <c r="AX391" s="175" t="s">
        <v>166</v>
      </c>
      <c r="AY391" s="200"/>
      <c r="AZ391" s="175">
        <f t="shared" si="398"/>
        <v>45657</v>
      </c>
      <c r="BA391" s="175" t="str">
        <f t="shared" si="399"/>
        <v>EN IIIC-2024 el Plan de Vulnerabilidades - Intrusión ejecutado resultados informados, remediaciones en ejecución.</v>
      </c>
      <c r="BB391" s="175" t="str">
        <f t="shared" si="400"/>
        <v>OSI - GIS - GDMA - SPI</v>
      </c>
      <c r="BC391" s="227" t="s">
        <v>100</v>
      </c>
      <c r="BD391" s="175" t="str">
        <f t="shared" si="401"/>
        <v xml:space="preserve"> </v>
      </c>
      <c r="BE391" s="175" t="str">
        <f t="shared" si="402"/>
        <v>X</v>
      </c>
      <c r="BF391" s="175" t="str">
        <f t="shared" si="403"/>
        <v>Se encuentra en desarrollo remediaciones que estan coordinadas con proveedores para definir remediación final.</v>
      </c>
      <c r="BG391" s="177" t="s">
        <v>1340</v>
      </c>
      <c r="BH391" s="175" t="str">
        <f t="shared" si="404"/>
        <v xml:space="preserve"> </v>
      </c>
      <c r="BI391" s="200"/>
      <c r="BJ391" s="190">
        <v>45777</v>
      </c>
      <c r="BK391"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1" s="192" t="str">
        <f t="shared" si="377"/>
        <v>OSI - GIS - GDMA - SPI</v>
      </c>
      <c r="BM391" s="197" t="s">
        <v>100</v>
      </c>
      <c r="BN391" s="191"/>
      <c r="BO391" s="193" t="s">
        <v>1338</v>
      </c>
      <c r="BP391" s="192" t="str">
        <f t="shared" si="381"/>
        <v>Se realiza aseguramiento de los servicios de aplicación y sitios web a producción, nuevas configuraciones de seguridad y  definción de pruebas de vulnerabilidad a activos de TI seelccionados.</v>
      </c>
      <c r="BQ391" s="194" t="s">
        <v>1340</v>
      </c>
      <c r="BR391" s="192" t="str">
        <f t="shared" si="382"/>
        <v xml:space="preserve">Servicio en eejcución 2025, como parte del monitoreo a la pletaforma tencológica. </v>
      </c>
      <c r="BS391" s="200"/>
      <c r="BT391" s="354">
        <f t="shared" si="384"/>
        <v>45838</v>
      </c>
      <c r="BU391" s="354" t="str">
        <f t="shared" si="385"/>
        <v>Ejecución del Plan de Vulnerabilidades y socialización de hallazgos con los equipos Desarrollo y Mantenimiento de Aplicaciones y de Ingenieria y Soporte.</v>
      </c>
      <c r="BV391" s="356" t="str">
        <f t="shared" si="378"/>
        <v>OSI - GIS - GDMA - SPI</v>
      </c>
      <c r="BW391" s="550" t="s">
        <v>100</v>
      </c>
      <c r="BX391" s="357" t="str">
        <f t="shared" si="386"/>
        <v xml:space="preserve"> </v>
      </c>
      <c r="BY391" s="357" t="str">
        <f t="shared" si="387"/>
        <v>X</v>
      </c>
      <c r="BZ391" s="357" t="str">
        <f t="shared" si="388"/>
        <v xml:space="preserve">Revisión del alcance de los hallazgos, análisis técnico  de solución, definicicón de actividades de remediación y documentación casos de las remediaciones. </v>
      </c>
      <c r="CA391" s="355" t="s">
        <v>1340</v>
      </c>
      <c r="CB391" s="356" t="str">
        <f t="shared" si="389"/>
        <v>Ajuste redacción "Descripción del Riesgo" acorde con lo indicado en el Informe OCI-018-2025.</v>
      </c>
      <c r="CC391" s="200"/>
      <c r="CD391" s="301"/>
      <c r="CE391" s="175"/>
      <c r="CF391" s="175" t="str">
        <f t="shared" si="379"/>
        <v>OSI - GIS - GDMA - SPI</v>
      </c>
      <c r="CG391" s="305" t="s">
        <v>100</v>
      </c>
      <c r="CH391" s="176"/>
      <c r="CI391" s="239"/>
      <c r="CJ391" s="175"/>
      <c r="CK391" s="177"/>
      <c r="CL391" s="175"/>
      <c r="CM391" s="200"/>
      <c r="CN391" s="175"/>
      <c r="CO391" s="175"/>
      <c r="CP391" s="176"/>
      <c r="CQ391" s="176"/>
      <c r="CR391" s="176"/>
      <c r="CS391" s="176"/>
      <c r="CT391" s="177"/>
      <c r="CU391" s="177"/>
      <c r="CV391" s="177"/>
      <c r="CW391" s="198"/>
      <c r="CX391" s="198"/>
      <c r="CY391" s="198"/>
      <c r="CZ391" s="198"/>
      <c r="DA391" s="198"/>
      <c r="DB391" s="198"/>
      <c r="DC391" s="198"/>
      <c r="DD391" s="198"/>
      <c r="DE391" s="198"/>
      <c r="DF391" s="198"/>
    </row>
    <row r="392" spans="2:110" s="187" customFormat="1" ht="105" x14ac:dyDescent="0.25">
      <c r="B392" s="173" t="s">
        <v>68</v>
      </c>
      <c r="C392" s="195" t="s">
        <v>157</v>
      </c>
      <c r="D392" s="195" t="s">
        <v>157</v>
      </c>
      <c r="E392" s="196" t="s">
        <v>151</v>
      </c>
      <c r="F392" s="196" t="s">
        <v>71</v>
      </c>
      <c r="G392" s="196" t="s">
        <v>157</v>
      </c>
      <c r="H392" s="195">
        <v>0</v>
      </c>
      <c r="I392" s="195">
        <v>0</v>
      </c>
      <c r="J392" s="195">
        <v>0</v>
      </c>
      <c r="K392" s="195">
        <v>0</v>
      </c>
      <c r="L392" s="195">
        <v>0</v>
      </c>
      <c r="M392" s="195">
        <v>0</v>
      </c>
      <c r="N392" s="195">
        <v>0</v>
      </c>
      <c r="O392" s="196" t="s">
        <v>497</v>
      </c>
      <c r="P392" s="170"/>
      <c r="Q392" s="171" t="s">
        <v>77</v>
      </c>
      <c r="R392" s="171" t="s">
        <v>78</v>
      </c>
      <c r="S392" s="356" t="s">
        <v>1518</v>
      </c>
      <c r="T392" s="170" t="s">
        <v>162</v>
      </c>
      <c r="U392" s="196" t="s">
        <v>81</v>
      </c>
      <c r="V392" s="170" t="s">
        <v>144</v>
      </c>
      <c r="W392" s="180" t="s">
        <v>83</v>
      </c>
      <c r="X392" s="181">
        <f t="shared" ref="X392:X396" si="405">IF(W392="MUY BAJA",20%,IF(W392="BAJA",40%,IF(W392="MEDIA",60%,IF(W392="ALTA",80%,IF(W392="MUY ALTA",100%,)))))</f>
        <v>0.4</v>
      </c>
      <c r="Y392" s="182" t="s">
        <v>84</v>
      </c>
      <c r="Z392" s="181">
        <f t="shared" ref="Z392:Z396" si="406">IF(Y392="LEVE",20%,IF(Y392="MENOR",40%,IF(Y392="MODERADO",60%,IF(Y392="MAYOR",80%,IF(Y392="CATASTRÓFICO",100%,)))))</f>
        <v>0.8</v>
      </c>
      <c r="AA392" s="173" t="s">
        <v>85</v>
      </c>
      <c r="AB392" s="172" t="s">
        <v>163</v>
      </c>
      <c r="AC392" s="170" t="s">
        <v>164</v>
      </c>
      <c r="AD392" s="173" t="s">
        <v>88</v>
      </c>
      <c r="AE392" s="173" t="s">
        <v>89</v>
      </c>
      <c r="AF392" s="196" t="s">
        <v>165</v>
      </c>
      <c r="AG392" s="173" t="s">
        <v>91</v>
      </c>
      <c r="AH392" s="173" t="s">
        <v>92</v>
      </c>
      <c r="AI392" s="183">
        <f t="shared" ref="AI392:AI396" si="407">IF(AH392="Prevenir",25%, IF(AH392="Detectar",15%,IF(AH392="Corregir",10%,)))</f>
        <v>0.1</v>
      </c>
      <c r="AJ392" s="173" t="s">
        <v>93</v>
      </c>
      <c r="AK392" s="183">
        <f t="shared" ref="AK392:AK396" si="408">IF(AJ392="Automático",25%,IF(AJ392="Manual",10%,))</f>
        <v>0.1</v>
      </c>
      <c r="AL392" s="173" t="s">
        <v>94</v>
      </c>
      <c r="AM392" s="195" t="s">
        <v>147</v>
      </c>
      <c r="AN392" s="173" t="s">
        <v>96</v>
      </c>
      <c r="AO392" s="195" t="s">
        <v>148</v>
      </c>
      <c r="AP392" s="184">
        <f t="shared" si="372"/>
        <v>0.2</v>
      </c>
      <c r="AQ392" s="243" t="str">
        <f t="shared" ref="AQ392:AQ396" si="409">IF(AR392&lt;=20%,"MUY BAJA",IF(AR392&lt;=40%,"BAJA",IF(AR392&lt;=60%,"MEDIA",IF(AR392&lt;=80%,"ALTA","MUY ALTA"))))</f>
        <v>BAJA</v>
      </c>
      <c r="AR392" s="243">
        <f t="shared" si="374"/>
        <v>0.4</v>
      </c>
      <c r="AS392" s="243" t="str">
        <f t="shared" ref="AS392:AS396" si="410">IF(AT392&lt;=20%,"LEVE",IF(AT392&lt;=40%,"MENOR",IF(AT392&lt;=60%,"MODERADO",IF(AT392&lt;=80%,"MAYOR","CATASTROFICO"))))</f>
        <v>MAYOR</v>
      </c>
      <c r="AT392" s="243">
        <f t="shared" si="376"/>
        <v>0.64</v>
      </c>
      <c r="AU392" s="223" t="s">
        <v>85</v>
      </c>
      <c r="AV392" s="235" t="s">
        <v>130</v>
      </c>
      <c r="AW392" s="174" t="s">
        <v>163</v>
      </c>
      <c r="AX392" s="175" t="s">
        <v>166</v>
      </c>
      <c r="AY392" s="200"/>
      <c r="AZ392" s="175">
        <f t="shared" si="398"/>
        <v>45657</v>
      </c>
      <c r="BA392" s="175" t="str">
        <f t="shared" si="399"/>
        <v>EN IIIC-2024 el Plan de Vulnerabilidades - Intrusión ejecutado resultados informados, remediaciones en ejecución.</v>
      </c>
      <c r="BB392" s="175" t="str">
        <f t="shared" si="400"/>
        <v>OSI - GIS - GDMA - SPI</v>
      </c>
      <c r="BC392" s="227" t="s">
        <v>100</v>
      </c>
      <c r="BD392" s="175" t="str">
        <f t="shared" si="401"/>
        <v xml:space="preserve"> </v>
      </c>
      <c r="BE392" s="175" t="str">
        <f t="shared" si="402"/>
        <v>X</v>
      </c>
      <c r="BF392" s="175" t="str">
        <f t="shared" si="403"/>
        <v>Se encuentra en desarrollo remediaciones que estan coordinadas con proveedores para definir remediación final.</v>
      </c>
      <c r="BG392" s="177" t="s">
        <v>1340</v>
      </c>
      <c r="BH392" s="175" t="str">
        <f t="shared" si="404"/>
        <v xml:space="preserve"> </v>
      </c>
      <c r="BI392" s="200"/>
      <c r="BJ392" s="190">
        <v>45777</v>
      </c>
      <c r="BK392"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2" s="192" t="str">
        <f t="shared" si="377"/>
        <v>OSI - GIS - GDMA - SPI</v>
      </c>
      <c r="BM392" s="197" t="s">
        <v>100</v>
      </c>
      <c r="BN392" s="191"/>
      <c r="BO392" s="193" t="s">
        <v>1338</v>
      </c>
      <c r="BP392" s="192" t="str">
        <f t="shared" si="381"/>
        <v>Se realiza aseguramiento de los servicios de aplicación y sitios web a producción, nuevas configuraciones de seguridad y  definción de pruebas de vulnerabilidad a activos de TI seelccionados.</v>
      </c>
      <c r="BQ392" s="194" t="s">
        <v>1340</v>
      </c>
      <c r="BR392" s="192" t="str">
        <f t="shared" si="382"/>
        <v xml:space="preserve">Servicio en eejcución 2025, como parte del monitoreo a la pletaforma tencológica. </v>
      </c>
      <c r="BS392" s="200"/>
      <c r="BT392" s="354">
        <f t="shared" si="384"/>
        <v>45838</v>
      </c>
      <c r="BU392" s="354" t="str">
        <f t="shared" si="385"/>
        <v>Ejecución del Plan de Vulnerabilidades y socialización de hallazgos con los equipos Desarrollo y Mantenimiento de Aplicaciones y de Ingenieria y Soporte.</v>
      </c>
      <c r="BV392" s="356" t="str">
        <f t="shared" si="378"/>
        <v>OSI - GIS - GDMA - SPI</v>
      </c>
      <c r="BW392" s="550" t="s">
        <v>100</v>
      </c>
      <c r="BX392" s="357" t="str">
        <f t="shared" si="386"/>
        <v xml:space="preserve"> </v>
      </c>
      <c r="BY392" s="357" t="str">
        <f t="shared" si="387"/>
        <v>X</v>
      </c>
      <c r="BZ392" s="357" t="str">
        <f t="shared" si="388"/>
        <v xml:space="preserve">Revisión del alcance de los hallazgos, análisis técnico  de solución, definicicón de actividades de remediación y documentación casos de las remediaciones. </v>
      </c>
      <c r="CA392" s="355" t="s">
        <v>1340</v>
      </c>
      <c r="CB392" s="356" t="str">
        <f t="shared" si="389"/>
        <v>Ajuste redacción "Descripción del Riesgo" acorde con lo indicado en el Informe OCI-018-2025.</v>
      </c>
      <c r="CC392" s="200"/>
      <c r="CD392" s="301"/>
      <c r="CE392" s="175"/>
      <c r="CF392" s="175" t="str">
        <f t="shared" si="379"/>
        <v>OSI - GIS - GDMA - SPI</v>
      </c>
      <c r="CG392" s="305" t="s">
        <v>100</v>
      </c>
      <c r="CH392" s="176"/>
      <c r="CI392" s="239"/>
      <c r="CJ392" s="175"/>
      <c r="CK392" s="177"/>
      <c r="CL392" s="175"/>
      <c r="CM392" s="200"/>
      <c r="CN392" s="175"/>
      <c r="CO392" s="175"/>
      <c r="CP392" s="176"/>
      <c r="CQ392" s="176"/>
      <c r="CR392" s="176"/>
      <c r="CS392" s="176"/>
      <c r="CT392" s="177"/>
      <c r="CU392" s="177"/>
      <c r="CV392" s="177"/>
      <c r="CW392" s="198"/>
      <c r="CX392" s="198"/>
      <c r="CY392" s="198"/>
      <c r="CZ392" s="198"/>
      <c r="DA392" s="198"/>
      <c r="DB392" s="198"/>
      <c r="DC392" s="198"/>
      <c r="DD392" s="198"/>
      <c r="DE392" s="198"/>
      <c r="DF392" s="198"/>
    </row>
    <row r="393" spans="2:110" s="187" customFormat="1" ht="105" x14ac:dyDescent="0.25">
      <c r="B393" s="173" t="s">
        <v>68</v>
      </c>
      <c r="C393" s="195" t="s">
        <v>157</v>
      </c>
      <c r="D393" s="195" t="s">
        <v>157</v>
      </c>
      <c r="E393" s="196" t="s">
        <v>151</v>
      </c>
      <c r="F393" s="196" t="s">
        <v>71</v>
      </c>
      <c r="G393" s="196" t="s">
        <v>157</v>
      </c>
      <c r="H393" s="195">
        <v>0</v>
      </c>
      <c r="I393" s="195">
        <v>0</v>
      </c>
      <c r="J393" s="195">
        <v>0</v>
      </c>
      <c r="K393" s="195">
        <v>0</v>
      </c>
      <c r="L393" s="195">
        <v>0</v>
      </c>
      <c r="M393" s="195">
        <v>0</v>
      </c>
      <c r="N393" s="195">
        <v>0</v>
      </c>
      <c r="O393" s="196" t="s">
        <v>497</v>
      </c>
      <c r="P393" s="170"/>
      <c r="Q393" s="171" t="s">
        <v>77</v>
      </c>
      <c r="R393" s="171" t="s">
        <v>78</v>
      </c>
      <c r="S393" s="356" t="s">
        <v>1518</v>
      </c>
      <c r="T393" s="170" t="s">
        <v>162</v>
      </c>
      <c r="U393" s="196" t="s">
        <v>81</v>
      </c>
      <c r="V393" s="170" t="s">
        <v>144</v>
      </c>
      <c r="W393" s="180" t="s">
        <v>83</v>
      </c>
      <c r="X393" s="181">
        <f t="shared" si="405"/>
        <v>0.4</v>
      </c>
      <c r="Y393" s="182" t="s">
        <v>84</v>
      </c>
      <c r="Z393" s="181">
        <f t="shared" si="406"/>
        <v>0.8</v>
      </c>
      <c r="AA393" s="173" t="s">
        <v>85</v>
      </c>
      <c r="AB393" s="172" t="s">
        <v>163</v>
      </c>
      <c r="AC393" s="170" t="s">
        <v>164</v>
      </c>
      <c r="AD393" s="173" t="s">
        <v>88</v>
      </c>
      <c r="AE393" s="173" t="s">
        <v>89</v>
      </c>
      <c r="AF393" s="196" t="s">
        <v>165</v>
      </c>
      <c r="AG393" s="173" t="s">
        <v>91</v>
      </c>
      <c r="AH393" s="173" t="s">
        <v>92</v>
      </c>
      <c r="AI393" s="183">
        <f t="shared" si="407"/>
        <v>0.1</v>
      </c>
      <c r="AJ393" s="173" t="s">
        <v>93</v>
      </c>
      <c r="AK393" s="183">
        <f t="shared" si="408"/>
        <v>0.1</v>
      </c>
      <c r="AL393" s="173" t="s">
        <v>94</v>
      </c>
      <c r="AM393" s="195" t="s">
        <v>147</v>
      </c>
      <c r="AN393" s="173" t="s">
        <v>96</v>
      </c>
      <c r="AO393" s="195" t="s">
        <v>148</v>
      </c>
      <c r="AP393" s="184">
        <f t="shared" si="372"/>
        <v>0.2</v>
      </c>
      <c r="AQ393" s="243" t="str">
        <f t="shared" si="409"/>
        <v>BAJA</v>
      </c>
      <c r="AR393" s="243">
        <f t="shared" si="374"/>
        <v>0.4</v>
      </c>
      <c r="AS393" s="243" t="str">
        <f t="shared" si="410"/>
        <v>MAYOR</v>
      </c>
      <c r="AT393" s="243">
        <f t="shared" si="376"/>
        <v>0.64</v>
      </c>
      <c r="AU393" s="223" t="s">
        <v>85</v>
      </c>
      <c r="AV393" s="235" t="s">
        <v>130</v>
      </c>
      <c r="AW393" s="174" t="s">
        <v>163</v>
      </c>
      <c r="AX393" s="175" t="s">
        <v>166</v>
      </c>
      <c r="AY393" s="200"/>
      <c r="AZ393" s="175">
        <f t="shared" si="398"/>
        <v>45657</v>
      </c>
      <c r="BA393" s="175" t="str">
        <f t="shared" si="399"/>
        <v>EN IIIC-2024 el Plan de Vulnerabilidades - Intrusión ejecutado resultados informados, remediaciones en ejecución.</v>
      </c>
      <c r="BB393" s="175" t="str">
        <f t="shared" si="400"/>
        <v>OSI - GIS - GDMA - SPI</v>
      </c>
      <c r="BC393" s="227" t="s">
        <v>100</v>
      </c>
      <c r="BD393" s="175" t="str">
        <f t="shared" si="401"/>
        <v xml:space="preserve"> </v>
      </c>
      <c r="BE393" s="175" t="str">
        <f t="shared" si="402"/>
        <v>X</v>
      </c>
      <c r="BF393" s="175" t="str">
        <f t="shared" si="403"/>
        <v>Se encuentra en desarrollo remediaciones que estan coordinadas con proveedores para definir remediación final.</v>
      </c>
      <c r="BG393" s="177" t="s">
        <v>1340</v>
      </c>
      <c r="BH393" s="175" t="str">
        <f t="shared" si="404"/>
        <v xml:space="preserve"> </v>
      </c>
      <c r="BI393" s="200"/>
      <c r="BJ393" s="190">
        <v>45777</v>
      </c>
      <c r="BK393"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3" s="192" t="str">
        <f t="shared" ref="BL393:BL396" si="411">BB393</f>
        <v>OSI - GIS - GDMA - SPI</v>
      </c>
      <c r="BM393" s="197" t="s">
        <v>100</v>
      </c>
      <c r="BN393" s="191"/>
      <c r="BO393" s="193" t="s">
        <v>1338</v>
      </c>
      <c r="BP393" s="192" t="str">
        <f t="shared" si="381"/>
        <v>Se realiza aseguramiento de los servicios de aplicación y sitios web a producción, nuevas configuraciones de seguridad y  definción de pruebas de vulnerabilidad a activos de TI seelccionados.</v>
      </c>
      <c r="BQ393" s="194" t="s">
        <v>1340</v>
      </c>
      <c r="BR393" s="192" t="str">
        <f t="shared" si="382"/>
        <v xml:space="preserve">Servicio en eejcución 2025, como parte del monitoreo a la pletaforma tencológica. </v>
      </c>
      <c r="BS393" s="200"/>
      <c r="BT393" s="354">
        <f t="shared" si="384"/>
        <v>45838</v>
      </c>
      <c r="BU393" s="354" t="str">
        <f t="shared" si="385"/>
        <v>Ejecución del Plan de Vulnerabilidades y socialización de hallazgos con los equipos Desarrollo y Mantenimiento de Aplicaciones y de Ingenieria y Soporte.</v>
      </c>
      <c r="BV393" s="356" t="str">
        <f t="shared" si="378"/>
        <v>OSI - GIS - GDMA - SPI</v>
      </c>
      <c r="BW393" s="550" t="s">
        <v>100</v>
      </c>
      <c r="BX393" s="357" t="str">
        <f t="shared" si="386"/>
        <v xml:space="preserve"> </v>
      </c>
      <c r="BY393" s="357" t="str">
        <f t="shared" si="387"/>
        <v>X</v>
      </c>
      <c r="BZ393" s="357" t="str">
        <f t="shared" si="388"/>
        <v xml:space="preserve">Revisión del alcance de los hallazgos, análisis técnico  de solución, definicicón de actividades de remediación y documentación casos de las remediaciones. </v>
      </c>
      <c r="CA393" s="355" t="s">
        <v>1340</v>
      </c>
      <c r="CB393" s="356" t="str">
        <f t="shared" si="389"/>
        <v>Ajuste redacción "Descripción del Riesgo" acorde con lo indicado en el Informe OCI-018-2025.</v>
      </c>
      <c r="CC393" s="200"/>
      <c r="CD393" s="301"/>
      <c r="CE393" s="175"/>
      <c r="CF393" s="175" t="str">
        <f t="shared" ref="CF393:CF396" si="412">BV393</f>
        <v>OSI - GIS - GDMA - SPI</v>
      </c>
      <c r="CG393" s="305" t="s">
        <v>100</v>
      </c>
      <c r="CH393" s="176"/>
      <c r="CI393" s="239"/>
      <c r="CJ393" s="175"/>
      <c r="CK393" s="177"/>
      <c r="CL393" s="175"/>
      <c r="CM393" s="200"/>
      <c r="CN393" s="175"/>
      <c r="CO393" s="175"/>
      <c r="CP393" s="176"/>
      <c r="CQ393" s="176"/>
      <c r="CR393" s="176"/>
      <c r="CS393" s="176"/>
      <c r="CT393" s="177"/>
      <c r="CU393" s="177"/>
      <c r="CV393" s="177"/>
      <c r="CW393" s="198"/>
      <c r="CX393" s="198"/>
      <c r="CY393" s="198"/>
      <c r="CZ393" s="198"/>
      <c r="DA393" s="198"/>
      <c r="DB393" s="198"/>
      <c r="DC393" s="198"/>
      <c r="DD393" s="198"/>
      <c r="DE393" s="198"/>
      <c r="DF393" s="198"/>
    </row>
    <row r="394" spans="2:110" s="187" customFormat="1" ht="105" x14ac:dyDescent="0.25">
      <c r="B394" s="173" t="s">
        <v>68</v>
      </c>
      <c r="C394" s="195" t="s">
        <v>157</v>
      </c>
      <c r="D394" s="195" t="s">
        <v>157</v>
      </c>
      <c r="E394" s="196" t="s">
        <v>151</v>
      </c>
      <c r="F394" s="196" t="s">
        <v>117</v>
      </c>
      <c r="G394" s="196" t="s">
        <v>157</v>
      </c>
      <c r="H394" s="195" t="s">
        <v>242</v>
      </c>
      <c r="I394" s="195" t="s">
        <v>240</v>
      </c>
      <c r="J394" s="195" t="s">
        <v>240</v>
      </c>
      <c r="K394" s="195" t="s">
        <v>242</v>
      </c>
      <c r="L394" s="195" t="s">
        <v>576</v>
      </c>
      <c r="M394" s="195" t="s">
        <v>577</v>
      </c>
      <c r="N394" s="195" t="s">
        <v>578</v>
      </c>
      <c r="O394" s="196" t="s">
        <v>363</v>
      </c>
      <c r="P394" s="170"/>
      <c r="Q394" s="171" t="s">
        <v>77</v>
      </c>
      <c r="R394" s="171" t="s">
        <v>78</v>
      </c>
      <c r="S394" s="356" t="s">
        <v>1518</v>
      </c>
      <c r="T394" s="170" t="s">
        <v>162</v>
      </c>
      <c r="U394" s="196" t="s">
        <v>81</v>
      </c>
      <c r="V394" s="170" t="s">
        <v>122</v>
      </c>
      <c r="W394" s="180" t="s">
        <v>208</v>
      </c>
      <c r="X394" s="181">
        <f t="shared" si="405"/>
        <v>0.6</v>
      </c>
      <c r="Y394" s="182" t="s">
        <v>312</v>
      </c>
      <c r="Z394" s="181">
        <f t="shared" si="406"/>
        <v>0.6</v>
      </c>
      <c r="AA394" s="173" t="s">
        <v>312</v>
      </c>
      <c r="AB394" s="172" t="s">
        <v>163</v>
      </c>
      <c r="AC394" s="170" t="s">
        <v>164</v>
      </c>
      <c r="AD394" s="173" t="s">
        <v>88</v>
      </c>
      <c r="AE394" s="173" t="s">
        <v>89</v>
      </c>
      <c r="AF394" s="196" t="s">
        <v>165</v>
      </c>
      <c r="AG394" s="173" t="s">
        <v>91</v>
      </c>
      <c r="AH394" s="173" t="s">
        <v>92</v>
      </c>
      <c r="AI394" s="183">
        <f t="shared" si="407"/>
        <v>0.1</v>
      </c>
      <c r="AJ394" s="173" t="s">
        <v>93</v>
      </c>
      <c r="AK394" s="183">
        <f t="shared" si="408"/>
        <v>0.1</v>
      </c>
      <c r="AL394" s="173" t="s">
        <v>94</v>
      </c>
      <c r="AM394" s="195" t="s">
        <v>147</v>
      </c>
      <c r="AN394" s="173" t="s">
        <v>96</v>
      </c>
      <c r="AO394" s="195" t="s">
        <v>148</v>
      </c>
      <c r="AP394" s="184">
        <f t="shared" si="372"/>
        <v>0.2</v>
      </c>
      <c r="AQ394" s="243" t="str">
        <f t="shared" si="409"/>
        <v>MEDIA</v>
      </c>
      <c r="AR394" s="243">
        <f t="shared" si="374"/>
        <v>0.6</v>
      </c>
      <c r="AS394" s="243" t="str">
        <f t="shared" si="410"/>
        <v>MODERADO</v>
      </c>
      <c r="AT394" s="243">
        <f t="shared" si="376"/>
        <v>0.48</v>
      </c>
      <c r="AU394" s="223" t="s">
        <v>85</v>
      </c>
      <c r="AV394" s="235" t="s">
        <v>130</v>
      </c>
      <c r="AW394" s="174" t="s">
        <v>163</v>
      </c>
      <c r="AX394" s="175" t="s">
        <v>166</v>
      </c>
      <c r="AY394" s="200"/>
      <c r="AZ394" s="175">
        <f t="shared" si="398"/>
        <v>45657</v>
      </c>
      <c r="BA394" s="175" t="str">
        <f t="shared" si="399"/>
        <v>EN IIIC-2024 el Plan de Vulnerabilidades - Intrusión ejecutado resultados informados, remediaciones en ejecución.</v>
      </c>
      <c r="BB394" s="175" t="str">
        <f t="shared" si="400"/>
        <v>OSI - GIS - GDMA - SPI</v>
      </c>
      <c r="BC394" s="227" t="s">
        <v>100</v>
      </c>
      <c r="BD394" s="175" t="str">
        <f t="shared" si="401"/>
        <v xml:space="preserve"> </v>
      </c>
      <c r="BE394" s="175" t="str">
        <f t="shared" si="402"/>
        <v>X</v>
      </c>
      <c r="BF394" s="175" t="str">
        <f t="shared" si="403"/>
        <v>Se encuentra en desarrollo remediaciones que estan coordinadas con proveedores para definir remediación final.</v>
      </c>
      <c r="BG394" s="177" t="s">
        <v>1340</v>
      </c>
      <c r="BH394" s="175" t="str">
        <f t="shared" si="404"/>
        <v xml:space="preserve"> </v>
      </c>
      <c r="BI394" s="200"/>
      <c r="BJ394" s="190">
        <v>45777</v>
      </c>
      <c r="BK394"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4" s="192" t="str">
        <f t="shared" si="411"/>
        <v>OSI - GIS - GDMA - SPI</v>
      </c>
      <c r="BM394" s="197" t="s">
        <v>100</v>
      </c>
      <c r="BN394" s="191"/>
      <c r="BO394" s="193" t="s">
        <v>1338</v>
      </c>
      <c r="BP394" s="192" t="str">
        <f t="shared" si="381"/>
        <v>Se realiza aseguramiento de los servicios de aplicación y sitios web a producción, nuevas configuraciones de seguridad y  definción de pruebas de vulnerabilidad a activos de TI seelccionados.</v>
      </c>
      <c r="BQ394" s="194" t="s">
        <v>1340</v>
      </c>
      <c r="BR394" s="192" t="str">
        <f t="shared" si="382"/>
        <v xml:space="preserve">Servicio en eejcución 2025, como parte del monitoreo a la pletaforma tencológica. </v>
      </c>
      <c r="BS394" s="200"/>
      <c r="BT394" s="354">
        <f t="shared" si="384"/>
        <v>45838</v>
      </c>
      <c r="BU394" s="354" t="str">
        <f t="shared" si="385"/>
        <v>Ejecución del Plan de Vulnerabilidades y socialización de hallazgos con los equipos Desarrollo y Mantenimiento de Aplicaciones y de Ingenieria y Soporte.</v>
      </c>
      <c r="BV394" s="356" t="str">
        <f t="shared" si="378"/>
        <v>OSI - GIS - GDMA - SPI</v>
      </c>
      <c r="BW394" s="550" t="s">
        <v>100</v>
      </c>
      <c r="BX394" s="357" t="str">
        <f t="shared" si="386"/>
        <v xml:space="preserve"> </v>
      </c>
      <c r="BY394" s="357" t="str">
        <f t="shared" si="387"/>
        <v>X</v>
      </c>
      <c r="BZ394" s="357" t="str">
        <f t="shared" si="388"/>
        <v xml:space="preserve">Revisión del alcance de los hallazgos, análisis técnico  de solución, definicicón de actividades de remediación y documentación casos de las remediaciones. </v>
      </c>
      <c r="CA394" s="355" t="s">
        <v>1340</v>
      </c>
      <c r="CB394" s="356" t="str">
        <f t="shared" si="389"/>
        <v>Ajuste redacción "Descripción del Riesgo" acorde con lo indicado en el Informe OCI-018-2025.</v>
      </c>
      <c r="CC394" s="200"/>
      <c r="CD394" s="301"/>
      <c r="CE394" s="175"/>
      <c r="CF394" s="175" t="str">
        <f t="shared" si="412"/>
        <v>OSI - GIS - GDMA - SPI</v>
      </c>
      <c r="CG394" s="305" t="s">
        <v>100</v>
      </c>
      <c r="CH394" s="176"/>
      <c r="CI394" s="239"/>
      <c r="CJ394" s="175"/>
      <c r="CK394" s="177"/>
      <c r="CL394" s="175"/>
      <c r="CM394" s="200"/>
      <c r="CN394" s="175"/>
      <c r="CO394" s="175"/>
      <c r="CP394" s="176"/>
      <c r="CQ394" s="176"/>
      <c r="CR394" s="176"/>
      <c r="CS394" s="176"/>
      <c r="CT394" s="177"/>
      <c r="CU394" s="177"/>
      <c r="CV394" s="177"/>
      <c r="CW394" s="198"/>
      <c r="CX394" s="198"/>
      <c r="CY394" s="198"/>
      <c r="CZ394" s="198"/>
      <c r="DA394" s="198"/>
      <c r="DB394" s="198"/>
      <c r="DC394" s="198"/>
      <c r="DD394" s="198"/>
      <c r="DE394" s="198"/>
      <c r="DF394" s="198"/>
    </row>
    <row r="395" spans="2:110" s="187" customFormat="1" ht="105" x14ac:dyDescent="0.25">
      <c r="B395" s="173" t="s">
        <v>68</v>
      </c>
      <c r="C395" s="195" t="s">
        <v>157</v>
      </c>
      <c r="D395" s="195" t="s">
        <v>157</v>
      </c>
      <c r="E395" s="196" t="s">
        <v>151</v>
      </c>
      <c r="F395" s="196" t="s">
        <v>168</v>
      </c>
      <c r="G395" s="196" t="s">
        <v>157</v>
      </c>
      <c r="H395" s="195" t="s">
        <v>240</v>
      </c>
      <c r="I395" s="195" t="s">
        <v>518</v>
      </c>
      <c r="J395" s="195" t="s">
        <v>240</v>
      </c>
      <c r="K395" s="195" t="s">
        <v>242</v>
      </c>
      <c r="L395" s="195" t="s">
        <v>595</v>
      </c>
      <c r="M395" s="195" t="s">
        <v>596</v>
      </c>
      <c r="N395" s="195" t="s">
        <v>597</v>
      </c>
      <c r="O395" s="196" t="s">
        <v>363</v>
      </c>
      <c r="P395" s="170"/>
      <c r="Q395" s="171" t="s">
        <v>77</v>
      </c>
      <c r="R395" s="171" t="s">
        <v>78</v>
      </c>
      <c r="S395" s="356" t="s">
        <v>1518</v>
      </c>
      <c r="T395" s="170" t="s">
        <v>162</v>
      </c>
      <c r="U395" s="196" t="s">
        <v>81</v>
      </c>
      <c r="V395" s="170" t="s">
        <v>122</v>
      </c>
      <c r="W395" s="180" t="s">
        <v>208</v>
      </c>
      <c r="X395" s="181">
        <f t="shared" si="405"/>
        <v>0.6</v>
      </c>
      <c r="Y395" s="182" t="s">
        <v>312</v>
      </c>
      <c r="Z395" s="181">
        <f t="shared" si="406"/>
        <v>0.6</v>
      </c>
      <c r="AA395" s="173" t="s">
        <v>312</v>
      </c>
      <c r="AB395" s="172" t="s">
        <v>163</v>
      </c>
      <c r="AC395" s="170" t="s">
        <v>164</v>
      </c>
      <c r="AD395" s="173" t="s">
        <v>88</v>
      </c>
      <c r="AE395" s="173" t="s">
        <v>89</v>
      </c>
      <c r="AF395" s="196" t="s">
        <v>165</v>
      </c>
      <c r="AG395" s="173" t="s">
        <v>91</v>
      </c>
      <c r="AH395" s="173" t="s">
        <v>92</v>
      </c>
      <c r="AI395" s="183">
        <f t="shared" si="407"/>
        <v>0.1</v>
      </c>
      <c r="AJ395" s="173" t="s">
        <v>93</v>
      </c>
      <c r="AK395" s="183">
        <f t="shared" si="408"/>
        <v>0.1</v>
      </c>
      <c r="AL395" s="173" t="s">
        <v>94</v>
      </c>
      <c r="AM395" s="195" t="s">
        <v>147</v>
      </c>
      <c r="AN395" s="173" t="s">
        <v>96</v>
      </c>
      <c r="AO395" s="195" t="s">
        <v>148</v>
      </c>
      <c r="AP395" s="184">
        <f t="shared" si="372"/>
        <v>0.2</v>
      </c>
      <c r="AQ395" s="243" t="str">
        <f t="shared" si="409"/>
        <v>MEDIA</v>
      </c>
      <c r="AR395" s="243">
        <f t="shared" si="374"/>
        <v>0.6</v>
      </c>
      <c r="AS395" s="243" t="str">
        <f t="shared" si="410"/>
        <v>MODERADO</v>
      </c>
      <c r="AT395" s="243">
        <f t="shared" si="376"/>
        <v>0.48</v>
      </c>
      <c r="AU395" s="223" t="s">
        <v>85</v>
      </c>
      <c r="AV395" s="235" t="s">
        <v>130</v>
      </c>
      <c r="AW395" s="174" t="s">
        <v>163</v>
      </c>
      <c r="AX395" s="175" t="s">
        <v>166</v>
      </c>
      <c r="AY395" s="200"/>
      <c r="AZ395" s="175">
        <f t="shared" si="398"/>
        <v>45657</v>
      </c>
      <c r="BA395" s="175" t="str">
        <f t="shared" si="399"/>
        <v>EN IIIC-2024 el Plan de Vulnerabilidades - Intrusión ejecutado resultados informados, remediaciones en ejecución.</v>
      </c>
      <c r="BB395" s="175" t="str">
        <f t="shared" si="400"/>
        <v>OSI - GIS - GDMA - SPI</v>
      </c>
      <c r="BC395" s="227" t="s">
        <v>100</v>
      </c>
      <c r="BD395" s="175" t="str">
        <f t="shared" si="401"/>
        <v xml:space="preserve"> </v>
      </c>
      <c r="BE395" s="175" t="str">
        <f t="shared" si="402"/>
        <v>X</v>
      </c>
      <c r="BF395" s="175" t="str">
        <f t="shared" si="403"/>
        <v>Se encuentra en desarrollo remediaciones que estan coordinadas con proveedores para definir remediación final.</v>
      </c>
      <c r="BG395" s="177" t="s">
        <v>1340</v>
      </c>
      <c r="BH395" s="175" t="str">
        <f t="shared" si="404"/>
        <v xml:space="preserve"> </v>
      </c>
      <c r="BI395" s="200"/>
      <c r="BJ395" s="190">
        <v>45777</v>
      </c>
      <c r="BK395"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5" s="192" t="str">
        <f t="shared" si="411"/>
        <v>OSI - GIS - GDMA - SPI</v>
      </c>
      <c r="BM395" s="197" t="s">
        <v>100</v>
      </c>
      <c r="BN395" s="191"/>
      <c r="BO395" s="193" t="s">
        <v>1338</v>
      </c>
      <c r="BP395" s="192" t="str">
        <f t="shared" si="381"/>
        <v>Se realiza aseguramiento de los servicios de aplicación y sitios web a producción, nuevas configuraciones de seguridad y  definción de pruebas de vulnerabilidad a activos de TI seelccionados.</v>
      </c>
      <c r="BQ395" s="194" t="s">
        <v>1340</v>
      </c>
      <c r="BR395" s="192" t="str">
        <f t="shared" si="382"/>
        <v xml:space="preserve">Servicio en eejcución 2025, como parte del monitoreo a la pletaforma tencológica. </v>
      </c>
      <c r="BS395" s="200"/>
      <c r="BT395" s="354">
        <f t="shared" si="384"/>
        <v>45838</v>
      </c>
      <c r="BU395" s="354" t="str">
        <f t="shared" si="385"/>
        <v>Ejecución del Plan de Vulnerabilidades y socialización de hallazgos con los equipos Desarrollo y Mantenimiento de Aplicaciones y de Ingenieria y Soporte.</v>
      </c>
      <c r="BV395" s="356" t="str">
        <f t="shared" si="378"/>
        <v>OSI - GIS - GDMA - SPI</v>
      </c>
      <c r="BW395" s="550" t="s">
        <v>100</v>
      </c>
      <c r="BX395" s="357" t="str">
        <f t="shared" si="386"/>
        <v xml:space="preserve"> </v>
      </c>
      <c r="BY395" s="357" t="str">
        <f t="shared" si="387"/>
        <v>X</v>
      </c>
      <c r="BZ395" s="357" t="str">
        <f t="shared" si="388"/>
        <v xml:space="preserve">Revisión del alcance de los hallazgos, análisis técnico  de solución, definicicón de actividades de remediación y documentación casos de las remediaciones. </v>
      </c>
      <c r="CA395" s="355" t="s">
        <v>1340</v>
      </c>
      <c r="CB395" s="356" t="str">
        <f t="shared" si="389"/>
        <v>Ajuste redacción "Descripción del Riesgo" acorde con lo indicado en el Informe OCI-018-2025.</v>
      </c>
      <c r="CC395" s="200"/>
      <c r="CD395" s="301"/>
      <c r="CE395" s="175"/>
      <c r="CF395" s="175" t="str">
        <f t="shared" si="412"/>
        <v>OSI - GIS - GDMA - SPI</v>
      </c>
      <c r="CG395" s="305" t="s">
        <v>100</v>
      </c>
      <c r="CH395" s="176"/>
      <c r="CI395" s="239"/>
      <c r="CJ395" s="175"/>
      <c r="CK395" s="177"/>
      <c r="CL395" s="175"/>
      <c r="CM395" s="200"/>
      <c r="CN395" s="175"/>
      <c r="CO395" s="175"/>
      <c r="CP395" s="176"/>
      <c r="CQ395" s="176"/>
      <c r="CR395" s="176"/>
      <c r="CS395" s="176"/>
      <c r="CT395" s="177"/>
      <c r="CU395" s="177"/>
      <c r="CV395" s="177"/>
      <c r="CW395" s="198"/>
      <c r="CX395" s="198"/>
      <c r="CY395" s="198"/>
      <c r="CZ395" s="198"/>
      <c r="DA395" s="198"/>
      <c r="DB395" s="198"/>
      <c r="DC395" s="198"/>
      <c r="DD395" s="198"/>
      <c r="DE395" s="198"/>
      <c r="DF395" s="198"/>
    </row>
    <row r="396" spans="2:110" s="187" customFormat="1" ht="105" x14ac:dyDescent="0.25">
      <c r="B396" s="173" t="s">
        <v>68</v>
      </c>
      <c r="C396" s="195" t="s">
        <v>157</v>
      </c>
      <c r="D396" s="195" t="s">
        <v>157</v>
      </c>
      <c r="E396" s="196" t="s">
        <v>151</v>
      </c>
      <c r="F396" s="196" t="s">
        <v>71</v>
      </c>
      <c r="G396" s="196" t="s">
        <v>157</v>
      </c>
      <c r="H396" s="195" t="s">
        <v>240</v>
      </c>
      <c r="I396" s="195" t="s">
        <v>518</v>
      </c>
      <c r="J396" s="195" t="s">
        <v>240</v>
      </c>
      <c r="K396" s="195" t="s">
        <v>242</v>
      </c>
      <c r="L396" s="195" t="s">
        <v>607</v>
      </c>
      <c r="M396" s="195" t="s">
        <v>608</v>
      </c>
      <c r="N396" s="195" t="s">
        <v>609</v>
      </c>
      <c r="O396" s="196" t="s">
        <v>407</v>
      </c>
      <c r="P396" s="170"/>
      <c r="Q396" s="171" t="s">
        <v>77</v>
      </c>
      <c r="R396" s="171" t="s">
        <v>78</v>
      </c>
      <c r="S396" s="356" t="s">
        <v>1518</v>
      </c>
      <c r="T396" s="170" t="s">
        <v>162</v>
      </c>
      <c r="U396" s="196" t="s">
        <v>81</v>
      </c>
      <c r="V396" s="170" t="s">
        <v>122</v>
      </c>
      <c r="W396" s="180" t="s">
        <v>208</v>
      </c>
      <c r="X396" s="181">
        <f t="shared" si="405"/>
        <v>0.6</v>
      </c>
      <c r="Y396" s="182" t="s">
        <v>312</v>
      </c>
      <c r="Z396" s="181">
        <f t="shared" si="406"/>
        <v>0.6</v>
      </c>
      <c r="AA396" s="173" t="s">
        <v>312</v>
      </c>
      <c r="AB396" s="172" t="s">
        <v>163</v>
      </c>
      <c r="AC396" s="170" t="s">
        <v>164</v>
      </c>
      <c r="AD396" s="173" t="s">
        <v>88</v>
      </c>
      <c r="AE396" s="173" t="s">
        <v>89</v>
      </c>
      <c r="AF396" s="196" t="s">
        <v>165</v>
      </c>
      <c r="AG396" s="173" t="s">
        <v>91</v>
      </c>
      <c r="AH396" s="173" t="s">
        <v>92</v>
      </c>
      <c r="AI396" s="183">
        <f t="shared" si="407"/>
        <v>0.1</v>
      </c>
      <c r="AJ396" s="173" t="s">
        <v>93</v>
      </c>
      <c r="AK396" s="183">
        <f t="shared" si="408"/>
        <v>0.1</v>
      </c>
      <c r="AL396" s="173" t="s">
        <v>94</v>
      </c>
      <c r="AM396" s="195" t="s">
        <v>147</v>
      </c>
      <c r="AN396" s="173" t="s">
        <v>96</v>
      </c>
      <c r="AO396" s="195" t="s">
        <v>148</v>
      </c>
      <c r="AP396" s="184">
        <f t="shared" si="372"/>
        <v>0.2</v>
      </c>
      <c r="AQ396" s="243" t="str">
        <f t="shared" si="409"/>
        <v>MEDIA</v>
      </c>
      <c r="AR396" s="243">
        <f t="shared" si="374"/>
        <v>0.6</v>
      </c>
      <c r="AS396" s="243" t="str">
        <f t="shared" si="410"/>
        <v>MODERADO</v>
      </c>
      <c r="AT396" s="243">
        <f t="shared" si="376"/>
        <v>0.48</v>
      </c>
      <c r="AU396" s="223" t="s">
        <v>85</v>
      </c>
      <c r="AV396" s="235" t="s">
        <v>130</v>
      </c>
      <c r="AW396" s="174" t="s">
        <v>163</v>
      </c>
      <c r="AX396" s="175" t="s">
        <v>166</v>
      </c>
      <c r="AY396" s="200"/>
      <c r="AZ396" s="175">
        <f t="shared" si="398"/>
        <v>45657</v>
      </c>
      <c r="BA396" s="175" t="str">
        <f t="shared" si="399"/>
        <v>EN IIIC-2024 el Plan de Vulnerabilidades - Intrusión ejecutado resultados informados, remediaciones en ejecución.</v>
      </c>
      <c r="BB396" s="175" t="str">
        <f t="shared" si="400"/>
        <v>OSI - GIS - GDMA - SPI</v>
      </c>
      <c r="BC396" s="227" t="s">
        <v>100</v>
      </c>
      <c r="BD396" s="175" t="str">
        <f t="shared" si="401"/>
        <v xml:space="preserve"> </v>
      </c>
      <c r="BE396" s="175" t="str">
        <f t="shared" si="402"/>
        <v>X</v>
      </c>
      <c r="BF396" s="175" t="str">
        <f t="shared" si="403"/>
        <v>Se encuentra en desarrollo remediaciones que estan coordinadas con proveedores para definir remediación final.</v>
      </c>
      <c r="BG396" s="177" t="s">
        <v>1340</v>
      </c>
      <c r="BH396" s="175" t="str">
        <f t="shared" si="404"/>
        <v xml:space="preserve"> </v>
      </c>
      <c r="BI396" s="200"/>
      <c r="BJ396" s="190">
        <v>45777</v>
      </c>
      <c r="BK396" s="192" t="str">
        <f t="shared" si="397"/>
        <v>La gestión de vulnerabildiades, ha desarrollado, análisis de seguridad bajo demanda a las aplicacones e infraestructura asociada; remediación de vulnerabilidades técnicas con implementación de nueva configuración en equipo de seguridad; y definición del Plan de Pruebas de Vulnerabilidades a los activos seleccionados.</v>
      </c>
      <c r="BL396" s="192" t="str">
        <f t="shared" si="411"/>
        <v>OSI - GIS - GDMA - SPI</v>
      </c>
      <c r="BM396" s="197" t="s">
        <v>100</v>
      </c>
      <c r="BN396" s="191"/>
      <c r="BO396" s="193" t="s">
        <v>1338</v>
      </c>
      <c r="BP396" s="192" t="str">
        <f t="shared" si="381"/>
        <v>Se realiza aseguramiento de los servicios de aplicación y sitios web a producción, nuevas configuraciones de seguridad y  definción de pruebas de vulnerabilidad a activos de TI seelccionados.</v>
      </c>
      <c r="BQ396" s="194" t="s">
        <v>1340</v>
      </c>
      <c r="BR396" s="192" t="str">
        <f t="shared" si="382"/>
        <v xml:space="preserve">Servicio en eejcución 2025, como parte del monitoreo a la pletaforma tencológica. </v>
      </c>
      <c r="BS396" s="200"/>
      <c r="BT396" s="354">
        <f t="shared" si="384"/>
        <v>45838</v>
      </c>
      <c r="BU396" s="354" t="str">
        <f t="shared" si="385"/>
        <v>Ejecución del Plan de Vulnerabilidades y socialización de hallazgos con los equipos Desarrollo y Mantenimiento de Aplicaciones y de Ingenieria y Soporte.</v>
      </c>
      <c r="BV396" s="356" t="str">
        <f t="shared" si="378"/>
        <v>OSI - GIS - GDMA - SPI</v>
      </c>
      <c r="BW396" s="550" t="s">
        <v>100</v>
      </c>
      <c r="BX396" s="357" t="str">
        <f t="shared" si="386"/>
        <v xml:space="preserve"> </v>
      </c>
      <c r="BY396" s="357" t="str">
        <f t="shared" si="387"/>
        <v>X</v>
      </c>
      <c r="BZ396" s="357" t="str">
        <f t="shared" si="388"/>
        <v xml:space="preserve">Revisión del alcance de los hallazgos, análisis técnico  de solución, definicicón de actividades de remediación y documentación casos de las remediaciones. </v>
      </c>
      <c r="CA396" s="355" t="s">
        <v>1340</v>
      </c>
      <c r="CB396" s="356" t="str">
        <f t="shared" si="389"/>
        <v>Ajuste redacción "Descripción del Riesgo" acorde con lo indicado en el Informe OCI-018-2025.</v>
      </c>
      <c r="CC396" s="200"/>
      <c r="CD396" s="301"/>
      <c r="CE396" s="175"/>
      <c r="CF396" s="175" t="str">
        <f t="shared" si="412"/>
        <v>OSI - GIS - GDMA - SPI</v>
      </c>
      <c r="CG396" s="305" t="s">
        <v>100</v>
      </c>
      <c r="CH396" s="176"/>
      <c r="CI396" s="239"/>
      <c r="CJ396" s="175"/>
      <c r="CK396" s="177"/>
      <c r="CL396" s="175"/>
      <c r="CM396" s="200"/>
      <c r="CN396" s="175"/>
      <c r="CO396" s="175"/>
      <c r="CP396" s="176"/>
      <c r="CQ396" s="176"/>
      <c r="CR396" s="176"/>
      <c r="CS396" s="176"/>
      <c r="CT396" s="177"/>
      <c r="CU396" s="177"/>
      <c r="CV396" s="177"/>
      <c r="CW396" s="198"/>
      <c r="CX396" s="198"/>
      <c r="CY396" s="198"/>
      <c r="CZ396" s="198"/>
      <c r="DA396" s="198"/>
      <c r="DB396" s="198"/>
      <c r="DC396" s="198"/>
      <c r="DD396" s="198"/>
      <c r="DE396" s="198"/>
      <c r="DF396" s="198"/>
    </row>
    <row r="397" spans="2:110" s="168" customFormat="1" x14ac:dyDescent="0.25">
      <c r="X397" s="202"/>
      <c r="Z397" s="202"/>
      <c r="AI397" s="202"/>
      <c r="AK397" s="202"/>
      <c r="AQ397" s="204"/>
      <c r="AR397" s="204"/>
      <c r="AS397" s="204"/>
      <c r="AT397" s="204"/>
      <c r="AU397" s="204"/>
      <c r="AV397" s="204"/>
      <c r="AY397" s="200"/>
      <c r="AZ397" s="231"/>
      <c r="BA397" s="231"/>
      <c r="BG397" s="232" t="s">
        <v>1383</v>
      </c>
      <c r="BH397" s="200">
        <v>389</v>
      </c>
      <c r="BI397" s="200"/>
      <c r="BS397" s="200"/>
      <c r="BT397" s="186"/>
      <c r="BU397" s="186"/>
      <c r="BV397" s="187"/>
      <c r="BW397" s="186"/>
      <c r="BX397" s="186"/>
      <c r="BY397" s="186"/>
      <c r="CC397" s="200"/>
      <c r="CM397" s="200"/>
      <c r="CN397" s="169"/>
      <c r="CO397" s="169"/>
      <c r="CP397" s="169"/>
      <c r="CQ397" s="169"/>
      <c r="CR397" s="169"/>
      <c r="CS397" s="169"/>
      <c r="CT397" s="169"/>
      <c r="CU397" s="169"/>
      <c r="CV397" s="169"/>
      <c r="CW397" s="200"/>
      <c r="CX397" s="200"/>
      <c r="CY397" s="200"/>
      <c r="CZ397" s="200"/>
      <c r="DA397" s="200"/>
      <c r="DB397" s="200"/>
      <c r="DC397" s="200"/>
      <c r="DD397" s="200"/>
      <c r="DE397" s="200"/>
      <c r="DF397" s="200"/>
    </row>
    <row r="398" spans="2:110" s="168" customFormat="1" x14ac:dyDescent="0.25">
      <c r="B398" s="558" t="s">
        <v>706</v>
      </c>
      <c r="C398" s="559"/>
      <c r="D398" s="559"/>
      <c r="E398" s="559"/>
      <c r="F398" s="559"/>
      <c r="G398" s="559"/>
      <c r="H398" s="559"/>
      <c r="I398" s="559"/>
      <c r="J398" s="559"/>
      <c r="K398" s="559"/>
      <c r="L398" s="560"/>
      <c r="X398" s="202"/>
      <c r="Z398" s="202"/>
      <c r="AH398" s="259"/>
      <c r="AI398" s="260"/>
      <c r="AJ398" s="259"/>
      <c r="AK398" s="260"/>
      <c r="AL398" s="259"/>
      <c r="AM398" s="263"/>
      <c r="AN398" s="263"/>
      <c r="AO398" s="263"/>
      <c r="AP398" s="259"/>
      <c r="AQ398" s="261"/>
      <c r="AR398" s="261"/>
      <c r="AS398" s="261"/>
      <c r="AT398" s="261"/>
      <c r="AU398" s="261"/>
      <c r="AV398" s="262"/>
      <c r="AW398" s="263"/>
      <c r="AX398" s="259"/>
      <c r="AY398" s="200"/>
      <c r="AZ398" s="259"/>
      <c r="BA398" s="259"/>
      <c r="BB398" s="259"/>
      <c r="BC398" s="259"/>
      <c r="BD398" s="259"/>
      <c r="BE398" s="259"/>
      <c r="BF398" s="259"/>
      <c r="BG398" s="259"/>
      <c r="BH398" s="259"/>
      <c r="BI398" s="200"/>
      <c r="BJ398" s="259"/>
      <c r="BK398" s="259"/>
      <c r="BL398" s="259"/>
      <c r="BM398" s="259"/>
      <c r="BN398" s="259"/>
      <c r="BO398" s="259"/>
      <c r="BP398" s="259"/>
      <c r="BQ398" s="259"/>
      <c r="BR398" s="259"/>
      <c r="BS398" s="200"/>
      <c r="BT398" s="186"/>
      <c r="BU398" s="186"/>
      <c r="BV398" s="187"/>
      <c r="BW398" s="186"/>
      <c r="BX398" s="186"/>
      <c r="BY398" s="186"/>
      <c r="CC398" s="200"/>
      <c r="CM398" s="200"/>
      <c r="CN398" s="169"/>
      <c r="CO398" s="169"/>
      <c r="CP398" s="169"/>
      <c r="CQ398" s="169"/>
      <c r="CR398" s="169"/>
      <c r="CS398" s="169"/>
      <c r="CT398" s="169"/>
      <c r="CU398" s="169"/>
      <c r="CV398" s="169"/>
      <c r="CW398" s="216"/>
      <c r="CX398" s="216"/>
      <c r="CY398" s="216"/>
      <c r="CZ398" s="216"/>
      <c r="DA398" s="216"/>
      <c r="DB398" s="216"/>
      <c r="DC398" s="216"/>
      <c r="DD398" s="216"/>
      <c r="DE398" s="216"/>
      <c r="DF398" s="216"/>
    </row>
    <row r="399" spans="2:110" s="281" customFormat="1" ht="48" customHeight="1" x14ac:dyDescent="0.25">
      <c r="B399" s="523" t="s">
        <v>707</v>
      </c>
      <c r="C399" s="523" t="s">
        <v>67</v>
      </c>
      <c r="D399" s="557" t="s">
        <v>708</v>
      </c>
      <c r="E399" s="557"/>
      <c r="F399" s="557"/>
      <c r="G399" s="557"/>
      <c r="H399" s="557"/>
      <c r="I399" s="557"/>
      <c r="J399" s="524" t="s">
        <v>1441</v>
      </c>
      <c r="K399" s="524" t="s">
        <v>1442</v>
      </c>
      <c r="L399" s="524" t="s">
        <v>1443</v>
      </c>
      <c r="X399" s="525"/>
      <c r="Z399" s="525"/>
      <c r="AH399" s="526"/>
      <c r="AI399" s="527"/>
      <c r="AJ399" s="526"/>
      <c r="AK399" s="527"/>
      <c r="AL399" s="526"/>
      <c r="AM399" s="526"/>
      <c r="AN399" s="526"/>
      <c r="AO399" s="526"/>
      <c r="AP399" s="526"/>
      <c r="AQ399" s="528"/>
      <c r="AR399" s="528"/>
      <c r="AS399" s="528"/>
      <c r="AT399" s="528"/>
      <c r="AU399" s="528"/>
      <c r="AV399" s="526"/>
      <c r="AW399" s="529"/>
      <c r="AX399" s="526"/>
      <c r="AY399" s="291"/>
      <c r="AZ399" s="526"/>
      <c r="BA399" s="526"/>
      <c r="BB399" s="526"/>
      <c r="BC399" s="526"/>
      <c r="BD399" s="526"/>
      <c r="BE399" s="526"/>
      <c r="BF399" s="526"/>
      <c r="BG399" s="526"/>
      <c r="BH399" s="526"/>
      <c r="BI399" s="291"/>
      <c r="BJ399" s="526"/>
      <c r="BK399" s="526"/>
      <c r="BL399" s="526"/>
      <c r="BM399" s="526"/>
      <c r="BN399" s="526"/>
      <c r="BO399" s="526"/>
      <c r="BP399" s="526"/>
      <c r="BQ399" s="526"/>
      <c r="BR399" s="526"/>
      <c r="BS399" s="291"/>
      <c r="BT399" s="522"/>
      <c r="BU399" s="522"/>
      <c r="BV399" s="530"/>
      <c r="BW399" s="522"/>
      <c r="BX399" s="522"/>
      <c r="BY399" s="522"/>
      <c r="CC399" s="291"/>
      <c r="CM399" s="291"/>
      <c r="CN399" s="285"/>
      <c r="CO399" s="285"/>
      <c r="CP399" s="285"/>
      <c r="CQ399" s="285"/>
      <c r="CR399" s="285"/>
      <c r="CS399" s="285"/>
      <c r="CT399" s="285"/>
      <c r="CU399" s="285"/>
      <c r="CV399" s="285"/>
      <c r="CW399" s="286"/>
      <c r="CX399" s="286"/>
      <c r="CY399" s="286"/>
      <c r="CZ399" s="286"/>
      <c r="DA399" s="286"/>
      <c r="DB399" s="286"/>
      <c r="DC399" s="286"/>
      <c r="DD399" s="286"/>
      <c r="DE399" s="286"/>
      <c r="DF399" s="286"/>
    </row>
    <row r="400" spans="2:110" s="209" customFormat="1" ht="42" x14ac:dyDescent="0.25">
      <c r="B400" s="207">
        <v>0</v>
      </c>
      <c r="C400" s="213">
        <v>45565</v>
      </c>
      <c r="D400" s="555" t="s">
        <v>709</v>
      </c>
      <c r="E400" s="555"/>
      <c r="F400" s="555"/>
      <c r="G400" s="555"/>
      <c r="H400" s="555"/>
      <c r="I400" s="555"/>
      <c r="J400" s="208" t="s">
        <v>710</v>
      </c>
      <c r="K400" s="208" t="s">
        <v>710</v>
      </c>
      <c r="L400" s="208" t="s">
        <v>710</v>
      </c>
      <c r="X400" s="210"/>
      <c r="Z400" s="210"/>
      <c r="AH400" s="264"/>
      <c r="AI400" s="265"/>
      <c r="AJ400" s="264"/>
      <c r="AK400" s="265"/>
      <c r="AL400" s="264"/>
      <c r="AM400" s="263"/>
      <c r="AN400" s="263"/>
      <c r="AO400" s="264"/>
      <c r="AP400" s="264"/>
      <c r="AQ400" s="261"/>
      <c r="AR400" s="261"/>
      <c r="AS400" s="261"/>
      <c r="AT400" s="261"/>
      <c r="AU400" s="261"/>
      <c r="AV400" s="259"/>
      <c r="AW400" s="263"/>
      <c r="AX400" s="264"/>
      <c r="AY400" s="200"/>
      <c r="AZ400" s="264"/>
      <c r="BA400" s="264"/>
      <c r="BB400" s="264"/>
      <c r="BC400" s="264"/>
      <c r="BD400" s="264"/>
      <c r="BE400" s="264"/>
      <c r="BF400" s="264"/>
      <c r="BG400" s="264"/>
      <c r="BH400" s="264"/>
      <c r="BI400" s="200"/>
      <c r="BJ400" s="264"/>
      <c r="BK400" s="264"/>
      <c r="BL400" s="264"/>
      <c r="BM400" s="264"/>
      <c r="BN400" s="264"/>
      <c r="BO400" s="264"/>
      <c r="BP400" s="264"/>
      <c r="BQ400" s="264"/>
      <c r="BR400" s="264"/>
      <c r="BS400" s="200"/>
      <c r="BT400" s="387"/>
      <c r="BU400" s="387"/>
      <c r="BV400" s="388"/>
      <c r="BW400" s="387"/>
      <c r="BX400" s="387"/>
      <c r="BY400" s="387"/>
      <c r="CC400" s="200"/>
      <c r="CM400" s="200"/>
      <c r="CN400" s="211"/>
      <c r="CO400" s="211"/>
      <c r="CP400" s="211"/>
      <c r="CQ400" s="211"/>
      <c r="CR400" s="211"/>
      <c r="CS400" s="211"/>
      <c r="CT400" s="211"/>
      <c r="CU400" s="211"/>
      <c r="CV400" s="211"/>
    </row>
    <row r="401" spans="2:91" s="211" customFormat="1" ht="54.75" customHeight="1" x14ac:dyDescent="0.25">
      <c r="B401" s="214">
        <v>1</v>
      </c>
      <c r="C401" s="215">
        <v>45757</v>
      </c>
      <c r="D401" s="555" t="s">
        <v>1384</v>
      </c>
      <c r="E401" s="555"/>
      <c r="F401" s="555"/>
      <c r="G401" s="555"/>
      <c r="H401" s="555"/>
      <c r="I401" s="555"/>
      <c r="J401" s="208" t="s">
        <v>710</v>
      </c>
      <c r="K401" s="208" t="s">
        <v>710</v>
      </c>
      <c r="L401" s="208" t="s">
        <v>710</v>
      </c>
      <c r="X401" s="212"/>
      <c r="Z401" s="212"/>
      <c r="AH401" s="266"/>
      <c r="AI401" s="267"/>
      <c r="AJ401" s="266"/>
      <c r="AK401" s="267"/>
      <c r="AL401" s="266"/>
      <c r="AM401" s="263"/>
      <c r="AN401" s="263"/>
      <c r="AO401" s="266"/>
      <c r="AP401" s="266"/>
      <c r="AQ401" s="268"/>
      <c r="AR401" s="268"/>
      <c r="AS401" s="268"/>
      <c r="AT401" s="268"/>
      <c r="AU401" s="268"/>
      <c r="AV401" s="268"/>
      <c r="AW401" s="262"/>
      <c r="AX401" s="262"/>
      <c r="AY401" s="200"/>
      <c r="AZ401" s="266"/>
      <c r="BA401" s="266"/>
      <c r="BB401" s="266"/>
      <c r="BC401" s="266"/>
      <c r="BD401" s="266"/>
      <c r="BE401" s="266"/>
      <c r="BF401" s="266"/>
      <c r="BG401" s="266"/>
      <c r="BH401" s="266"/>
      <c r="BI401" s="200"/>
      <c r="BJ401" s="266"/>
      <c r="BK401" s="266"/>
      <c r="BL401" s="266"/>
      <c r="BM401" s="266"/>
      <c r="BN401" s="266"/>
      <c r="BO401" s="266"/>
      <c r="BP401" s="266"/>
      <c r="BQ401" s="266"/>
      <c r="BR401" s="266"/>
      <c r="BS401" s="200"/>
      <c r="BT401" s="388"/>
      <c r="BU401" s="388"/>
      <c r="BV401" s="388"/>
      <c r="BW401" s="388"/>
      <c r="BX401" s="388"/>
      <c r="BY401" s="388"/>
      <c r="CC401" s="200"/>
      <c r="CM401" s="200"/>
    </row>
    <row r="402" spans="2:91" s="211" customFormat="1" ht="42" x14ac:dyDescent="0.25">
      <c r="B402" s="214">
        <v>2</v>
      </c>
      <c r="C402" s="215">
        <v>45899</v>
      </c>
      <c r="D402" s="555" t="s">
        <v>1520</v>
      </c>
      <c r="E402" s="555"/>
      <c r="F402" s="555"/>
      <c r="G402" s="555"/>
      <c r="H402" s="555"/>
      <c r="I402" s="555"/>
      <c r="J402" s="208" t="s">
        <v>710</v>
      </c>
      <c r="K402" s="208" t="s">
        <v>710</v>
      </c>
      <c r="L402" s="208" t="s">
        <v>710</v>
      </c>
      <c r="X402" s="212"/>
      <c r="Z402" s="212"/>
      <c r="AH402" s="266"/>
      <c r="AI402" s="267"/>
      <c r="AJ402" s="266"/>
      <c r="AK402" s="267"/>
      <c r="AL402" s="266"/>
      <c r="AM402" s="266"/>
      <c r="AN402" s="266"/>
      <c r="AO402" s="266"/>
      <c r="AP402" s="266"/>
      <c r="AQ402" s="268"/>
      <c r="AR402" s="268"/>
      <c r="AS402" s="268"/>
      <c r="AT402" s="268"/>
      <c r="AU402" s="268"/>
      <c r="AV402" s="268"/>
      <c r="AW402" s="262"/>
      <c r="AX402" s="262"/>
      <c r="AY402" s="200"/>
      <c r="AZ402" s="266"/>
      <c r="BA402" s="266"/>
      <c r="BB402" s="266"/>
      <c r="BC402" s="266"/>
      <c r="BD402" s="266"/>
      <c r="BE402" s="266"/>
      <c r="BF402" s="266"/>
      <c r="BG402" s="266"/>
      <c r="BH402" s="266"/>
      <c r="BI402" s="200"/>
      <c r="BJ402" s="266"/>
      <c r="BK402" s="266"/>
      <c r="BL402" s="266"/>
      <c r="BM402" s="266"/>
      <c r="BN402" s="266"/>
      <c r="BO402" s="266"/>
      <c r="BP402" s="266"/>
      <c r="BQ402" s="266"/>
      <c r="BR402" s="266"/>
      <c r="BS402" s="200"/>
      <c r="BT402" s="388"/>
      <c r="BU402" s="388"/>
      <c r="BV402" s="388"/>
      <c r="BW402" s="388"/>
      <c r="BX402" s="388"/>
      <c r="BY402" s="388"/>
      <c r="CC402" s="200"/>
      <c r="CM402" s="200"/>
    </row>
    <row r="403" spans="2:91" x14ac:dyDescent="0.15">
      <c r="Q403" s="393"/>
      <c r="S403" s="186"/>
      <c r="T403" s="393"/>
      <c r="U403" s="201"/>
      <c r="W403" s="201"/>
      <c r="X403" s="393"/>
      <c r="Y403" s="201"/>
      <c r="Z403" s="186"/>
      <c r="AA403" s="201"/>
      <c r="AB403" s="393"/>
    </row>
    <row r="404" spans="2:91" x14ac:dyDescent="0.15">
      <c r="Q404" s="393"/>
      <c r="S404" s="186"/>
      <c r="T404" s="393"/>
      <c r="U404" s="201"/>
      <c r="W404" s="201"/>
      <c r="X404" s="393"/>
      <c r="Y404" s="201"/>
      <c r="Z404" s="186"/>
      <c r="AA404" s="201"/>
      <c r="AB404" s="393"/>
    </row>
    <row r="405" spans="2:91" x14ac:dyDescent="0.15">
      <c r="Q405" s="393"/>
      <c r="S405" s="186"/>
      <c r="T405" s="393"/>
      <c r="U405" s="201"/>
      <c r="W405" s="201"/>
      <c r="X405" s="393"/>
      <c r="Y405" s="201"/>
      <c r="Z405" s="186"/>
      <c r="AA405" s="201"/>
      <c r="AB405" s="393"/>
    </row>
    <row r="406" spans="2:91" x14ac:dyDescent="0.15">
      <c r="Q406" s="393"/>
      <c r="S406" s="186"/>
      <c r="T406" s="393"/>
      <c r="U406" s="201"/>
      <c r="W406" s="201"/>
      <c r="X406" s="393"/>
      <c r="Y406" s="201"/>
      <c r="Z406" s="186"/>
      <c r="AA406" s="201"/>
      <c r="AB406" s="393"/>
    </row>
    <row r="407" spans="2:91" x14ac:dyDescent="0.15">
      <c r="Q407" s="393"/>
      <c r="S407" s="186"/>
      <c r="T407" s="393"/>
      <c r="U407" s="201"/>
      <c r="W407" s="201"/>
      <c r="X407" s="393"/>
      <c r="Y407" s="201"/>
      <c r="Z407" s="186"/>
      <c r="AA407" s="201"/>
      <c r="AB407" s="393"/>
    </row>
    <row r="408" spans="2:91" x14ac:dyDescent="0.15">
      <c r="Q408" s="393"/>
      <c r="S408" s="186"/>
      <c r="T408" s="393"/>
      <c r="U408" s="201"/>
      <c r="W408" s="201"/>
      <c r="X408" s="393"/>
      <c r="Y408" s="201"/>
      <c r="Z408" s="186"/>
      <c r="AA408" s="201"/>
      <c r="AB408" s="393"/>
    </row>
    <row r="409" spans="2:91" x14ac:dyDescent="0.15">
      <c r="Q409" s="393"/>
      <c r="S409" s="186"/>
      <c r="T409" s="393"/>
      <c r="U409" s="201"/>
      <c r="W409" s="201"/>
      <c r="X409" s="393"/>
      <c r="Y409" s="201"/>
      <c r="Z409" s="186"/>
      <c r="AA409" s="201"/>
      <c r="AB409" s="393"/>
    </row>
    <row r="410" spans="2:91" x14ac:dyDescent="0.15">
      <c r="Q410" s="393"/>
      <c r="S410" s="186"/>
      <c r="T410" s="393"/>
      <c r="U410" s="201"/>
      <c r="W410" s="201"/>
      <c r="X410" s="393"/>
      <c r="Y410" s="201"/>
      <c r="Z410" s="186"/>
      <c r="AA410" s="201"/>
      <c r="AB410" s="393"/>
    </row>
    <row r="411" spans="2:91" x14ac:dyDescent="0.15">
      <c r="Q411" s="393"/>
      <c r="S411" s="186"/>
      <c r="T411" s="393"/>
      <c r="U411" s="201"/>
      <c r="W411" s="201"/>
      <c r="X411" s="393"/>
      <c r="Y411" s="201"/>
      <c r="Z411" s="186"/>
      <c r="AA411" s="201"/>
      <c r="AB411" s="393"/>
    </row>
    <row r="412" spans="2:91" x14ac:dyDescent="0.15">
      <c r="Q412" s="393"/>
      <c r="S412" s="186"/>
      <c r="T412" s="393"/>
      <c r="U412" s="201"/>
      <c r="W412" s="201"/>
      <c r="X412" s="393"/>
      <c r="Y412" s="201"/>
      <c r="Z412" s="186"/>
      <c r="AA412" s="201"/>
      <c r="AB412" s="393"/>
    </row>
    <row r="413" spans="2:91" x14ac:dyDescent="0.15">
      <c r="Q413" s="393"/>
      <c r="S413" s="186"/>
      <c r="T413" s="393"/>
      <c r="U413" s="201"/>
      <c r="W413" s="201"/>
      <c r="X413" s="393"/>
      <c r="Y413" s="201"/>
      <c r="Z413" s="186"/>
      <c r="AA413" s="201"/>
      <c r="AB413" s="393"/>
    </row>
    <row r="414" spans="2:91" x14ac:dyDescent="0.15">
      <c r="Q414" s="393"/>
      <c r="S414" s="186"/>
      <c r="T414" s="393"/>
      <c r="U414" s="201"/>
      <c r="W414" s="201"/>
      <c r="X414" s="393"/>
      <c r="Y414" s="201"/>
      <c r="Z414" s="186"/>
      <c r="AA414" s="201"/>
      <c r="AB414" s="393"/>
    </row>
    <row r="415" spans="2:91" x14ac:dyDescent="0.15">
      <c r="Q415" s="393"/>
      <c r="S415" s="186"/>
      <c r="T415" s="393"/>
      <c r="U415" s="201"/>
      <c r="W415" s="201"/>
      <c r="X415" s="393"/>
      <c r="Y415" s="201"/>
      <c r="Z415" s="186"/>
      <c r="AA415" s="201"/>
      <c r="AB415" s="393"/>
    </row>
  </sheetData>
  <sheetProtection formatCells="0" insertRows="0" deleteRows="0"/>
  <sortState xmlns:xlrd2="http://schemas.microsoft.com/office/spreadsheetml/2017/richdata2" ref="B8:DF396">
    <sortCondition ref="AB8:AB396"/>
  </sortState>
  <mergeCells count="7">
    <mergeCell ref="D402:I402"/>
    <mergeCell ref="N2:O2"/>
    <mergeCell ref="D401:I401"/>
    <mergeCell ref="D400:I400"/>
    <mergeCell ref="D399:I399"/>
    <mergeCell ref="B398:L398"/>
    <mergeCell ref="E2:L2"/>
  </mergeCells>
  <phoneticPr fontId="31" type="noConversion"/>
  <conditionalFormatting sqref="W8:W396">
    <cfRule type="cellIs" dxfId="188" priority="279" operator="equal">
      <formula>"MUY BAJA"</formula>
    </cfRule>
    <cfRule type="cellIs" dxfId="187" priority="278" operator="equal">
      <formula>"BAJA"</formula>
    </cfRule>
    <cfRule type="cellIs" dxfId="186" priority="277" operator="equal">
      <formula>"MEDIA"</formula>
    </cfRule>
    <cfRule type="cellIs" dxfId="185" priority="276" operator="equal">
      <formula>"MUY ALTA"</formula>
    </cfRule>
    <cfRule type="cellIs" dxfId="184" priority="275" operator="equal">
      <formula>"ALTA"</formula>
    </cfRule>
  </conditionalFormatting>
  <conditionalFormatting sqref="Y8:Y396">
    <cfRule type="cellIs" dxfId="183" priority="6452" operator="equal">
      <formula>"MAYOR"</formula>
    </cfRule>
    <cfRule type="cellIs" dxfId="182" priority="6448" operator="equal">
      <formula>"CATASTRÓFICO (RC-F)"</formula>
    </cfRule>
    <cfRule type="cellIs" dxfId="181" priority="6461" operator="equal">
      <formula>#REF!</formula>
    </cfRule>
    <cfRule type="cellIs" dxfId="180" priority="6455" operator="equal">
      <formula>"LEVE"</formula>
    </cfRule>
    <cfRule type="cellIs" dxfId="179" priority="6454" operator="equal">
      <formula>"MENOR"</formula>
    </cfRule>
    <cfRule type="cellIs" dxfId="178" priority="6453" operator="equal">
      <formula>"MODERADO"</formula>
    </cfRule>
    <cfRule type="cellIs" dxfId="177" priority="6451" operator="equal">
      <formula>"CATASTRÓFICO"</formula>
    </cfRule>
    <cfRule type="cellIs" dxfId="176" priority="6450" operator="equal">
      <formula>"MODERADO (RC-F)"</formula>
    </cfRule>
    <cfRule type="cellIs" dxfId="175" priority="6449" operator="equal">
      <formula>"MAYOR (RC-F)"</formula>
    </cfRule>
  </conditionalFormatting>
  <conditionalFormatting sqref="AA8:AB396 AU8:AU396">
    <cfRule type="cellIs" dxfId="174" priority="6728" operator="equal">
      <formula>#REF!</formula>
    </cfRule>
    <cfRule type="cellIs" dxfId="173" priority="6727" operator="equal">
      <formula>#REF!</formula>
    </cfRule>
    <cfRule type="cellIs" dxfId="172" priority="6724" operator="equal">
      <formula>#REF!</formula>
    </cfRule>
    <cfRule type="cellIs" dxfId="171" priority="6723" operator="equal">
      <formula>#REF!</formula>
    </cfRule>
    <cfRule type="cellIs" dxfId="170" priority="6722" operator="equal">
      <formula>#REF!</formula>
    </cfRule>
    <cfRule type="cellIs" dxfId="169" priority="6719" operator="equal">
      <formula>#REF!</formula>
    </cfRule>
    <cfRule type="cellIs" dxfId="168" priority="6729" operator="equal">
      <formula>#REF!</formula>
    </cfRule>
    <cfRule type="cellIs" dxfId="167" priority="226" operator="equal">
      <formula>#REF!</formula>
    </cfRule>
    <cfRule type="cellIs" dxfId="166" priority="223" operator="equal">
      <formula>#REF!</formula>
    </cfRule>
    <cfRule type="cellIs" dxfId="165" priority="214" operator="equal">
      <formula>#REF!</formula>
    </cfRule>
    <cfRule type="cellIs" dxfId="164" priority="208" operator="equal">
      <formula>#REF!</formula>
    </cfRule>
    <cfRule type="cellIs" dxfId="163" priority="207" operator="equal">
      <formula>#REF!</formula>
    </cfRule>
    <cfRule type="cellIs" dxfId="162" priority="206" operator="equal">
      <formula>#REF!</formula>
    </cfRule>
    <cfRule type="cellIs" dxfId="161" priority="205" operator="equal">
      <formula>"BAJO"</formula>
    </cfRule>
    <cfRule type="cellIs" dxfId="160" priority="204" operator="equal">
      <formula>"MODERADO"</formula>
    </cfRule>
    <cfRule type="cellIs" dxfId="159" priority="203" operator="equal">
      <formula>"ALTO"</formula>
    </cfRule>
    <cfRule type="cellIs" dxfId="158" priority="202" operator="equal">
      <formula>"EXTREMO"</formula>
    </cfRule>
    <cfRule type="cellIs" dxfId="157" priority="201" operator="equal">
      <formula>"MODERADO (RC/F)"</formula>
    </cfRule>
    <cfRule type="cellIs" dxfId="156" priority="200" operator="equal">
      <formula>"ALTO (RC/F)"</formula>
    </cfRule>
    <cfRule type="cellIs" dxfId="155" priority="199" operator="equal">
      <formula>"EXTREMO (RC/F)"</formula>
    </cfRule>
    <cfRule type="cellIs" dxfId="154" priority="6737" operator="equal">
      <formula>#REF!</formula>
    </cfRule>
    <cfRule type="cellIs" dxfId="153" priority="6738" operator="equal">
      <formula>#REF!</formula>
    </cfRule>
    <cfRule type="cellIs" dxfId="152" priority="6740" operator="equal">
      <formula>#REF!</formula>
    </cfRule>
    <cfRule type="cellIs" dxfId="151" priority="6741" operator="equal">
      <formula>#REF!</formula>
    </cfRule>
    <cfRule type="cellIs" dxfId="150" priority="6742" operator="equal">
      <formula>#REF!</formula>
    </cfRule>
    <cfRule type="cellIs" dxfId="149" priority="6743" operator="equal">
      <formula>#REF!</formula>
    </cfRule>
    <cfRule type="cellIs" dxfId="148" priority="6745" operator="equal">
      <formula>#REF!</formula>
    </cfRule>
    <cfRule type="cellIs" dxfId="147" priority="6733" operator="equal">
      <formula>#REF!</formula>
    </cfRule>
    <cfRule type="cellIs" dxfId="146" priority="6731" operator="equal">
      <formula>#REF!</formula>
    </cfRule>
    <cfRule type="cellIs" dxfId="145" priority="6732" operator="equal">
      <formula>#REF!</formula>
    </cfRule>
    <cfRule type="cellIs" dxfId="144" priority="6734" operator="equal">
      <formula>#REF!</formula>
    </cfRule>
    <cfRule type="cellIs" dxfId="143" priority="6735" operator="equal">
      <formula>#REF!</formula>
    </cfRule>
    <cfRule type="cellIs" dxfId="142" priority="6736" operator="equal">
      <formula>#REF!</formula>
    </cfRule>
  </conditionalFormatting>
  <conditionalFormatting sqref="AC133">
    <cfRule type="cellIs" dxfId="141" priority="165" operator="equal">
      <formula>#REF!</formula>
    </cfRule>
    <cfRule type="cellIs" dxfId="140" priority="164" operator="equal">
      <formula>#REF!</formula>
    </cfRule>
    <cfRule type="cellIs" dxfId="139" priority="163" operator="equal">
      <formula>#REF!</formula>
    </cfRule>
    <cfRule type="cellIs" dxfId="138" priority="162" operator="equal">
      <formula>#REF!</formula>
    </cfRule>
    <cfRule type="cellIs" dxfId="137" priority="161" operator="equal">
      <formula>#REF!</formula>
    </cfRule>
    <cfRule type="cellIs" dxfId="136" priority="160" operator="equal">
      <formula>#REF!</formula>
    </cfRule>
    <cfRule type="cellIs" dxfId="135" priority="145" operator="equal">
      <formula>#REF!</formula>
    </cfRule>
    <cfRule type="cellIs" dxfId="134" priority="144" operator="equal">
      <formula>#REF!</formula>
    </cfRule>
    <cfRule type="cellIs" dxfId="133" priority="143" operator="equal">
      <formula>#REF!</formula>
    </cfRule>
    <cfRule type="cellIs" dxfId="132" priority="142" operator="equal">
      <formula>#REF!</formula>
    </cfRule>
    <cfRule type="cellIs" dxfId="131" priority="141" operator="equal">
      <formula>#REF!</formula>
    </cfRule>
    <cfRule type="cellIs" dxfId="130" priority="140" operator="equal">
      <formula>#REF!</formula>
    </cfRule>
    <cfRule type="cellIs" dxfId="129" priority="158" operator="equal">
      <formula>#REF!</formula>
    </cfRule>
    <cfRule type="cellIs" dxfId="128" priority="138" operator="equal">
      <formula>"MODERADO"</formula>
    </cfRule>
    <cfRule type="cellIs" dxfId="127" priority="137" operator="equal">
      <formula>"ALTO"</formula>
    </cfRule>
    <cfRule type="cellIs" dxfId="126" priority="136" operator="equal">
      <formula>"EXTREMO"</formula>
    </cfRule>
    <cfRule type="cellIs" dxfId="125" priority="135" operator="equal">
      <formula>"MODERADO (RC/F)"</formula>
    </cfRule>
    <cfRule type="cellIs" dxfId="124" priority="134" operator="equal">
      <formula>"ALTO (RC/F)"</formula>
    </cfRule>
    <cfRule type="cellIs" dxfId="123" priority="133" operator="equal">
      <formula>"EXTREMO (RC/F)"</formula>
    </cfRule>
    <cfRule type="cellIs" dxfId="122" priority="151" operator="equal">
      <formula>#REF!</formula>
    </cfRule>
    <cfRule type="cellIs" dxfId="121" priority="157" operator="equal">
      <formula>#REF!</formula>
    </cfRule>
    <cfRule type="cellIs" dxfId="120" priority="156" operator="equal">
      <formula>#REF!</formula>
    </cfRule>
    <cfRule type="cellIs" dxfId="119" priority="159" operator="equal">
      <formula>#REF!</formula>
    </cfRule>
    <cfRule type="cellIs" dxfId="118" priority="155" operator="equal">
      <formula>#REF!</formula>
    </cfRule>
    <cfRule type="cellIs" dxfId="117" priority="154" operator="equal">
      <formula>#REF!</formula>
    </cfRule>
    <cfRule type="cellIs" dxfId="116" priority="153" operator="equal">
      <formula>#REF!</formula>
    </cfRule>
    <cfRule type="cellIs" dxfId="115" priority="152" operator="equal">
      <formula>#REF!</formula>
    </cfRule>
    <cfRule type="cellIs" dxfId="114" priority="150" operator="equal">
      <formula>#REF!</formula>
    </cfRule>
    <cfRule type="cellIs" dxfId="113" priority="149" operator="equal">
      <formula>#REF!</formula>
    </cfRule>
    <cfRule type="cellIs" dxfId="112" priority="148" operator="equal">
      <formula>#REF!</formula>
    </cfRule>
    <cfRule type="cellIs" dxfId="111" priority="147" operator="equal">
      <formula>#REF!</formula>
    </cfRule>
    <cfRule type="cellIs" dxfId="110" priority="146" operator="equal">
      <formula>#REF!</formula>
    </cfRule>
    <cfRule type="cellIs" dxfId="109" priority="139" operator="equal">
      <formula>"BAJO"</formula>
    </cfRule>
  </conditionalFormatting>
  <conditionalFormatting sqref="AC149:AC150 AC153 AC278">
    <cfRule type="cellIs" dxfId="108" priority="114" operator="equal">
      <formula>#REF!</formula>
    </cfRule>
    <cfRule type="cellIs" dxfId="107" priority="115" operator="equal">
      <formula>#REF!</formula>
    </cfRule>
    <cfRule type="cellIs" dxfId="106" priority="116" operator="equal">
      <formula>#REF!</formula>
    </cfRule>
    <cfRule type="cellIs" dxfId="105" priority="117" operator="equal">
      <formula>#REF!</formula>
    </cfRule>
    <cfRule type="cellIs" dxfId="104" priority="118" operator="equal">
      <formula>#REF!</formula>
    </cfRule>
    <cfRule type="cellIs" dxfId="103" priority="119" operator="equal">
      <formula>#REF!</formula>
    </cfRule>
    <cfRule type="cellIs" dxfId="102" priority="120" operator="equal">
      <formula>#REF!</formula>
    </cfRule>
    <cfRule type="cellIs" dxfId="101" priority="121" operator="equal">
      <formula>#REF!</formula>
    </cfRule>
    <cfRule type="cellIs" dxfId="100" priority="122" operator="equal">
      <formula>#REF!</formula>
    </cfRule>
    <cfRule type="cellIs" dxfId="99" priority="123" operator="equal">
      <formula>#REF!</formula>
    </cfRule>
    <cfRule type="cellIs" dxfId="98" priority="124" operator="equal">
      <formula>#REF!</formula>
    </cfRule>
    <cfRule type="cellIs" dxfId="97" priority="125" operator="equal">
      <formula>#REF!</formula>
    </cfRule>
    <cfRule type="cellIs" dxfId="96" priority="126" operator="equal">
      <formula>#REF!</formula>
    </cfRule>
    <cfRule type="cellIs" dxfId="95" priority="127" operator="equal">
      <formula>#REF!</formula>
    </cfRule>
    <cfRule type="cellIs" dxfId="94" priority="105" operator="equal">
      <formula>"MODERADO"</formula>
    </cfRule>
    <cfRule type="cellIs" dxfId="93" priority="129" operator="equal">
      <formula>#REF!</formula>
    </cfRule>
    <cfRule type="cellIs" dxfId="92" priority="130" operator="equal">
      <formula>#REF!</formula>
    </cfRule>
    <cfRule type="cellIs" dxfId="91" priority="131" operator="equal">
      <formula>#REF!</formula>
    </cfRule>
    <cfRule type="cellIs" dxfId="90" priority="132" operator="equal">
      <formula>#REF!</formula>
    </cfRule>
    <cfRule type="cellIs" dxfId="89" priority="128" operator="equal">
      <formula>#REF!</formula>
    </cfRule>
    <cfRule type="cellIs" dxfId="88" priority="100" operator="equal">
      <formula>"EXTREMO (RC/F)"</formula>
    </cfRule>
    <cfRule type="cellIs" dxfId="87" priority="101" operator="equal">
      <formula>"ALTO (RC/F)"</formula>
    </cfRule>
    <cfRule type="cellIs" dxfId="86" priority="102" operator="equal">
      <formula>"MODERADO (RC/F)"</formula>
    </cfRule>
    <cfRule type="cellIs" dxfId="85" priority="103" operator="equal">
      <formula>"EXTREMO"</formula>
    </cfRule>
    <cfRule type="cellIs" dxfId="84" priority="104" operator="equal">
      <formula>"ALTO"</formula>
    </cfRule>
    <cfRule type="cellIs" dxfId="83" priority="106" operator="equal">
      <formula>"BAJO"</formula>
    </cfRule>
    <cfRule type="cellIs" dxfId="82" priority="107" operator="equal">
      <formula>#REF!</formula>
    </cfRule>
    <cfRule type="cellIs" dxfId="81" priority="108" operator="equal">
      <formula>#REF!</formula>
    </cfRule>
    <cfRule type="cellIs" dxfId="80" priority="109" operator="equal">
      <formula>#REF!</formula>
    </cfRule>
    <cfRule type="cellIs" dxfId="79" priority="110" operator="equal">
      <formula>#REF!</formula>
    </cfRule>
    <cfRule type="cellIs" dxfId="78" priority="111" operator="equal">
      <formula>#REF!</formula>
    </cfRule>
    <cfRule type="cellIs" dxfId="77" priority="112" operator="equal">
      <formula>#REF!</formula>
    </cfRule>
    <cfRule type="cellIs" dxfId="76" priority="113" operator="equal">
      <formula>#REF!</formula>
    </cfRule>
  </conditionalFormatting>
  <conditionalFormatting sqref="AC296 AC325 AC342 AC375">
    <cfRule type="cellIs" dxfId="75" priority="85" operator="equal">
      <formula>#REF!</formula>
    </cfRule>
    <cfRule type="cellIs" dxfId="74" priority="84" operator="equal">
      <formula>#REF!</formula>
    </cfRule>
    <cfRule type="cellIs" dxfId="73" priority="83" operator="equal">
      <formula>#REF!</formula>
    </cfRule>
    <cfRule type="cellIs" dxfId="72" priority="82" operator="equal">
      <formula>#REF!</formula>
    </cfRule>
    <cfRule type="cellIs" dxfId="71" priority="99" operator="equal">
      <formula>#REF!</formula>
    </cfRule>
    <cfRule type="cellIs" dxfId="70" priority="81" operator="equal">
      <formula>#REF!</formula>
    </cfRule>
    <cfRule type="cellIs" dxfId="69" priority="91" operator="equal">
      <formula>#REF!</formula>
    </cfRule>
    <cfRule type="cellIs" dxfId="68" priority="79" operator="equal">
      <formula>#REF!</formula>
    </cfRule>
    <cfRule type="cellIs" dxfId="67" priority="78" operator="equal">
      <formula>#REF!</formula>
    </cfRule>
    <cfRule type="cellIs" dxfId="66" priority="77" operator="equal">
      <formula>#REF!</formula>
    </cfRule>
    <cfRule type="cellIs" dxfId="65" priority="76" operator="equal">
      <formula>#REF!</formula>
    </cfRule>
    <cfRule type="cellIs" dxfId="64" priority="75" operator="equal">
      <formula>#REF!</formula>
    </cfRule>
    <cfRule type="cellIs" dxfId="63" priority="74" operator="equal">
      <formula>#REF!</formula>
    </cfRule>
    <cfRule type="cellIs" dxfId="62" priority="73" operator="equal">
      <formula>"BAJO"</formula>
    </cfRule>
    <cfRule type="cellIs" dxfId="61" priority="72" operator="equal">
      <formula>"MODERADO"</formula>
    </cfRule>
    <cfRule type="cellIs" dxfId="60" priority="71" operator="equal">
      <formula>"ALTO"</formula>
    </cfRule>
    <cfRule type="cellIs" dxfId="59" priority="70" operator="equal">
      <formula>"EXTREMO"</formula>
    </cfRule>
    <cfRule type="cellIs" dxfId="58" priority="69" operator="equal">
      <formula>"MODERADO (RC/F)"</formula>
    </cfRule>
    <cfRule type="cellIs" dxfId="57" priority="68" operator="equal">
      <formula>"ALTO (RC/F)"</formula>
    </cfRule>
    <cfRule type="cellIs" dxfId="56" priority="67" operator="equal">
      <formula>"EXTREMO (RC/F)"</formula>
    </cfRule>
    <cfRule type="cellIs" dxfId="55" priority="90" operator="equal">
      <formula>#REF!</formula>
    </cfRule>
    <cfRule type="cellIs" dxfId="54" priority="89" operator="equal">
      <formula>#REF!</formula>
    </cfRule>
    <cfRule type="cellIs" dxfId="53" priority="88" operator="equal">
      <formula>#REF!</formula>
    </cfRule>
    <cfRule type="cellIs" dxfId="52" priority="87" operator="equal">
      <formula>#REF!</formula>
    </cfRule>
    <cfRule type="cellIs" dxfId="51" priority="86" operator="equal">
      <formula>#REF!</formula>
    </cfRule>
    <cfRule type="cellIs" dxfId="50" priority="95" operator="equal">
      <formula>#REF!</formula>
    </cfRule>
    <cfRule type="cellIs" dxfId="49" priority="80" operator="equal">
      <formula>#REF!</formula>
    </cfRule>
    <cfRule type="cellIs" dxfId="48" priority="98" operator="equal">
      <formula>#REF!</formula>
    </cfRule>
    <cfRule type="cellIs" dxfId="47" priority="97" operator="equal">
      <formula>#REF!</formula>
    </cfRule>
    <cfRule type="cellIs" dxfId="46" priority="96" operator="equal">
      <formula>#REF!</formula>
    </cfRule>
    <cfRule type="cellIs" dxfId="45" priority="94" operator="equal">
      <formula>#REF!</formula>
    </cfRule>
    <cfRule type="cellIs" dxfId="44" priority="93" operator="equal">
      <formula>#REF!</formula>
    </cfRule>
    <cfRule type="cellIs" dxfId="43" priority="92" operator="equal">
      <formula>#REF!</formula>
    </cfRule>
  </conditionalFormatting>
  <conditionalFormatting sqref="AC362">
    <cfRule type="cellIs" dxfId="42" priority="24" operator="equal">
      <formula>#REF!</formula>
    </cfRule>
    <cfRule type="cellIs" dxfId="41" priority="33" operator="equal">
      <formula>#REF!</formula>
    </cfRule>
    <cfRule type="cellIs" dxfId="40" priority="32" operator="equal">
      <formula>#REF!</formula>
    </cfRule>
    <cfRule type="cellIs" dxfId="39" priority="31" operator="equal">
      <formula>#REF!</formula>
    </cfRule>
    <cfRule type="cellIs" dxfId="38" priority="30" operator="equal">
      <formula>#REF!</formula>
    </cfRule>
    <cfRule type="cellIs" dxfId="37" priority="29" operator="equal">
      <formula>#REF!</formula>
    </cfRule>
    <cfRule type="cellIs" dxfId="36" priority="28" operator="equal">
      <formula>#REF!</formula>
    </cfRule>
    <cfRule type="cellIs" dxfId="35" priority="27" operator="equal">
      <formula>#REF!</formula>
    </cfRule>
    <cfRule type="cellIs" dxfId="34" priority="26" operator="equal">
      <formula>#REF!</formula>
    </cfRule>
    <cfRule type="cellIs" dxfId="33" priority="25" operator="equal">
      <formula>#REF!</formula>
    </cfRule>
    <cfRule type="cellIs" dxfId="32" priority="23" operator="equal">
      <formula>#REF!</formula>
    </cfRule>
    <cfRule type="cellIs" dxfId="31" priority="22" operator="equal">
      <formula>#REF!</formula>
    </cfRule>
    <cfRule type="cellIs" dxfId="30" priority="21" operator="equal">
      <formula>#REF!</formula>
    </cfRule>
    <cfRule type="cellIs" dxfId="29" priority="20" operator="equal">
      <formula>#REF!</formula>
    </cfRule>
    <cfRule type="cellIs" dxfId="28" priority="19" operator="equal">
      <formula>#REF!</formula>
    </cfRule>
    <cfRule type="cellIs" dxfId="27" priority="18" operator="equal">
      <formula>#REF!</formula>
    </cfRule>
    <cfRule type="cellIs" dxfId="26" priority="17" operator="equal">
      <formula>#REF!</formula>
    </cfRule>
    <cfRule type="cellIs" dxfId="25" priority="16" operator="equal">
      <formula>#REF!</formula>
    </cfRule>
    <cfRule type="cellIs" dxfId="24" priority="11" operator="equal">
      <formula>#REF!</formula>
    </cfRule>
    <cfRule type="cellIs" dxfId="23" priority="1" operator="equal">
      <formula>"EXTREMO (RC/F)"</formula>
    </cfRule>
    <cfRule type="cellIs" dxfId="22" priority="10" operator="equal">
      <formula>#REF!</formula>
    </cfRule>
    <cfRule type="cellIs" dxfId="21" priority="9" operator="equal">
      <formula>#REF!</formula>
    </cfRule>
    <cfRule type="cellIs" dxfId="20" priority="8" operator="equal">
      <formula>#REF!</formula>
    </cfRule>
    <cfRule type="cellIs" dxfId="19" priority="7" operator="equal">
      <formula>"BAJO"</formula>
    </cfRule>
    <cfRule type="cellIs" dxfId="18" priority="5" operator="equal">
      <formula>"ALTO"</formula>
    </cfRule>
    <cfRule type="cellIs" dxfId="17" priority="4" operator="equal">
      <formula>"EXTREMO"</formula>
    </cfRule>
    <cfRule type="cellIs" dxfId="16" priority="3" operator="equal">
      <formula>"MODERADO (RC/F)"</formula>
    </cfRule>
    <cfRule type="cellIs" dxfId="15" priority="2" operator="equal">
      <formula>"ALTO (RC/F)"</formula>
    </cfRule>
    <cfRule type="cellIs" dxfId="14" priority="6" operator="equal">
      <formula>"MODERADO"</formula>
    </cfRule>
    <cfRule type="cellIs" dxfId="13" priority="15" operator="equal">
      <formula>#REF!</formula>
    </cfRule>
    <cfRule type="cellIs" dxfId="12" priority="14" operator="equal">
      <formula>#REF!</formula>
    </cfRule>
    <cfRule type="cellIs" dxfId="11" priority="13" operator="equal">
      <formula>#REF!</formula>
    </cfRule>
    <cfRule type="cellIs" dxfId="10" priority="12" operator="equal">
      <formula>#REF!</formula>
    </cfRule>
  </conditionalFormatting>
  <conditionalFormatting sqref="AQ8:AQ396">
    <cfRule type="cellIs" dxfId="9" priority="323" operator="equal">
      <formula>"MEDIA"</formula>
    </cfRule>
    <cfRule type="cellIs" dxfId="8" priority="324" operator="equal">
      <formula>"BAJA"</formula>
    </cfRule>
    <cfRule type="cellIs" dxfId="7" priority="325" operator="equal">
      <formula>"MUY BAJA"</formula>
    </cfRule>
    <cfRule type="cellIs" dxfId="6" priority="322" operator="equal">
      <formula>"ALTA"</formula>
    </cfRule>
    <cfRule type="cellIs" dxfId="5" priority="321" operator="equal">
      <formula>"MUY ALTA"</formula>
    </cfRule>
  </conditionalFormatting>
  <conditionalFormatting sqref="AS8:AS396">
    <cfRule type="cellIs" dxfId="4" priority="316" operator="equal">
      <formula>"CATASTROFICO"</formula>
    </cfRule>
    <cfRule type="cellIs" dxfId="3" priority="320" operator="equal">
      <formula>"LEVE"</formula>
    </cfRule>
    <cfRule type="cellIs" dxfId="2" priority="318" operator="equal">
      <formula>"MODERADO"</formula>
    </cfRule>
    <cfRule type="cellIs" dxfId="1" priority="319" operator="equal">
      <formula>"MENOR"</formula>
    </cfRule>
    <cfRule type="cellIs" dxfId="0" priority="317" operator="equal">
      <formula>"MAYOR"</formula>
    </cfRule>
  </conditionalFormatting>
  <dataValidations count="1">
    <dataValidation type="list" allowBlank="1" showInputMessage="1" showErrorMessage="1" sqref="BG8:BG253 BG255:BG396 BQ8:BQ253 BQ255:BQ396 DE8:DE15 CA199:CA253 CK8:CK253 CK255:CK396 CA8:CA179 CA283:CA396" xr:uid="{7BCF5C8B-698D-41CC-A590-9E1D426CAADE}">
      <mc:AlternateContent xmlns:x12ac="http://schemas.microsoft.com/office/spreadsheetml/2011/1/ac" xmlns:mc="http://schemas.openxmlformats.org/markup-compatibility/2006">
        <mc:Choice Requires="x12ac">
          <x12ac:list>"""Cumplida""","""En Avance""","""Por Iniciar""","""Pendiente""",</x12ac:list>
        </mc:Choice>
        <mc:Fallback>
          <formula1>"""Cumplida"",""En Avance"",""Por Iniciar"",""Pendiente"","</formula1>
        </mc:Fallback>
      </mc:AlternateContent>
    </dataValidation>
  </dataValidations>
  <hyperlinks>
    <hyperlink ref="BC114" r:id="rId1" display="../../../../../../../../../:f:/g/personal/mrchacon_mincit_gov_co/EusyMdDOja5GkfmF-BBUDc0BH1hOp7GX-a5nZQJILP1-HA?e=ox4g1d" xr:uid="{C00AC45C-59B9-4523-98A6-0977DC20B4A3}"/>
    <hyperlink ref="BM8" r:id="rId2" display="../../../../../../../../../:f:/g/personal/mrchacon_mincit_gov_co/EusyMdDOja5GkfmF-BBUDc0BKwsDBLVVDUCmrziEWWJ_PA?e=SYjBek" xr:uid="{97E7A428-ACC5-4829-A77E-0052A28B1EC2}"/>
    <hyperlink ref="BM9:BM396" r:id="rId3" display="../../../../../../../../../:f:/g/personal/mrchacon_mincit_gov_co/EusyMdDOja5GkfmF-BBUDc0BKwsDBLVVDUCmrziEWWJ_PA?e=SYjBek" xr:uid="{A84FC39B-13C7-4520-96AA-AAEB1E9B17EA}"/>
    <hyperlink ref="BM316" r:id="rId4" display="../../../../../../../../../:f:/g/personal/mrchacon_mincit_gov_co/EusyMdDOja5GkfmF-BBUDc0BKwsDBLVVDUCmrziEWWJ_PA?e=SYjBek" xr:uid="{0A547AD5-A4BF-4BD3-8B8B-E5A84F7C9E31}"/>
    <hyperlink ref="CG8" r:id="rId5" display="../../../../../../../../../:f:/g/personal/mrchacon_mincit_gov_co/EusyMdDOja5GkfmF-BBUDc0BKwsDBLVVDUCmrziEWWJ_PA?e=SYjBek" xr:uid="{9DF15607-E5DE-4C06-A84A-31B1EF9020EF}"/>
    <hyperlink ref="CG9:CG396" r:id="rId6" display="../../../../../../../../../:f:/g/personal/mrchacon_mincit_gov_co/EusyMdDOja5GkfmF-BBUDc0BKwsDBLVVDUCmrziEWWJ_PA?e=SYjBek" xr:uid="{0B79EEEF-9C64-49D9-8D4D-94E7CE620F58}"/>
    <hyperlink ref="CG316" r:id="rId7" display="../../../../../../../../../:f:/g/personal/mrchacon_mincit_gov_co/EusyMdDOja5GkfmF-BBUDc0BKwsDBLVVDUCmrziEWWJ_PA?e=SYjBek" xr:uid="{8D1C2CA6-2B85-465E-BED9-E4899E2A0DEE}"/>
    <hyperlink ref="DA8" r:id="rId8" display="../../../../../../../../../:f:/g/personal/mrchacon_mincit_gov_co/EusyMdDOja5GkfmF-BBUDc0BKwsDBLVVDUCmrziEWWJ_PA?e=SYjBek" xr:uid="{5608BE2A-47BB-46FF-A46A-DD9FF46C2937}"/>
    <hyperlink ref="DA9:DA15" r:id="rId9" display="../../../../../../../../../:f:/g/personal/mrchacon_mincit_gov_co/EusyMdDOja5GkfmF-BBUDc0BKwsDBLVVDUCmrziEWWJ_PA?e=SYjBek" xr:uid="{D0DF1DC9-792A-4A6A-899B-6F68DDEDE289}"/>
  </hyperlinks>
  <printOptions horizontalCentered="1" verticalCentered="1"/>
  <pageMargins left="0.19685039370078741" right="0.19685039370078741" top="0.39370078740157483" bottom="0.39370078740157483" header="0.19685039370078741" footer="0.19685039370078741"/>
  <pageSetup paperSize="5" scale="17" orientation="landscape" r:id="rId10"/>
  <headerFooter>
    <oddFooter>&amp;C&amp;"Verdana Pro Light,Negrita"&amp;8&amp;P/&amp;N</oddFooter>
  </headerFooter>
  <drawing r:id="rId11"/>
  <legacyDrawing r:id="rId12"/>
  <legacyDrawingHF r:id="rId13"/>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'Datos Validacion'!$R$6:$R$9</xm:f>
          </x14:formula1>
          <xm:sqref>AV8:AV396</xm:sqref>
        </x14:dataValidation>
        <x14:dataValidation type="list" allowBlank="1" showInputMessage="1" showErrorMessage="1" xr:uid="{00000000-0002-0000-0000-000014000000}">
          <x14:formula1>
            <xm:f>'Datos Validacion'!$Q$6:$Q$9</xm:f>
          </x14:formula1>
          <xm:sqref>AU8:AU396</xm:sqref>
        </x14:dataValidation>
        <x14:dataValidation type="list" allowBlank="1" showInputMessage="1" showErrorMessage="1" xr:uid="{00000000-0002-0000-0000-000002000000}">
          <x14:formula1>
            <xm:f>'Datos Validacion'!$A$22:$A$25</xm:f>
          </x14:formula1>
          <xm:sqref>B8:B396</xm:sqref>
        </x14:dataValidation>
        <x14:dataValidation type="list" allowBlank="1" showInputMessage="1" showErrorMessage="1" xr:uid="{00000000-0002-0000-0000-000003000000}">
          <x14:formula1>
            <xm:f>'Datos Validacion'!$B$22:$B$29</xm:f>
          </x14:formula1>
          <xm:sqref>E8:E396</xm:sqref>
        </x14:dataValidation>
        <x14:dataValidation type="list" allowBlank="1" showInputMessage="1" showErrorMessage="1" xr:uid="{00000000-0002-0000-0000-000004000000}">
          <x14:formula1>
            <xm:f>'Datos Validacion'!$C$22:$C$24</xm:f>
          </x14:formula1>
          <xm:sqref>F8:F396</xm:sqref>
        </x14:dataValidation>
        <x14:dataValidation type="list" allowBlank="1" showInputMessage="1" showErrorMessage="1" xr:uid="{00000000-0002-0000-0000-000007000000}">
          <x14:formula1>
            <xm:f>'Datos Validacion'!$M$22:$M$30</xm:f>
          </x14:formula1>
          <xm:sqref>Q8:Q396</xm:sqref>
        </x14:dataValidation>
        <x14:dataValidation type="list" allowBlank="1" showInputMessage="1" showErrorMessage="1" xr:uid="{00000000-0002-0000-0000-000008000000}">
          <x14:formula1>
            <xm:f>'Datos Validacion'!$O$22:$O$29</xm:f>
          </x14:formula1>
          <xm:sqref>R8:R396</xm:sqref>
        </x14:dataValidation>
        <x14:dataValidation type="list" allowBlank="1" showInputMessage="1" showErrorMessage="1" xr:uid="{00000000-0002-0000-0000-000009000000}">
          <x14:formula1>
            <xm:f>'Datos Validacion'!$C$6:$C$10</xm:f>
          </x14:formula1>
          <xm:sqref>W8:W396</xm:sqref>
        </x14:dataValidation>
        <x14:dataValidation type="list" allowBlank="1" showInputMessage="1" showErrorMessage="1" xr:uid="{00000000-0002-0000-0000-00000A000000}">
          <x14:formula1>
            <xm:f>'Datos Validacion'!$E$6:$E$10</xm:f>
          </x14:formula1>
          <xm:sqref>Y8:Y396</xm:sqref>
        </x14:dataValidation>
        <x14:dataValidation type="list" allowBlank="1" showInputMessage="1" showErrorMessage="1" xr:uid="{00000000-0002-0000-0000-00000B000000}">
          <x14:formula1>
            <xm:f>'Datos Validacion'!$G$6:$G$9</xm:f>
          </x14:formula1>
          <xm:sqref>AA8:AA396</xm:sqref>
        </x14:dataValidation>
        <x14:dataValidation type="list" allowBlank="1" showInputMessage="1" showErrorMessage="1" xr:uid="{00000000-0002-0000-0000-00000C000000}">
          <x14:formula1>
            <xm:f>'Datos Validacion'!$J$6:$J$7</xm:f>
          </x14:formula1>
          <xm:sqref>AG8:AG396</xm:sqref>
        </x14:dataValidation>
        <x14:dataValidation type="list" allowBlank="1" showInputMessage="1" showErrorMessage="1" xr:uid="{00000000-0002-0000-0000-00000D000000}">
          <x14:formula1>
            <xm:f>'Datos Validacion'!$H$6:$H$7</xm:f>
          </x14:formula1>
          <xm:sqref>AD8:AD396</xm:sqref>
        </x14:dataValidation>
        <x14:dataValidation type="list" allowBlank="1" showInputMessage="1" showErrorMessage="1" xr:uid="{00000000-0002-0000-0000-00000E000000}">
          <x14:formula1>
            <xm:f>'Datos Validacion'!$P$22:$P$31</xm:f>
          </x14:formula1>
          <xm:sqref>AF8:AF396</xm:sqref>
        </x14:dataValidation>
        <x14:dataValidation type="list" allowBlank="1" showInputMessage="1" showErrorMessage="1" xr:uid="{00000000-0002-0000-0000-00000F000000}">
          <x14:formula1>
            <xm:f>'Datos Validacion'!$K$6:$K$8</xm:f>
          </x14:formula1>
          <xm:sqref>AH8:AH396</xm:sqref>
        </x14:dataValidation>
        <x14:dataValidation type="list" allowBlank="1" showInputMessage="1" showErrorMessage="1" xr:uid="{00000000-0002-0000-0000-000010000000}">
          <x14:formula1>
            <xm:f>'Datos Validacion'!$I$6:$I$7</xm:f>
          </x14:formula1>
          <xm:sqref>AE8:AE396</xm:sqref>
        </x14:dataValidation>
        <x14:dataValidation type="list" allowBlank="1" showInputMessage="1" showErrorMessage="1" xr:uid="{00000000-0002-0000-0000-000011000000}">
          <x14:formula1>
            <xm:f>'Datos Validacion'!$M$6:$M$7</xm:f>
          </x14:formula1>
          <xm:sqref>AJ8:AJ396</xm:sqref>
        </x14:dataValidation>
        <x14:dataValidation type="list" allowBlank="1" showInputMessage="1" showErrorMessage="1" xr:uid="{00000000-0002-0000-0000-000012000000}">
          <x14:formula1>
            <xm:f>'Datos Validacion'!$O$6:$O$7</xm:f>
          </x14:formula1>
          <xm:sqref>AL8:AL396</xm:sqref>
        </x14:dataValidation>
        <x14:dataValidation type="list" allowBlank="1" showInputMessage="1" showErrorMessage="1" xr:uid="{00000000-0002-0000-0000-000013000000}">
          <x14:formula1>
            <xm:f>'Datos Validacion'!$P$6:$P$7</xm:f>
          </x14:formula1>
          <xm:sqref>AN8:AN396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14"/>
  <sheetViews>
    <sheetView topLeftCell="A8" zoomScale="80" zoomScaleNormal="80" workbookViewId="0">
      <selection activeCell="AE51" sqref="AE50:AE51"/>
    </sheetView>
  </sheetViews>
  <sheetFormatPr baseColWidth="10" defaultColWidth="11.42578125" defaultRowHeight="15" x14ac:dyDescent="0.25"/>
  <cols>
    <col min="1" max="1" width="15.7109375" style="88" customWidth="1"/>
    <col min="2" max="2" width="23.85546875" style="88" customWidth="1"/>
    <col min="3" max="3" width="22.140625" style="88" bestFit="1" customWidth="1"/>
    <col min="4" max="4" width="6.28515625" style="88" bestFit="1" customWidth="1"/>
    <col min="5" max="5" width="33.7109375" style="88" bestFit="1" customWidth="1"/>
    <col min="6" max="6" width="6.28515625" style="88" bestFit="1" customWidth="1"/>
    <col min="7" max="7" width="25.5703125" style="88" bestFit="1" customWidth="1"/>
    <col min="8" max="8" width="24.28515625" style="88" customWidth="1"/>
    <col min="9" max="9" width="45" style="88" customWidth="1"/>
    <col min="10" max="10" width="13.85546875" style="88" customWidth="1"/>
    <col min="11" max="11" width="57.28515625" style="88" customWidth="1"/>
    <col min="12" max="12" width="5.7109375" style="88" customWidth="1"/>
    <col min="13" max="13" width="27.42578125" style="88" customWidth="1"/>
    <col min="14" max="14" width="5.42578125" style="88" customWidth="1"/>
    <col min="15" max="15" width="25.140625" style="88" customWidth="1"/>
    <col min="16" max="16" width="16.28515625" style="88" customWidth="1"/>
    <col min="17" max="17" width="13.7109375" style="88" customWidth="1"/>
    <col min="18" max="18" width="22" style="88" customWidth="1"/>
    <col min="19" max="20" width="33.5703125" style="88" customWidth="1"/>
    <col min="21" max="21" width="4.7109375" style="88" customWidth="1"/>
    <col min="22" max="22" width="57.42578125" style="88" customWidth="1"/>
    <col min="23" max="23" width="4.7109375" style="88" customWidth="1"/>
    <col min="25" max="31" width="11.42578125" style="88"/>
    <col min="32" max="32" width="61.28515625" style="88" customWidth="1"/>
    <col min="33" max="33" width="11.42578125" style="88"/>
    <col min="34" max="34" width="107.7109375" style="88" customWidth="1"/>
    <col min="35" max="16384" width="11.42578125" style="88"/>
  </cols>
  <sheetData>
    <row r="3" spans="1:18" x14ac:dyDescent="0.25">
      <c r="H3" s="566" t="s">
        <v>711</v>
      </c>
      <c r="I3" s="566"/>
      <c r="J3" s="566"/>
      <c r="K3" s="566"/>
      <c r="L3" s="566"/>
      <c r="M3" s="566"/>
      <c r="N3" s="566"/>
      <c r="O3" s="566"/>
      <c r="P3" s="100"/>
    </row>
    <row r="4" spans="1:18" ht="15.75" customHeight="1" x14ac:dyDescent="0.25">
      <c r="A4" s="101" t="s">
        <v>712</v>
      </c>
      <c r="B4" s="101" t="s">
        <v>21</v>
      </c>
      <c r="C4" s="567" t="s">
        <v>27</v>
      </c>
      <c r="D4" s="568"/>
      <c r="E4" s="567" t="s">
        <v>29</v>
      </c>
      <c r="F4" s="568"/>
      <c r="G4" s="102" t="s">
        <v>713</v>
      </c>
      <c r="H4" s="84" t="s">
        <v>714</v>
      </c>
      <c r="I4" s="84" t="s">
        <v>715</v>
      </c>
      <c r="J4" s="103" t="s">
        <v>716</v>
      </c>
      <c r="K4" s="569" t="s">
        <v>717</v>
      </c>
      <c r="L4" s="570"/>
      <c r="M4" s="569" t="s">
        <v>718</v>
      </c>
      <c r="N4" s="570"/>
      <c r="O4" s="103" t="s">
        <v>719</v>
      </c>
      <c r="P4" s="103" t="s">
        <v>37</v>
      </c>
      <c r="Q4" s="102" t="s">
        <v>720</v>
      </c>
      <c r="R4" s="102" t="s">
        <v>721</v>
      </c>
    </row>
    <row r="5" spans="1:18" x14ac:dyDescent="0.25">
      <c r="A5" s="104" t="s">
        <v>722</v>
      </c>
      <c r="B5" s="105" t="s">
        <v>723</v>
      </c>
      <c r="C5" s="105" t="s">
        <v>724</v>
      </c>
      <c r="D5" s="106"/>
      <c r="E5" s="106" t="s">
        <v>725</v>
      </c>
      <c r="F5" s="106"/>
      <c r="G5" s="106" t="s">
        <v>726</v>
      </c>
      <c r="H5" s="106" t="s">
        <v>727</v>
      </c>
      <c r="I5" s="85" t="s">
        <v>727</v>
      </c>
      <c r="J5" s="107" t="s">
        <v>727</v>
      </c>
      <c r="K5" s="107" t="s">
        <v>727</v>
      </c>
      <c r="L5" s="107"/>
      <c r="M5" s="85" t="s">
        <v>727</v>
      </c>
      <c r="N5" s="85"/>
      <c r="O5" s="85" t="s">
        <v>727</v>
      </c>
      <c r="P5" s="85" t="s">
        <v>727</v>
      </c>
      <c r="Q5" s="107" t="s">
        <v>726</v>
      </c>
      <c r="R5" s="107" t="s">
        <v>728</v>
      </c>
    </row>
    <row r="6" spans="1:18" x14ac:dyDescent="0.25">
      <c r="A6" s="108" t="s">
        <v>81</v>
      </c>
      <c r="B6" s="99" t="s">
        <v>729</v>
      </c>
      <c r="C6" s="109" t="s">
        <v>123</v>
      </c>
      <c r="D6" s="110">
        <v>0.2</v>
      </c>
      <c r="E6" s="111" t="s">
        <v>730</v>
      </c>
      <c r="F6" s="110">
        <v>0.2</v>
      </c>
      <c r="G6" s="111" t="s">
        <v>731</v>
      </c>
      <c r="H6" s="111" t="s">
        <v>88</v>
      </c>
      <c r="I6" s="86" t="s">
        <v>89</v>
      </c>
      <c r="J6" s="99" t="s">
        <v>91</v>
      </c>
      <c r="K6" s="112" t="s">
        <v>135</v>
      </c>
      <c r="L6" s="113">
        <v>0.25</v>
      </c>
      <c r="M6" s="86" t="s">
        <v>179</v>
      </c>
      <c r="N6" s="114">
        <v>0.25</v>
      </c>
      <c r="O6" s="86" t="s">
        <v>94</v>
      </c>
      <c r="P6" s="86" t="s">
        <v>96</v>
      </c>
      <c r="Q6" s="109" t="s">
        <v>731</v>
      </c>
      <c r="R6" s="99" t="s">
        <v>373</v>
      </c>
    </row>
    <row r="7" spans="1:18" x14ac:dyDescent="0.25">
      <c r="A7" s="108" t="s">
        <v>732</v>
      </c>
      <c r="B7" s="99" t="s">
        <v>733</v>
      </c>
      <c r="C7" s="109" t="s">
        <v>83</v>
      </c>
      <c r="D7" s="110">
        <v>0.4</v>
      </c>
      <c r="E7" s="111" t="s">
        <v>734</v>
      </c>
      <c r="F7" s="110">
        <v>0.4</v>
      </c>
      <c r="G7" s="111" t="s">
        <v>312</v>
      </c>
      <c r="H7" s="111" t="s">
        <v>735</v>
      </c>
      <c r="I7" s="86" t="s">
        <v>126</v>
      </c>
      <c r="J7" s="99" t="s">
        <v>736</v>
      </c>
      <c r="K7" s="112" t="s">
        <v>111</v>
      </c>
      <c r="L7" s="113">
        <v>0.15</v>
      </c>
      <c r="M7" s="86" t="s">
        <v>93</v>
      </c>
      <c r="N7" s="114">
        <v>0.15</v>
      </c>
      <c r="O7" s="86" t="s">
        <v>737</v>
      </c>
      <c r="P7" s="86" t="s">
        <v>738</v>
      </c>
      <c r="Q7" s="109" t="s">
        <v>312</v>
      </c>
      <c r="R7" s="99" t="s">
        <v>130</v>
      </c>
    </row>
    <row r="8" spans="1:18" x14ac:dyDescent="0.25">
      <c r="A8" s="108" t="s">
        <v>143</v>
      </c>
      <c r="B8" s="99" t="s">
        <v>739</v>
      </c>
      <c r="C8" s="109" t="s">
        <v>208</v>
      </c>
      <c r="D8" s="110">
        <v>0.6</v>
      </c>
      <c r="E8" s="111" t="s">
        <v>312</v>
      </c>
      <c r="F8" s="110">
        <v>0.6</v>
      </c>
      <c r="G8" s="111" t="s">
        <v>85</v>
      </c>
      <c r="H8" s="87"/>
      <c r="I8" s="87"/>
      <c r="J8" s="87"/>
      <c r="K8" s="112" t="s">
        <v>92</v>
      </c>
      <c r="L8" s="113">
        <v>0.1</v>
      </c>
      <c r="M8" s="87"/>
      <c r="N8" s="87"/>
      <c r="O8" s="87"/>
      <c r="P8" s="87"/>
      <c r="Q8" s="109" t="s">
        <v>85</v>
      </c>
      <c r="R8" s="99" t="s">
        <v>98</v>
      </c>
    </row>
    <row r="9" spans="1:18" x14ac:dyDescent="0.25">
      <c r="A9" s="87"/>
      <c r="B9" s="99" t="s">
        <v>740</v>
      </c>
      <c r="C9" s="109" t="s">
        <v>741</v>
      </c>
      <c r="D9" s="110">
        <v>0.8</v>
      </c>
      <c r="E9" s="111" t="s">
        <v>84</v>
      </c>
      <c r="F9" s="110">
        <v>0.8</v>
      </c>
      <c r="G9" s="111" t="s">
        <v>742</v>
      </c>
      <c r="H9" s="87"/>
      <c r="I9" s="87"/>
      <c r="J9" s="87"/>
      <c r="K9" s="87"/>
      <c r="L9" s="87"/>
      <c r="M9" s="87"/>
      <c r="N9" s="87"/>
      <c r="O9" s="87"/>
      <c r="P9" s="87"/>
      <c r="Q9" s="109" t="s">
        <v>742</v>
      </c>
      <c r="R9" s="99" t="s">
        <v>743</v>
      </c>
    </row>
    <row r="10" spans="1:18" x14ac:dyDescent="0.25">
      <c r="B10" s="99" t="s">
        <v>77</v>
      </c>
      <c r="C10" s="109" t="s">
        <v>744</v>
      </c>
      <c r="D10" s="110">
        <v>1</v>
      </c>
      <c r="E10" s="111" t="s">
        <v>745</v>
      </c>
      <c r="F10" s="110">
        <v>1</v>
      </c>
      <c r="G10" s="111" t="s">
        <v>746</v>
      </c>
      <c r="H10" s="87"/>
      <c r="I10" s="87"/>
      <c r="J10" s="87"/>
      <c r="K10" s="87"/>
      <c r="L10" s="87"/>
      <c r="M10" s="87"/>
      <c r="N10" s="87"/>
      <c r="O10" s="87"/>
      <c r="P10" s="87"/>
      <c r="Q10" s="109" t="s">
        <v>746</v>
      </c>
      <c r="R10" s="87"/>
    </row>
    <row r="11" spans="1:18" x14ac:dyDescent="0.25">
      <c r="B11" s="99" t="s">
        <v>747</v>
      </c>
      <c r="C11" s="88" t="s">
        <v>268</v>
      </c>
      <c r="E11" s="109" t="s">
        <v>748</v>
      </c>
      <c r="F11" s="110">
        <v>0.6</v>
      </c>
      <c r="G11" s="111" t="s">
        <v>749</v>
      </c>
      <c r="H11" s="87"/>
      <c r="I11" s="87"/>
      <c r="J11" s="87"/>
      <c r="K11" s="87"/>
      <c r="L11" s="87"/>
      <c r="M11" s="87"/>
      <c r="N11" s="87"/>
      <c r="O11" s="87"/>
      <c r="P11" s="87"/>
      <c r="Q11" s="109" t="s">
        <v>749</v>
      </c>
      <c r="R11" s="87"/>
    </row>
    <row r="12" spans="1:18" x14ac:dyDescent="0.25">
      <c r="B12" s="99" t="s">
        <v>750</v>
      </c>
      <c r="C12" s="88" t="s">
        <v>268</v>
      </c>
      <c r="E12" s="109" t="s">
        <v>751</v>
      </c>
      <c r="F12" s="110">
        <v>0.8</v>
      </c>
      <c r="G12" s="111" t="s">
        <v>752</v>
      </c>
      <c r="H12" s="87"/>
      <c r="I12" s="87"/>
      <c r="J12" s="87"/>
      <c r="K12" s="87"/>
      <c r="L12" s="87"/>
      <c r="M12" s="87"/>
      <c r="N12" s="87"/>
      <c r="O12" s="87"/>
      <c r="P12" s="87"/>
      <c r="Q12" s="109" t="s">
        <v>752</v>
      </c>
      <c r="R12" s="87"/>
    </row>
    <row r="13" spans="1:18" x14ac:dyDescent="0.25">
      <c r="B13" s="99" t="s">
        <v>753</v>
      </c>
      <c r="C13" s="88" t="s">
        <v>268</v>
      </c>
      <c r="E13" s="109" t="s">
        <v>754</v>
      </c>
      <c r="F13" s="110">
        <v>1</v>
      </c>
      <c r="H13" s="87"/>
      <c r="I13" s="87"/>
      <c r="J13" s="87"/>
      <c r="K13" s="87"/>
      <c r="L13" s="87"/>
      <c r="M13" s="87"/>
      <c r="N13" s="87"/>
      <c r="O13" s="87"/>
      <c r="P13" s="87"/>
      <c r="R13" s="87"/>
    </row>
    <row r="14" spans="1:18" x14ac:dyDescent="0.25">
      <c r="B14" s="99" t="s">
        <v>755</v>
      </c>
      <c r="C14" s="88" t="s">
        <v>268</v>
      </c>
      <c r="H14" s="87"/>
      <c r="I14" s="87"/>
      <c r="J14" s="87"/>
      <c r="K14" s="87"/>
      <c r="L14" s="87"/>
      <c r="M14" s="87"/>
      <c r="N14" s="87"/>
      <c r="O14" s="87"/>
      <c r="P14" s="87"/>
      <c r="R14" s="87"/>
    </row>
    <row r="15" spans="1:18" x14ac:dyDescent="0.25">
      <c r="B15" s="99" t="s">
        <v>756</v>
      </c>
      <c r="C15" s="88" t="s">
        <v>268</v>
      </c>
      <c r="H15" s="87"/>
      <c r="I15" s="87"/>
      <c r="J15" s="87"/>
      <c r="K15" s="87"/>
      <c r="L15" s="87"/>
      <c r="M15" s="87"/>
      <c r="N15" s="87"/>
      <c r="O15" s="87"/>
      <c r="P15" s="87"/>
      <c r="R15" s="87"/>
    </row>
    <row r="16" spans="1:18" x14ac:dyDescent="0.25">
      <c r="B16" s="99" t="s">
        <v>757</v>
      </c>
      <c r="C16" s="88" t="s">
        <v>268</v>
      </c>
      <c r="H16" s="87"/>
      <c r="I16" s="87"/>
      <c r="J16" s="87"/>
      <c r="K16" s="87"/>
      <c r="L16" s="87"/>
      <c r="M16" s="87"/>
      <c r="N16" s="87"/>
      <c r="O16" s="87"/>
      <c r="P16" s="87"/>
      <c r="R16" s="87"/>
    </row>
    <row r="17" spans="1:41" x14ac:dyDescent="0.25">
      <c r="B17" s="99" t="s">
        <v>758</v>
      </c>
      <c r="C17" s="88" t="s">
        <v>268</v>
      </c>
    </row>
    <row r="18" spans="1:41" x14ac:dyDescent="0.25">
      <c r="B18" s="99" t="s">
        <v>759</v>
      </c>
      <c r="C18" s="88" t="s">
        <v>268</v>
      </c>
    </row>
    <row r="20" spans="1:41" ht="12.75" x14ac:dyDescent="0.25">
      <c r="B20" s="89" t="s">
        <v>760</v>
      </c>
      <c r="C20" s="89"/>
      <c r="D20" s="89"/>
      <c r="E20" s="89"/>
      <c r="F20" s="89"/>
      <c r="G20" s="89"/>
      <c r="H20" s="89"/>
      <c r="I20" s="89"/>
      <c r="J20" s="89"/>
      <c r="K20" s="89"/>
      <c r="L20" s="89"/>
      <c r="M20" s="101" t="s">
        <v>21</v>
      </c>
      <c r="N20" s="101"/>
      <c r="O20" s="101" t="s">
        <v>22</v>
      </c>
      <c r="P20" s="101" t="s">
        <v>761</v>
      </c>
      <c r="Q20" s="565" t="s">
        <v>762</v>
      </c>
      <c r="R20" s="565"/>
      <c r="S20" s="565"/>
      <c r="T20" s="565"/>
      <c r="U20" s="101"/>
      <c r="V20" s="101"/>
      <c r="W20" s="101"/>
      <c r="X20" s="89" t="s">
        <v>17</v>
      </c>
      <c r="Y20" s="134"/>
      <c r="AD20" s="134"/>
      <c r="AF20" s="140" t="s">
        <v>763</v>
      </c>
      <c r="AH20" s="140" t="s">
        <v>764</v>
      </c>
      <c r="AJ20" s="562" t="s">
        <v>765</v>
      </c>
      <c r="AK20" s="562"/>
      <c r="AL20" s="562"/>
      <c r="AM20" s="562"/>
      <c r="AN20" s="562"/>
      <c r="AO20" s="562"/>
    </row>
    <row r="21" spans="1:41" s="149" customFormat="1" ht="12.75" x14ac:dyDescent="0.25">
      <c r="A21" s="143" t="s">
        <v>11</v>
      </c>
      <c r="B21" s="144" t="s">
        <v>14</v>
      </c>
      <c r="C21" s="144" t="s">
        <v>15</v>
      </c>
      <c r="D21" s="144"/>
      <c r="E21" s="144" t="s">
        <v>16</v>
      </c>
      <c r="F21" s="144"/>
      <c r="G21" s="144" t="s">
        <v>17</v>
      </c>
      <c r="H21" s="144"/>
      <c r="I21" s="144" t="s">
        <v>766</v>
      </c>
      <c r="J21" s="144"/>
      <c r="K21" s="144" t="s">
        <v>767</v>
      </c>
      <c r="L21" s="144"/>
      <c r="M21" s="145" t="s">
        <v>723</v>
      </c>
      <c r="N21" s="145"/>
      <c r="O21" s="145" t="s">
        <v>723</v>
      </c>
      <c r="P21" s="146" t="s">
        <v>768</v>
      </c>
      <c r="Q21" s="147" t="s">
        <v>769</v>
      </c>
      <c r="R21" s="147" t="s">
        <v>770</v>
      </c>
      <c r="S21" s="147" t="s">
        <v>771</v>
      </c>
      <c r="T21" s="147" t="s">
        <v>772</v>
      </c>
      <c r="U21" s="145"/>
      <c r="V21" s="147" t="s">
        <v>19</v>
      </c>
      <c r="W21" s="145"/>
      <c r="X21" s="563" t="s">
        <v>773</v>
      </c>
      <c r="Y21" s="564"/>
      <c r="Z21" s="564"/>
      <c r="AA21" s="564"/>
      <c r="AB21" s="564"/>
      <c r="AC21" s="148" t="s">
        <v>774</v>
      </c>
      <c r="AD21" s="148" t="s">
        <v>775</v>
      </c>
      <c r="AF21" s="141" t="s">
        <v>776</v>
      </c>
      <c r="AH21" s="149" t="s">
        <v>520</v>
      </c>
    </row>
    <row r="22" spans="1:41" s="149" customFormat="1" ht="12.75" x14ac:dyDescent="0.25">
      <c r="A22" s="150" t="s">
        <v>19</v>
      </c>
      <c r="B22" s="151" t="s">
        <v>185</v>
      </c>
      <c r="C22" s="151" t="s">
        <v>117</v>
      </c>
      <c r="D22" s="149" t="s">
        <v>268</v>
      </c>
      <c r="E22" s="151" t="s">
        <v>777</v>
      </c>
      <c r="F22" s="149" t="s">
        <v>268</v>
      </c>
      <c r="G22" s="151" t="s">
        <v>240</v>
      </c>
      <c r="H22" s="149" t="s">
        <v>268</v>
      </c>
      <c r="I22" s="152" t="s">
        <v>778</v>
      </c>
      <c r="J22" s="149" t="s">
        <v>268</v>
      </c>
      <c r="K22" s="153" t="s">
        <v>778</v>
      </c>
      <c r="L22" s="149" t="s">
        <v>268</v>
      </c>
      <c r="M22" s="154" t="s">
        <v>729</v>
      </c>
      <c r="N22" s="149" t="s">
        <v>268</v>
      </c>
      <c r="O22" s="154" t="s">
        <v>779</v>
      </c>
      <c r="P22" s="154" t="s">
        <v>165</v>
      </c>
      <c r="Q22" s="125" t="s">
        <v>780</v>
      </c>
      <c r="R22" s="126" t="s">
        <v>781</v>
      </c>
      <c r="S22" s="127" t="s">
        <v>782</v>
      </c>
      <c r="T22" s="127" t="str">
        <f>CONCATENATE(Q22,"-",R22,":",S22,".")</f>
        <v>Organizacional-A 5.1.  Políticas para la seguridad de la información:La política de seguridad de la información y las políticas específicas asociadas deben ser definidas, aprobadas por la dirección, publicadas, comunicadas y reconocidas por el personal pertinente y partes interesadas pertinentes y revisadas a intervalos planificados y cuando ocurran cambios significativos en la organización..</v>
      </c>
      <c r="U22" s="149" t="s">
        <v>268</v>
      </c>
      <c r="V22" s="129" t="s">
        <v>415</v>
      </c>
      <c r="W22" s="149" t="s">
        <v>268</v>
      </c>
      <c r="X22" s="155" t="s">
        <v>72</v>
      </c>
      <c r="Y22" s="156" t="s">
        <v>240</v>
      </c>
      <c r="Z22" s="157" t="s">
        <v>242</v>
      </c>
      <c r="AA22" s="158" t="s">
        <v>518</v>
      </c>
      <c r="AB22" s="159" t="s">
        <v>513</v>
      </c>
      <c r="AC22" s="155" t="s">
        <v>783</v>
      </c>
      <c r="AD22" s="155" t="s">
        <v>784</v>
      </c>
      <c r="AF22" s="141" t="s">
        <v>785</v>
      </c>
      <c r="AH22" s="88" t="s">
        <v>122</v>
      </c>
    </row>
    <row r="23" spans="1:41" s="149" customFormat="1" x14ac:dyDescent="0.25">
      <c r="A23" s="160" t="s">
        <v>786</v>
      </c>
      <c r="B23" s="161" t="s">
        <v>70</v>
      </c>
      <c r="C23" s="161" t="s">
        <v>168</v>
      </c>
      <c r="D23" s="149" t="s">
        <v>268</v>
      </c>
      <c r="E23" s="151" t="s">
        <v>787</v>
      </c>
      <c r="F23" s="149" t="s">
        <v>268</v>
      </c>
      <c r="G23" s="151" t="s">
        <v>518</v>
      </c>
      <c r="H23" s="149" t="s">
        <v>268</v>
      </c>
      <c r="I23" s="162" t="s">
        <v>788</v>
      </c>
      <c r="J23" s="149" t="s">
        <v>268</v>
      </c>
      <c r="K23" s="163" t="s">
        <v>789</v>
      </c>
      <c r="L23" s="149" t="s">
        <v>268</v>
      </c>
      <c r="M23" s="154" t="s">
        <v>733</v>
      </c>
      <c r="N23" s="149" t="s">
        <v>268</v>
      </c>
      <c r="O23" s="154" t="s">
        <v>790</v>
      </c>
      <c r="P23" s="154" t="s">
        <v>791</v>
      </c>
      <c r="Q23" s="125" t="s">
        <v>780</v>
      </c>
      <c r="R23" s="126" t="s">
        <v>792</v>
      </c>
      <c r="S23" s="127" t="s">
        <v>793</v>
      </c>
      <c r="T23" s="127" t="str">
        <f t="shared" ref="T23:T86" si="0">CONCATENATE(Q23,"-",R23,":",S23,".")</f>
        <v>Organizacional-A 5.2.  Roles y responsabilidades para la seguridad de la información:Los roles y responsabilidad de seguridad de la información se deben definir y asignar de acuerdo con las necesidades de la organización..</v>
      </c>
      <c r="U23" s="149" t="s">
        <v>268</v>
      </c>
      <c r="V23" s="129" t="s">
        <v>176</v>
      </c>
      <c r="W23" s="149" t="s">
        <v>268</v>
      </c>
      <c r="X23" s="164"/>
      <c r="AF23" s="141" t="s">
        <v>794</v>
      </c>
      <c r="AH23" s="88" t="s">
        <v>82</v>
      </c>
    </row>
    <row r="24" spans="1:41" s="149" customFormat="1" ht="12.75" x14ac:dyDescent="0.25">
      <c r="A24" s="160" t="s">
        <v>795</v>
      </c>
      <c r="B24" s="161" t="s">
        <v>693</v>
      </c>
      <c r="C24" s="161" t="s">
        <v>71</v>
      </c>
      <c r="D24" s="149" t="s">
        <v>268</v>
      </c>
      <c r="E24" s="151" t="s">
        <v>796</v>
      </c>
      <c r="F24" s="149" t="s">
        <v>268</v>
      </c>
      <c r="G24" s="151" t="s">
        <v>242</v>
      </c>
      <c r="H24" s="149" t="s">
        <v>268</v>
      </c>
      <c r="I24" s="162" t="s">
        <v>797</v>
      </c>
      <c r="J24" s="149" t="s">
        <v>268</v>
      </c>
      <c r="K24" s="163" t="s">
        <v>798</v>
      </c>
      <c r="L24" s="149" t="s">
        <v>268</v>
      </c>
      <c r="M24" s="154" t="s">
        <v>739</v>
      </c>
      <c r="N24" s="149" t="s">
        <v>268</v>
      </c>
      <c r="O24" s="154" t="s">
        <v>799</v>
      </c>
      <c r="P24" s="154" t="s">
        <v>800</v>
      </c>
      <c r="Q24" s="125" t="s">
        <v>780</v>
      </c>
      <c r="R24" s="126" t="s">
        <v>801</v>
      </c>
      <c r="S24" s="127" t="s">
        <v>802</v>
      </c>
      <c r="T24" s="127" t="str">
        <f t="shared" si="0"/>
        <v>Organizacional-A 5.3. Segregación de deberes:Los deberes y áreas de responsabilidad en conflicto deberían segregarse..</v>
      </c>
      <c r="U24" s="149" t="s">
        <v>268</v>
      </c>
      <c r="V24" s="129" t="s">
        <v>497</v>
      </c>
      <c r="W24" s="149" t="s">
        <v>268</v>
      </c>
      <c r="X24" s="155" t="s">
        <v>72</v>
      </c>
      <c r="Y24" s="156" t="s">
        <v>240</v>
      </c>
      <c r="Z24" s="157" t="s">
        <v>242</v>
      </c>
      <c r="AA24" s="158" t="s">
        <v>518</v>
      </c>
      <c r="AB24" s="159" t="s">
        <v>513</v>
      </c>
      <c r="AC24" s="156" t="s">
        <v>803</v>
      </c>
      <c r="AD24" s="156" t="s">
        <v>804</v>
      </c>
      <c r="AF24" s="141" t="s">
        <v>805</v>
      </c>
      <c r="AH24" s="149" t="s">
        <v>144</v>
      </c>
    </row>
    <row r="25" spans="1:41" s="149" customFormat="1" x14ac:dyDescent="0.25">
      <c r="A25" s="165" t="s">
        <v>68</v>
      </c>
      <c r="B25" s="161" t="s">
        <v>806</v>
      </c>
      <c r="D25" s="149" t="s">
        <v>268</v>
      </c>
      <c r="E25" s="151" t="s">
        <v>172</v>
      </c>
      <c r="F25" s="149" t="s">
        <v>268</v>
      </c>
      <c r="G25" s="151" t="s">
        <v>72</v>
      </c>
      <c r="H25" s="149" t="s">
        <v>268</v>
      </c>
      <c r="I25" s="162" t="s">
        <v>807</v>
      </c>
      <c r="J25" s="149" t="s">
        <v>268</v>
      </c>
      <c r="K25" s="163" t="s">
        <v>808</v>
      </c>
      <c r="L25" s="149" t="s">
        <v>268</v>
      </c>
      <c r="M25" s="154" t="s">
        <v>740</v>
      </c>
      <c r="N25" s="149" t="s">
        <v>268</v>
      </c>
      <c r="O25" s="154" t="s">
        <v>809</v>
      </c>
      <c r="P25" s="154" t="s">
        <v>127</v>
      </c>
      <c r="Q25" s="125" t="s">
        <v>780</v>
      </c>
      <c r="R25" s="126" t="s">
        <v>810</v>
      </c>
      <c r="S25" s="127" t="s">
        <v>811</v>
      </c>
      <c r="T25" s="127" t="str">
        <f t="shared" si="0"/>
        <v>Organizacional-A 5.4. Responsabilidades de la Dirección:La Alta Dirección debe exigir a todo el personal la aplicación de la seguridad de la información de acuerdo con la política de seguridad de la información establecida, las políticas y los procedimientos específicos de la organización en los aspectos correspondientes..</v>
      </c>
      <c r="U25" s="149" t="s">
        <v>268</v>
      </c>
      <c r="V25" s="129" t="s">
        <v>189</v>
      </c>
      <c r="W25" s="149" t="s">
        <v>268</v>
      </c>
      <c r="X25" s="164"/>
      <c r="AF25" s="142" t="s">
        <v>812</v>
      </c>
      <c r="AH25" s="149" t="s">
        <v>255</v>
      </c>
    </row>
    <row r="26" spans="1:41" s="149" customFormat="1" ht="12.75" x14ac:dyDescent="0.25">
      <c r="B26" s="161" t="s">
        <v>102</v>
      </c>
      <c r="D26" s="149" t="s">
        <v>268</v>
      </c>
      <c r="E26" s="151" t="s">
        <v>813</v>
      </c>
      <c r="F26" s="149" t="s">
        <v>268</v>
      </c>
      <c r="G26" s="151" t="s">
        <v>513</v>
      </c>
      <c r="H26" s="149" t="s">
        <v>268</v>
      </c>
      <c r="I26" s="162" t="s">
        <v>814</v>
      </c>
      <c r="J26" s="149" t="s">
        <v>268</v>
      </c>
      <c r="K26" s="163" t="s">
        <v>815</v>
      </c>
      <c r="L26" s="149" t="s">
        <v>268</v>
      </c>
      <c r="M26" s="154" t="s">
        <v>77</v>
      </c>
      <c r="N26" s="149" t="s">
        <v>268</v>
      </c>
      <c r="O26" s="154" t="s">
        <v>816</v>
      </c>
      <c r="P26" s="154" t="s">
        <v>817</v>
      </c>
      <c r="Q26" s="125" t="s">
        <v>780</v>
      </c>
      <c r="R26" s="126" t="s">
        <v>818</v>
      </c>
      <c r="S26" s="127" t="s">
        <v>819</v>
      </c>
      <c r="T26" s="127" t="str">
        <f t="shared" si="0"/>
        <v>Organizacional-A 5.5. Contacto con las autoridades:La organización debe establecer y mantener contacto con grupos de interés especial u otros foros y asociaciones profesionales especializados en Seguridad..</v>
      </c>
      <c r="U26" s="149" t="s">
        <v>268</v>
      </c>
      <c r="V26" s="130" t="s">
        <v>167</v>
      </c>
      <c r="W26" s="149" t="s">
        <v>268</v>
      </c>
      <c r="X26" s="155" t="s">
        <v>72</v>
      </c>
      <c r="Y26" s="156" t="s">
        <v>240</v>
      </c>
      <c r="AC26" s="157" t="s">
        <v>820</v>
      </c>
      <c r="AD26" s="156" t="s">
        <v>804</v>
      </c>
      <c r="AF26" s="141" t="s">
        <v>821</v>
      </c>
      <c r="AH26" s="88" t="s">
        <v>822</v>
      </c>
    </row>
    <row r="27" spans="1:41" s="149" customFormat="1" x14ac:dyDescent="0.25">
      <c r="B27" s="161" t="s">
        <v>116</v>
      </c>
      <c r="D27" s="149" t="s">
        <v>268</v>
      </c>
      <c r="E27" s="151" t="s">
        <v>218</v>
      </c>
      <c r="F27" s="149" t="s">
        <v>268</v>
      </c>
      <c r="H27" s="149" t="s">
        <v>268</v>
      </c>
      <c r="I27" s="162" t="s">
        <v>823</v>
      </c>
      <c r="J27" s="149" t="s">
        <v>268</v>
      </c>
      <c r="K27" s="163" t="s">
        <v>824</v>
      </c>
      <c r="L27" s="149" t="s">
        <v>268</v>
      </c>
      <c r="M27" s="154" t="s">
        <v>747</v>
      </c>
      <c r="N27" s="149" t="s">
        <v>268</v>
      </c>
      <c r="O27" s="154" t="s">
        <v>78</v>
      </c>
      <c r="P27" s="154" t="s">
        <v>200</v>
      </c>
      <c r="Q27" s="125" t="s">
        <v>780</v>
      </c>
      <c r="R27" s="126" t="s">
        <v>825</v>
      </c>
      <c r="S27" s="127" t="s">
        <v>826</v>
      </c>
      <c r="T27" s="127" t="str">
        <f t="shared" si="0"/>
        <v>Organizacional-A 5.6. Contacto con grupos de interés especial:La organización debe establecer y mantener contacto con las autoridades pertinentes..</v>
      </c>
      <c r="U27" s="149" t="s">
        <v>268</v>
      </c>
      <c r="V27" s="130" t="s">
        <v>363</v>
      </c>
      <c r="W27" s="149" t="s">
        <v>268</v>
      </c>
      <c r="X27" s="164"/>
      <c r="Z27" s="157" t="s">
        <v>242</v>
      </c>
      <c r="AA27" s="158" t="s">
        <v>518</v>
      </c>
      <c r="AB27" s="159" t="s">
        <v>513</v>
      </c>
      <c r="AC27" s="157" t="s">
        <v>820</v>
      </c>
      <c r="AD27" s="157" t="s">
        <v>820</v>
      </c>
      <c r="AF27" s="141" t="s">
        <v>827</v>
      </c>
      <c r="AH27" s="88" t="s">
        <v>828</v>
      </c>
    </row>
    <row r="28" spans="1:41" s="149" customFormat="1" x14ac:dyDescent="0.25">
      <c r="B28" s="161" t="s">
        <v>151</v>
      </c>
      <c r="D28" s="149" t="s">
        <v>268</v>
      </c>
      <c r="E28" s="151" t="s">
        <v>829</v>
      </c>
      <c r="F28" s="149" t="s">
        <v>268</v>
      </c>
      <c r="H28" s="149" t="s">
        <v>268</v>
      </c>
      <c r="I28" s="162" t="s">
        <v>830</v>
      </c>
      <c r="J28" s="149" t="s">
        <v>268</v>
      </c>
      <c r="K28" s="163" t="s">
        <v>831</v>
      </c>
      <c r="L28" s="149" t="s">
        <v>268</v>
      </c>
      <c r="M28" s="154" t="s">
        <v>750</v>
      </c>
      <c r="N28" s="149" t="s">
        <v>268</v>
      </c>
      <c r="O28" s="154" t="s">
        <v>832</v>
      </c>
      <c r="P28" s="154" t="s">
        <v>110</v>
      </c>
      <c r="Q28" s="125" t="s">
        <v>780</v>
      </c>
      <c r="R28" s="126" t="s">
        <v>833</v>
      </c>
      <c r="S28" s="127" t="s">
        <v>834</v>
      </c>
      <c r="T28" s="127" t="str">
        <f t="shared" si="0"/>
        <v>Organizacional-A 5.7. Inteligencia de Amenazas:La información relativa a las amenazas a la seguridad de la información se debe recopilar y analizar para producir inteligencia de las amenazas..</v>
      </c>
      <c r="U28" s="149" t="s">
        <v>268</v>
      </c>
      <c r="V28" s="130" t="s">
        <v>76</v>
      </c>
      <c r="W28" s="149" t="s">
        <v>268</v>
      </c>
      <c r="X28" s="164"/>
      <c r="AF28" s="141" t="s">
        <v>835</v>
      </c>
      <c r="AH28" s="88" t="s">
        <v>107</v>
      </c>
    </row>
    <row r="29" spans="1:41" s="149" customFormat="1" ht="12.75" x14ac:dyDescent="0.25">
      <c r="D29" s="149" t="s">
        <v>268</v>
      </c>
      <c r="E29" s="151" t="s">
        <v>230</v>
      </c>
      <c r="F29" s="149" t="s">
        <v>268</v>
      </c>
      <c r="H29" s="149" t="s">
        <v>268</v>
      </c>
      <c r="I29" s="166" t="s">
        <v>836</v>
      </c>
      <c r="J29" s="149" t="s">
        <v>268</v>
      </c>
      <c r="K29" s="163" t="s">
        <v>837</v>
      </c>
      <c r="L29" s="149" t="s">
        <v>268</v>
      </c>
      <c r="M29" s="154" t="s">
        <v>753</v>
      </c>
      <c r="N29" s="149" t="s">
        <v>268</v>
      </c>
      <c r="P29" s="154" t="s">
        <v>838</v>
      </c>
      <c r="Q29" s="125" t="s">
        <v>780</v>
      </c>
      <c r="R29" s="126" t="s">
        <v>839</v>
      </c>
      <c r="S29" s="127" t="s">
        <v>840</v>
      </c>
      <c r="T29" s="127" t="str">
        <f t="shared" si="0"/>
        <v>Organizacional-A 5.8. Seguridad de la información en la gestión de proyectos:Seguridad de la información se debe integrar en la gestión de proyectos..</v>
      </c>
      <c r="U29" s="149" t="s">
        <v>268</v>
      </c>
      <c r="V29" s="130" t="s">
        <v>161</v>
      </c>
      <c r="W29" s="149" t="s">
        <v>268</v>
      </c>
      <c r="X29" s="155" t="s">
        <v>72</v>
      </c>
      <c r="AC29" s="158" t="s">
        <v>841</v>
      </c>
      <c r="AD29" s="156" t="s">
        <v>804</v>
      </c>
      <c r="AF29" s="141" t="s">
        <v>842</v>
      </c>
      <c r="AH29" s="88" t="s">
        <v>270</v>
      </c>
    </row>
    <row r="30" spans="1:41" s="149" customFormat="1" ht="12.75" x14ac:dyDescent="0.25">
      <c r="D30" s="149" t="s">
        <v>268</v>
      </c>
      <c r="E30" s="151" t="s">
        <v>843</v>
      </c>
      <c r="F30" s="149" t="s">
        <v>268</v>
      </c>
      <c r="H30" s="149" t="s">
        <v>268</v>
      </c>
      <c r="I30" s="167" t="s">
        <v>844</v>
      </c>
      <c r="J30" s="149" t="s">
        <v>268</v>
      </c>
      <c r="K30" s="163" t="s">
        <v>845</v>
      </c>
      <c r="L30" s="149" t="s">
        <v>268</v>
      </c>
      <c r="N30" s="149" t="s">
        <v>268</v>
      </c>
      <c r="P30" s="154" t="s">
        <v>273</v>
      </c>
      <c r="Q30" s="125" t="s">
        <v>780</v>
      </c>
      <c r="R30" s="126" t="s">
        <v>846</v>
      </c>
      <c r="S30" s="127" t="s">
        <v>847</v>
      </c>
      <c r="T30" s="127" t="str">
        <f t="shared" si="0"/>
        <v>Organizacional-A 5.9. Inventario de Información y Otros Activos Asociados:Se debe elaborar y mantener un inventario de la información y otros activos asociados, incluidos los propietarios..</v>
      </c>
      <c r="U30" s="149" t="s">
        <v>268</v>
      </c>
      <c r="V30" s="131" t="s">
        <v>241</v>
      </c>
      <c r="W30" s="149" t="s">
        <v>268</v>
      </c>
      <c r="X30" s="155" t="s">
        <v>268</v>
      </c>
      <c r="Y30" s="156" t="s">
        <v>240</v>
      </c>
      <c r="Z30" s="157" t="s">
        <v>242</v>
      </c>
      <c r="AA30" s="158" t="s">
        <v>518</v>
      </c>
      <c r="AC30" s="158" t="s">
        <v>841</v>
      </c>
      <c r="AD30" s="157" t="s">
        <v>820</v>
      </c>
      <c r="AF30" s="141" t="s">
        <v>848</v>
      </c>
      <c r="AH30" s="88" t="s">
        <v>287</v>
      </c>
    </row>
    <row r="31" spans="1:41" s="149" customFormat="1" x14ac:dyDescent="0.25">
      <c r="D31" s="149" t="s">
        <v>268</v>
      </c>
      <c r="E31" s="151" t="s">
        <v>849</v>
      </c>
      <c r="F31" s="149" t="s">
        <v>268</v>
      </c>
      <c r="H31" s="149" t="s">
        <v>268</v>
      </c>
      <c r="I31" s="167" t="s">
        <v>850</v>
      </c>
      <c r="J31" s="149" t="s">
        <v>268</v>
      </c>
      <c r="K31" s="163" t="s">
        <v>851</v>
      </c>
      <c r="L31" s="149" t="s">
        <v>268</v>
      </c>
      <c r="N31" s="149" t="s">
        <v>268</v>
      </c>
      <c r="P31" s="154" t="s">
        <v>90</v>
      </c>
      <c r="Q31" s="125" t="s">
        <v>780</v>
      </c>
      <c r="R31" s="126" t="s">
        <v>852</v>
      </c>
      <c r="S31" s="127" t="s">
        <v>853</v>
      </c>
      <c r="T31" s="127" t="str">
        <f t="shared" si="0"/>
        <v>Organizacional-A 5.10. Uso aceptable de la información y otros activos asociados:Se deben identificar, documentar e implementar normas para el uso aceptable y procedimientos para el tratamiento de la información y otros activos asociados..</v>
      </c>
      <c r="U31" s="149" t="s">
        <v>268</v>
      </c>
      <c r="V31" s="131" t="s">
        <v>291</v>
      </c>
      <c r="W31" s="149" t="s">
        <v>268</v>
      </c>
      <c r="X31" s="164"/>
      <c r="AB31" s="159" t="s">
        <v>513</v>
      </c>
      <c r="AC31" s="158" t="s">
        <v>841</v>
      </c>
      <c r="AD31" s="158" t="s">
        <v>854</v>
      </c>
      <c r="AF31" s="141" t="s">
        <v>855</v>
      </c>
      <c r="AH31" s="149" t="s">
        <v>856</v>
      </c>
    </row>
    <row r="32" spans="1:41" x14ac:dyDescent="0.25">
      <c r="D32" s="88" t="s">
        <v>268</v>
      </c>
      <c r="E32" s="97" t="s">
        <v>857</v>
      </c>
      <c r="F32" s="88" t="s">
        <v>268</v>
      </c>
      <c r="G32" s="115" t="s">
        <v>858</v>
      </c>
      <c r="H32" s="88" t="s">
        <v>268</v>
      </c>
      <c r="I32" s="90" t="s">
        <v>859</v>
      </c>
      <c r="J32" s="88" t="s">
        <v>268</v>
      </c>
      <c r="K32" s="98" t="s">
        <v>860</v>
      </c>
      <c r="L32" s="88" t="s">
        <v>268</v>
      </c>
      <c r="N32" s="88" t="s">
        <v>268</v>
      </c>
      <c r="Q32" s="125" t="s">
        <v>780</v>
      </c>
      <c r="R32" s="126" t="s">
        <v>861</v>
      </c>
      <c r="S32" s="127" t="s">
        <v>862</v>
      </c>
      <c r="T32" s="127" t="str">
        <f t="shared" si="0"/>
        <v>Organizacional-A 5.11. Devolución   de activos:EL personal y otras partes interesadas, según corresponda, deben devolver todos los activos de la organización en su posesión al cambiar o terminar su empleo, contrato o acuerdo. .</v>
      </c>
      <c r="U32" s="88" t="s">
        <v>268</v>
      </c>
      <c r="V32" s="131" t="s">
        <v>295</v>
      </c>
      <c r="W32" s="88" t="s">
        <v>268</v>
      </c>
      <c r="AF32" s="141" t="s">
        <v>863</v>
      </c>
      <c r="AH32" s="149"/>
    </row>
    <row r="33" spans="4:30" ht="12.75" x14ac:dyDescent="0.25">
      <c r="D33" s="88" t="s">
        <v>268</v>
      </c>
      <c r="E33" s="97" t="s">
        <v>864</v>
      </c>
      <c r="F33" s="88" t="s">
        <v>268</v>
      </c>
      <c r="G33" s="115" t="s">
        <v>841</v>
      </c>
      <c r="H33" s="88" t="s">
        <v>268</v>
      </c>
      <c r="I33" s="90" t="s">
        <v>865</v>
      </c>
      <c r="J33" s="88" t="s">
        <v>268</v>
      </c>
      <c r="K33" s="98" t="s">
        <v>866</v>
      </c>
      <c r="L33" s="88" t="s">
        <v>268</v>
      </c>
      <c r="N33" s="88" t="s">
        <v>268</v>
      </c>
      <c r="Q33" s="125" t="s">
        <v>780</v>
      </c>
      <c r="R33" s="126" t="s">
        <v>867</v>
      </c>
      <c r="S33" s="127" t="s">
        <v>868</v>
      </c>
      <c r="T33" s="127" t="str">
        <f t="shared" si="0"/>
        <v>Organizacional-A .5.12. Clasificación de la información:La información se debe clasificar de acuerdo con las necesidades de seguridad de la información de la organización sobre la base de la confidencialidad, integridad, disponibilidad y los requisitos pertinentes de las partes interesadas..</v>
      </c>
      <c r="U33" s="88" t="s">
        <v>268</v>
      </c>
      <c r="V33" s="131" t="s">
        <v>265</v>
      </c>
      <c r="W33" s="88" t="s">
        <v>268</v>
      </c>
      <c r="X33" s="135" t="s">
        <v>72</v>
      </c>
      <c r="AC33" s="139" t="s">
        <v>858</v>
      </c>
      <c r="AD33" s="136" t="s">
        <v>804</v>
      </c>
    </row>
    <row r="34" spans="4:30" x14ac:dyDescent="0.25">
      <c r="D34" s="88" t="s">
        <v>268</v>
      </c>
      <c r="E34" s="97" t="s">
        <v>869</v>
      </c>
      <c r="F34" s="88" t="s">
        <v>268</v>
      </c>
      <c r="G34" s="115" t="s">
        <v>820</v>
      </c>
      <c r="H34" s="88" t="s">
        <v>268</v>
      </c>
      <c r="I34" s="90" t="s">
        <v>870</v>
      </c>
      <c r="J34" s="88" t="s">
        <v>268</v>
      </c>
      <c r="K34" s="116" t="s">
        <v>871</v>
      </c>
      <c r="L34" s="88" t="s">
        <v>268</v>
      </c>
      <c r="N34" s="88" t="s">
        <v>268</v>
      </c>
      <c r="Q34" s="125" t="s">
        <v>780</v>
      </c>
      <c r="R34" s="126" t="s">
        <v>872</v>
      </c>
      <c r="S34" s="127" t="s">
        <v>873</v>
      </c>
      <c r="T34" s="127" t="str">
        <f t="shared" si="0"/>
        <v>Organizacional-A 5.13. Etiquetado de la información :Se debe elaborar e implementar un conjunto adecuado de procedimientos para el etiquetado de la información de conformidad con el esquema de clasificación de información adoptado por la organización..</v>
      </c>
      <c r="U34" s="88" t="s">
        <v>268</v>
      </c>
      <c r="V34" s="131" t="s">
        <v>285</v>
      </c>
      <c r="W34" s="88" t="s">
        <v>268</v>
      </c>
      <c r="Y34" s="136" t="s">
        <v>240</v>
      </c>
      <c r="Z34" s="137" t="s">
        <v>242</v>
      </c>
      <c r="AC34" s="139" t="s">
        <v>858</v>
      </c>
      <c r="AD34" s="137" t="s">
        <v>820</v>
      </c>
    </row>
    <row r="35" spans="4:30" x14ac:dyDescent="0.25">
      <c r="D35" s="88" t="s">
        <v>268</v>
      </c>
      <c r="E35" s="97" t="s">
        <v>874</v>
      </c>
      <c r="F35" s="88" t="s">
        <v>268</v>
      </c>
      <c r="G35" s="115" t="s">
        <v>803</v>
      </c>
      <c r="H35" s="88" t="s">
        <v>268</v>
      </c>
      <c r="I35" s="90" t="s">
        <v>875</v>
      </c>
      <c r="J35" s="88" t="s">
        <v>268</v>
      </c>
      <c r="K35" s="117" t="s">
        <v>859</v>
      </c>
      <c r="L35" s="88" t="s">
        <v>268</v>
      </c>
      <c r="N35" s="88" t="s">
        <v>268</v>
      </c>
      <c r="Q35" s="125" t="s">
        <v>780</v>
      </c>
      <c r="R35" s="126" t="s">
        <v>876</v>
      </c>
      <c r="S35" s="127" t="s">
        <v>877</v>
      </c>
      <c r="T35" s="127" t="str">
        <f t="shared" si="0"/>
        <v>Organizacional-A 5.14. Transferencia de información:Las reglas, procedimientos o acuerdos de transferencia de información deben estar vigentes para todos los tipos de instalaciones de transferencia dentro de la organización y entre la organización y otras partes..</v>
      </c>
      <c r="U35" s="88" t="s">
        <v>268</v>
      </c>
      <c r="V35" s="132" t="s">
        <v>878</v>
      </c>
      <c r="W35" s="88" t="s">
        <v>268</v>
      </c>
      <c r="AA35" s="138" t="s">
        <v>518</v>
      </c>
      <c r="AB35" s="139" t="s">
        <v>513</v>
      </c>
      <c r="AC35" s="139" t="s">
        <v>858</v>
      </c>
      <c r="AD35" s="138" t="s">
        <v>854</v>
      </c>
    </row>
    <row r="36" spans="4:30" x14ac:dyDescent="0.25">
      <c r="D36" s="88" t="s">
        <v>268</v>
      </c>
      <c r="E36" s="97" t="s">
        <v>204</v>
      </c>
      <c r="F36" s="88" t="s">
        <v>268</v>
      </c>
      <c r="G36" s="115" t="s">
        <v>783</v>
      </c>
      <c r="H36" s="88" t="s">
        <v>268</v>
      </c>
      <c r="I36" s="90" t="s">
        <v>879</v>
      </c>
      <c r="J36" s="88" t="s">
        <v>268</v>
      </c>
      <c r="K36" s="118" t="s">
        <v>880</v>
      </c>
      <c r="L36" s="88" t="s">
        <v>268</v>
      </c>
      <c r="N36" s="88" t="s">
        <v>268</v>
      </c>
      <c r="P36" s="87"/>
      <c r="Q36" s="125" t="s">
        <v>780</v>
      </c>
      <c r="R36" s="126" t="s">
        <v>881</v>
      </c>
      <c r="S36" s="127" t="s">
        <v>882</v>
      </c>
      <c r="T36" s="127" t="str">
        <f t="shared" si="0"/>
        <v>Organizacional-A 5.15. Control de Acceso:Las normas para controlar el acceso físico y lógico a la información y otros activos asociados se deben establecer e implementar sobre la base en los requisitos de seguridad empresarial y de la información..</v>
      </c>
      <c r="U36" s="88" t="s">
        <v>268</v>
      </c>
      <c r="V36" s="133" t="s">
        <v>407</v>
      </c>
      <c r="W36" s="88" t="s">
        <v>268</v>
      </c>
    </row>
    <row r="37" spans="4:30" x14ac:dyDescent="0.25">
      <c r="D37" s="88" t="s">
        <v>268</v>
      </c>
      <c r="E37" s="97" t="s">
        <v>883</v>
      </c>
      <c r="F37" s="88" t="s">
        <v>268</v>
      </c>
      <c r="H37" s="88" t="s">
        <v>268</v>
      </c>
      <c r="I37" s="90" t="s">
        <v>884</v>
      </c>
      <c r="J37" s="88" t="s">
        <v>268</v>
      </c>
      <c r="K37" s="98" t="s">
        <v>885</v>
      </c>
      <c r="L37" s="88" t="s">
        <v>268</v>
      </c>
      <c r="N37" s="88" t="s">
        <v>268</v>
      </c>
      <c r="P37" s="87"/>
      <c r="Q37" s="125" t="s">
        <v>780</v>
      </c>
      <c r="R37" s="126" t="s">
        <v>886</v>
      </c>
      <c r="S37" s="127" t="s">
        <v>887</v>
      </c>
      <c r="T37" s="127" t="str">
        <f t="shared" si="0"/>
        <v>Organizacional-A 5.16. Gestión de Identidades :Se debe gestionar el ciclo de vida completo de las identidades..</v>
      </c>
      <c r="U37" s="88" t="s">
        <v>268</v>
      </c>
      <c r="V37" s="126" t="s">
        <v>888</v>
      </c>
      <c r="W37" s="88" t="s">
        <v>268</v>
      </c>
    </row>
    <row r="38" spans="4:30" x14ac:dyDescent="0.25">
      <c r="D38" s="88" t="s">
        <v>268</v>
      </c>
      <c r="E38" s="97" t="s">
        <v>889</v>
      </c>
      <c r="F38" s="88" t="s">
        <v>268</v>
      </c>
      <c r="H38" s="88" t="s">
        <v>268</v>
      </c>
      <c r="I38" s="90" t="s">
        <v>890</v>
      </c>
      <c r="J38" s="88" t="s">
        <v>268</v>
      </c>
      <c r="K38" s="117" t="s">
        <v>859</v>
      </c>
      <c r="L38" s="88" t="s">
        <v>268</v>
      </c>
      <c r="N38" s="88" t="s">
        <v>268</v>
      </c>
      <c r="P38" s="87"/>
      <c r="Q38" s="125" t="s">
        <v>780</v>
      </c>
      <c r="R38" s="126" t="s">
        <v>891</v>
      </c>
      <c r="S38" s="127" t="s">
        <v>892</v>
      </c>
      <c r="T38" s="127" t="str">
        <f t="shared" si="0"/>
        <v>Organizacional-A 5.17. Información de Autenticación: La asignación y gestión de la información de autenticación se debe controlar mediante un proceso de gestión, incluido el asesoramiento al personal sobre el manejo adecuado de la información de autenticación..</v>
      </c>
      <c r="U38" s="88" t="s">
        <v>268</v>
      </c>
      <c r="W38" s="88" t="s">
        <v>268</v>
      </c>
    </row>
    <row r="39" spans="4:30" x14ac:dyDescent="0.25">
      <c r="D39" s="88" t="s">
        <v>268</v>
      </c>
      <c r="E39" s="97" t="s">
        <v>115</v>
      </c>
      <c r="F39" s="88" t="s">
        <v>268</v>
      </c>
      <c r="H39" s="88" t="s">
        <v>268</v>
      </c>
      <c r="I39" s="90" t="s">
        <v>893</v>
      </c>
      <c r="J39" s="88" t="s">
        <v>268</v>
      </c>
      <c r="K39" s="118" t="s">
        <v>865</v>
      </c>
      <c r="L39" s="88" t="s">
        <v>268</v>
      </c>
      <c r="N39" s="88" t="s">
        <v>268</v>
      </c>
      <c r="P39" s="87"/>
      <c r="Q39" s="125" t="s">
        <v>780</v>
      </c>
      <c r="R39" s="126" t="s">
        <v>894</v>
      </c>
      <c r="S39" s="127" t="s">
        <v>895</v>
      </c>
      <c r="T39" s="127" t="str">
        <f t="shared" si="0"/>
        <v>Organizacional-A 5.18. Derechos de Acceso:Los derechos de acceso a la información y otros activos asociados se deben aprovisionar, revisar, modificar y eliminar de acuerdo con la política y reglas específicas de la organización para el control de acceso..</v>
      </c>
      <c r="U39" s="88" t="s">
        <v>268</v>
      </c>
      <c r="W39" s="88" t="s">
        <v>268</v>
      </c>
    </row>
    <row r="40" spans="4:30" x14ac:dyDescent="0.25">
      <c r="D40" s="88" t="s">
        <v>268</v>
      </c>
      <c r="E40" s="97" t="s">
        <v>896</v>
      </c>
      <c r="F40" s="88" t="s">
        <v>268</v>
      </c>
      <c r="H40" s="88" t="s">
        <v>268</v>
      </c>
      <c r="I40" s="90" t="s">
        <v>897</v>
      </c>
      <c r="J40" s="88" t="s">
        <v>268</v>
      </c>
      <c r="K40" s="118" t="s">
        <v>870</v>
      </c>
      <c r="L40" s="88" t="s">
        <v>268</v>
      </c>
      <c r="N40" s="88" t="s">
        <v>268</v>
      </c>
      <c r="P40" s="87"/>
      <c r="Q40" s="125" t="s">
        <v>780</v>
      </c>
      <c r="R40" s="126" t="s">
        <v>898</v>
      </c>
      <c r="S40" s="127" t="s">
        <v>899</v>
      </c>
      <c r="T40" s="127" t="str">
        <f t="shared" si="0"/>
        <v>Organizacional-A 5.19. Seguridad de la información para las relaciones con proveedores:Se deben definir e implementar procesos y procedimientos para gestionarlos riesgos de la información asociada con el uso de los productos o servicios del proveedor..</v>
      </c>
      <c r="U40" s="88" t="s">
        <v>268</v>
      </c>
      <c r="W40" s="88" t="s">
        <v>268</v>
      </c>
    </row>
    <row r="41" spans="4:30" x14ac:dyDescent="0.25">
      <c r="D41" s="88" t="s">
        <v>268</v>
      </c>
      <c r="E41" s="97" t="s">
        <v>101</v>
      </c>
      <c r="F41" s="88" t="s">
        <v>268</v>
      </c>
      <c r="H41" s="88" t="s">
        <v>268</v>
      </c>
      <c r="I41" s="91" t="s">
        <v>900</v>
      </c>
      <c r="J41" s="88" t="s">
        <v>268</v>
      </c>
      <c r="K41" s="118" t="s">
        <v>875</v>
      </c>
      <c r="L41" s="88" t="s">
        <v>268</v>
      </c>
      <c r="N41" s="88" t="s">
        <v>268</v>
      </c>
      <c r="P41" s="87"/>
      <c r="Q41" s="125" t="s">
        <v>780</v>
      </c>
      <c r="R41" s="126" t="s">
        <v>901</v>
      </c>
      <c r="S41" s="127" t="s">
        <v>902</v>
      </c>
      <c r="T41" s="127" t="str">
        <f t="shared" si="0"/>
        <v>Organizacional-A 5.20. Abordar la seguridad de la información en los acuerdos con los proveedores:Los requisitos pertinentes de seguridad de la información se deben establecer y acordar con cada proveedor en función del tipo de relación con el proveedor..</v>
      </c>
      <c r="U41" s="88" t="s">
        <v>268</v>
      </c>
      <c r="W41" s="88" t="s">
        <v>268</v>
      </c>
    </row>
    <row r="42" spans="4:30" x14ac:dyDescent="0.25">
      <c r="D42" s="88" t="s">
        <v>268</v>
      </c>
      <c r="E42" s="97" t="s">
        <v>70</v>
      </c>
      <c r="F42" s="88" t="s">
        <v>268</v>
      </c>
      <c r="H42" s="88" t="s">
        <v>268</v>
      </c>
      <c r="I42" s="92" t="s">
        <v>903</v>
      </c>
      <c r="J42" s="88" t="s">
        <v>268</v>
      </c>
      <c r="K42" s="117" t="s">
        <v>879</v>
      </c>
      <c r="L42" s="88" t="s">
        <v>268</v>
      </c>
      <c r="N42" s="88" t="s">
        <v>268</v>
      </c>
      <c r="Q42" s="125" t="s">
        <v>780</v>
      </c>
      <c r="R42" s="126" t="s">
        <v>904</v>
      </c>
      <c r="S42" s="127" t="s">
        <v>905</v>
      </c>
      <c r="T42" s="127" t="str">
        <f t="shared" si="0"/>
        <v>Organizacional-A 5.21. Gestión de la seguridad de la información en la cadena de suministro de las TIC:Se deben definir e implementar procesos y procedimientos para gestionar los riesgos de seguridad de la información asociada a la cadena de suministros de productos y servicios de TIC..</v>
      </c>
      <c r="U42" s="88" t="s">
        <v>268</v>
      </c>
      <c r="W42" s="88" t="s">
        <v>268</v>
      </c>
    </row>
    <row r="43" spans="4:30" x14ac:dyDescent="0.25">
      <c r="D43" s="88" t="s">
        <v>268</v>
      </c>
      <c r="E43" s="97" t="s">
        <v>906</v>
      </c>
      <c r="F43" s="88" t="s">
        <v>268</v>
      </c>
      <c r="H43" s="88" t="s">
        <v>268</v>
      </c>
      <c r="I43" s="92" t="s">
        <v>907</v>
      </c>
      <c r="J43" s="88" t="s">
        <v>268</v>
      </c>
      <c r="K43" s="117" t="s">
        <v>884</v>
      </c>
      <c r="L43" s="88" t="s">
        <v>268</v>
      </c>
      <c r="N43" s="88" t="s">
        <v>268</v>
      </c>
      <c r="Q43" s="125" t="s">
        <v>780</v>
      </c>
      <c r="R43" s="126" t="s">
        <v>908</v>
      </c>
      <c r="S43" s="127" t="s">
        <v>909</v>
      </c>
      <c r="T43" s="127" t="str">
        <f t="shared" si="0"/>
        <v>Organizacional-A 5.22. Seguimiento, Revisión y Gestión de Cambios de Servicios de Proveedores:La organización debe monitorear, revisar, evaluar y gestionar regularmente el cambio en las prácticas de seguridad de la información de los proveedores y la prestación de servicios..</v>
      </c>
      <c r="U43" s="88" t="s">
        <v>268</v>
      </c>
      <c r="W43" s="88" t="s">
        <v>268</v>
      </c>
    </row>
    <row r="44" spans="4:30" x14ac:dyDescent="0.25">
      <c r="D44" s="88" t="s">
        <v>268</v>
      </c>
      <c r="E44" s="97" t="s">
        <v>910</v>
      </c>
      <c r="F44" s="88" t="s">
        <v>268</v>
      </c>
      <c r="H44" s="88" t="s">
        <v>268</v>
      </c>
      <c r="I44" s="92" t="s">
        <v>911</v>
      </c>
      <c r="J44" s="88" t="s">
        <v>268</v>
      </c>
      <c r="K44" s="117" t="s">
        <v>890</v>
      </c>
      <c r="L44" s="88" t="s">
        <v>268</v>
      </c>
      <c r="N44" s="88" t="s">
        <v>268</v>
      </c>
      <c r="Q44" s="125" t="s">
        <v>780</v>
      </c>
      <c r="R44" s="126" t="s">
        <v>912</v>
      </c>
      <c r="S44" s="127" t="s">
        <v>913</v>
      </c>
      <c r="T44" s="127" t="str">
        <f t="shared" si="0"/>
        <v>Organizacional-A 5.23.  Seguridad de la información para el uso de servicios en la nube:Los procesos de adquisición, uso, gestión y salida de los servicios en la nube se deben establecer, de acuerdo con los requisitos de seguridad de la información..</v>
      </c>
      <c r="U44" s="88" t="s">
        <v>268</v>
      </c>
      <c r="W44" s="88" t="s">
        <v>268</v>
      </c>
    </row>
    <row r="45" spans="4:30" x14ac:dyDescent="0.25">
      <c r="D45" s="88" t="s">
        <v>268</v>
      </c>
      <c r="E45" s="97" t="s">
        <v>132</v>
      </c>
      <c r="F45" s="88" t="s">
        <v>268</v>
      </c>
      <c r="I45" s="92" t="s">
        <v>914</v>
      </c>
      <c r="J45" s="88" t="s">
        <v>268</v>
      </c>
      <c r="K45" s="118" t="s">
        <v>915</v>
      </c>
      <c r="L45" s="88" t="s">
        <v>268</v>
      </c>
      <c r="N45" s="88" t="s">
        <v>268</v>
      </c>
      <c r="Q45" s="125" t="s">
        <v>780</v>
      </c>
      <c r="R45" s="126" t="s">
        <v>916</v>
      </c>
      <c r="S45" s="127" t="s">
        <v>917</v>
      </c>
      <c r="T45" s="127" t="str">
        <f t="shared" si="0"/>
        <v>Organizacional-A 5.24. Planificación y preparación de la gestión de incidentes de seguridad de la información:La organización debe planificar, uso, gestión y salida de los servicios en la nube, se deben establecer de acuerdo con los requisitos de seguridad de la información de la organización..</v>
      </c>
      <c r="U45" s="88" t="s">
        <v>268</v>
      </c>
      <c r="W45" s="88" t="s">
        <v>268</v>
      </c>
    </row>
    <row r="46" spans="4:30" x14ac:dyDescent="0.25">
      <c r="D46" s="88" t="s">
        <v>268</v>
      </c>
      <c r="E46" s="97" t="s">
        <v>918</v>
      </c>
      <c r="F46" s="88" t="s">
        <v>268</v>
      </c>
      <c r="I46" s="92" t="s">
        <v>919</v>
      </c>
      <c r="J46" s="88" t="s">
        <v>268</v>
      </c>
      <c r="K46" s="117" t="s">
        <v>920</v>
      </c>
      <c r="L46" s="88" t="s">
        <v>268</v>
      </c>
      <c r="N46" s="88" t="s">
        <v>268</v>
      </c>
      <c r="Q46" s="125" t="s">
        <v>780</v>
      </c>
      <c r="R46" s="126" t="s">
        <v>921</v>
      </c>
      <c r="S46" s="127" t="s">
        <v>922</v>
      </c>
      <c r="T46" s="127" t="str">
        <f t="shared" si="0"/>
        <v>Organizacional-A 5.25. Respuesta a Incidentes de Seguridad de la Información:La organización debe evaluar los eventos de seguridad de la información y debe decidir, si clasificarlos como incidentes de seguridad de la información..</v>
      </c>
      <c r="U46" s="88" t="s">
        <v>268</v>
      </c>
      <c r="W46" s="88" t="s">
        <v>268</v>
      </c>
    </row>
    <row r="47" spans="4:30" x14ac:dyDescent="0.25">
      <c r="D47" s="88" t="s">
        <v>268</v>
      </c>
      <c r="E47" s="97" t="s">
        <v>923</v>
      </c>
      <c r="F47" s="88" t="s">
        <v>268</v>
      </c>
      <c r="H47" s="88" t="s">
        <v>268</v>
      </c>
      <c r="I47" s="93" t="s">
        <v>924</v>
      </c>
      <c r="J47" s="88" t="s">
        <v>268</v>
      </c>
      <c r="K47" s="118" t="s">
        <v>925</v>
      </c>
      <c r="L47" s="88" t="s">
        <v>268</v>
      </c>
      <c r="N47" s="88" t="s">
        <v>268</v>
      </c>
      <c r="Q47" s="125" t="s">
        <v>780</v>
      </c>
      <c r="R47" s="126" t="s">
        <v>926</v>
      </c>
      <c r="S47" s="127" t="s">
        <v>927</v>
      </c>
      <c r="T47" s="127" t="str">
        <f t="shared" si="0"/>
        <v>Organizacional-A 5.26. Evaluación y Decisión de Eventos de Seguridad de la Información:Los incidentes de seguridad de la información se deben responder de conformidad con los procedimientos documentados..</v>
      </c>
      <c r="U47" s="88" t="s">
        <v>268</v>
      </c>
      <c r="W47" s="88" t="s">
        <v>268</v>
      </c>
    </row>
    <row r="48" spans="4:30" x14ac:dyDescent="0.25">
      <c r="D48" s="88" t="s">
        <v>268</v>
      </c>
      <c r="E48" s="97" t="s">
        <v>928</v>
      </c>
      <c r="F48" s="88" t="s">
        <v>268</v>
      </c>
      <c r="H48" s="88" t="s">
        <v>268</v>
      </c>
      <c r="I48" s="94" t="s">
        <v>929</v>
      </c>
      <c r="J48" s="88" t="s">
        <v>268</v>
      </c>
      <c r="K48" s="118" t="s">
        <v>930</v>
      </c>
      <c r="L48" s="88" t="s">
        <v>268</v>
      </c>
      <c r="N48" s="88" t="s">
        <v>268</v>
      </c>
      <c r="Q48" s="125" t="s">
        <v>780</v>
      </c>
      <c r="R48" s="126" t="s">
        <v>931</v>
      </c>
      <c r="S48" s="127" t="s">
        <v>932</v>
      </c>
      <c r="T48" s="127" t="str">
        <f t="shared" si="0"/>
        <v>Organizacional-A 5.27.Aprender de los incidentes de seguridad de la información:Los conocimientos adquiridos a partir de incidentes de seguridad de la información se deben utilizar para reforzar y mejorar los controles de seguridad de la información..</v>
      </c>
      <c r="U48" s="88" t="s">
        <v>268</v>
      </c>
      <c r="W48" s="88" t="s">
        <v>268</v>
      </c>
    </row>
    <row r="49" spans="4:23" x14ac:dyDescent="0.25">
      <c r="D49" s="88" t="s">
        <v>268</v>
      </c>
      <c r="E49" s="97" t="s">
        <v>933</v>
      </c>
      <c r="F49" s="88" t="s">
        <v>268</v>
      </c>
      <c r="H49" s="88" t="s">
        <v>268</v>
      </c>
      <c r="I49" s="94" t="s">
        <v>934</v>
      </c>
      <c r="J49" s="88" t="s">
        <v>268</v>
      </c>
      <c r="K49" s="118" t="s">
        <v>935</v>
      </c>
      <c r="L49" s="88" t="s">
        <v>268</v>
      </c>
      <c r="N49" s="88" t="s">
        <v>268</v>
      </c>
      <c r="Q49" s="125" t="s">
        <v>780</v>
      </c>
      <c r="R49" s="126" t="s">
        <v>936</v>
      </c>
      <c r="S49" s="127" t="s">
        <v>937</v>
      </c>
      <c r="T49" s="127" t="str">
        <f t="shared" si="0"/>
        <v>Organizacional-A 5.28. Recolección de Evidencia:La organización debe establecer e implementar procedimientos para la identificación, recopilación, adquisición y preservación de evidencia relacionada con eventos de seguridad de la información..</v>
      </c>
      <c r="U49" s="88" t="s">
        <v>268</v>
      </c>
      <c r="W49" s="88" t="s">
        <v>268</v>
      </c>
    </row>
    <row r="50" spans="4:23" x14ac:dyDescent="0.25">
      <c r="D50" s="88" t="s">
        <v>268</v>
      </c>
      <c r="E50" s="97" t="s">
        <v>938</v>
      </c>
      <c r="F50" s="88" t="s">
        <v>268</v>
      </c>
      <c r="H50" s="88" t="s">
        <v>268</v>
      </c>
      <c r="I50" s="95" t="s">
        <v>939</v>
      </c>
      <c r="J50" s="88" t="s">
        <v>268</v>
      </c>
      <c r="K50" s="118" t="s">
        <v>940</v>
      </c>
      <c r="L50" s="88" t="s">
        <v>268</v>
      </c>
      <c r="N50" s="88" t="s">
        <v>268</v>
      </c>
      <c r="Q50" s="125" t="s">
        <v>780</v>
      </c>
      <c r="R50" s="126" t="s">
        <v>941</v>
      </c>
      <c r="S50" s="127" t="s">
        <v>937</v>
      </c>
      <c r="T50" s="127" t="str">
        <f t="shared" si="0"/>
        <v>Organizacional-A 5.29. Seguridad de la información durante la interrupción.:La organización debe establecer e implementar procedimientos para la identificación, recopilación, adquisición y preservación de evidencia relacionada con eventos de seguridad de la información..</v>
      </c>
      <c r="U50" s="88" t="s">
        <v>268</v>
      </c>
      <c r="W50" s="88" t="s">
        <v>268</v>
      </c>
    </row>
    <row r="51" spans="4:23" x14ac:dyDescent="0.25">
      <c r="D51" s="88" t="s">
        <v>268</v>
      </c>
      <c r="E51" s="97" t="s">
        <v>335</v>
      </c>
      <c r="F51" s="88" t="s">
        <v>268</v>
      </c>
      <c r="H51" s="88" t="s">
        <v>268</v>
      </c>
      <c r="J51" s="88" t="s">
        <v>268</v>
      </c>
      <c r="K51" s="118" t="s">
        <v>942</v>
      </c>
      <c r="L51" s="88" t="s">
        <v>268</v>
      </c>
      <c r="N51" s="88" t="s">
        <v>268</v>
      </c>
      <c r="Q51" s="125" t="s">
        <v>780</v>
      </c>
      <c r="R51" s="126" t="s">
        <v>943</v>
      </c>
      <c r="S51" s="127" t="s">
        <v>944</v>
      </c>
      <c r="T51" s="127" t="str">
        <f t="shared" si="0"/>
        <v>Organizacional-A 5.30.  Preparación de las TIC para la continuidad del negocio:La preparación para las TIC se debe planificar, implementar, mantener y probar basado en los objetivos de continuidad del negocio y los requisitos de continuidad de las TIC. .</v>
      </c>
      <c r="U51" s="88" t="s">
        <v>268</v>
      </c>
      <c r="W51" s="88" t="s">
        <v>268</v>
      </c>
    </row>
    <row r="52" spans="4:23" x14ac:dyDescent="0.25">
      <c r="D52" s="88" t="s">
        <v>268</v>
      </c>
      <c r="E52" s="97" t="s">
        <v>945</v>
      </c>
      <c r="F52" s="88" t="s">
        <v>268</v>
      </c>
      <c r="H52" s="88" t="s">
        <v>268</v>
      </c>
      <c r="J52" s="88" t="s">
        <v>268</v>
      </c>
      <c r="K52" s="117" t="s">
        <v>897</v>
      </c>
      <c r="L52" s="88" t="s">
        <v>268</v>
      </c>
      <c r="N52" s="88" t="s">
        <v>268</v>
      </c>
      <c r="Q52" s="125" t="s">
        <v>780</v>
      </c>
      <c r="R52" s="126" t="s">
        <v>946</v>
      </c>
      <c r="S52" s="127" t="s">
        <v>947</v>
      </c>
      <c r="T52" s="127" t="str">
        <f t="shared" si="0"/>
        <v>Organizacional-A 5.31. Requisitos Legales, Reglamentarios y Contractuales.:Los requisitos legales, reglamentarios y contractuales pertinentes para la seguridad de la información y el enfoque de la organización para cumplir estos requisitos se deben identificar, documentar y mantener actualizados..</v>
      </c>
      <c r="U52" s="88" t="s">
        <v>268</v>
      </c>
      <c r="W52" s="88" t="s">
        <v>268</v>
      </c>
    </row>
    <row r="53" spans="4:23" x14ac:dyDescent="0.25">
      <c r="D53" s="88" t="s">
        <v>268</v>
      </c>
      <c r="E53" s="97" t="s">
        <v>948</v>
      </c>
      <c r="F53" s="88" t="s">
        <v>268</v>
      </c>
      <c r="H53" s="88" t="s">
        <v>268</v>
      </c>
      <c r="J53" s="88" t="s">
        <v>268</v>
      </c>
      <c r="K53" s="118" t="s">
        <v>949</v>
      </c>
      <c r="L53" s="88" t="s">
        <v>268</v>
      </c>
      <c r="Q53" s="125" t="s">
        <v>780</v>
      </c>
      <c r="R53" s="126" t="s">
        <v>950</v>
      </c>
      <c r="S53" s="127" t="s">
        <v>951</v>
      </c>
      <c r="T53" s="127" t="str">
        <f t="shared" si="0"/>
        <v>Organizacional-A 5.32. Derechos de propiedad intelectual:La organización debe implementar procedimientos apropiados para proteger derechos de propiedad intelectual..</v>
      </c>
      <c r="U53" s="88" t="s">
        <v>268</v>
      </c>
      <c r="W53" s="88" t="s">
        <v>268</v>
      </c>
    </row>
    <row r="54" spans="4:23" x14ac:dyDescent="0.25">
      <c r="D54" s="88" t="s">
        <v>268</v>
      </c>
      <c r="E54" s="97" t="s">
        <v>952</v>
      </c>
      <c r="F54" s="88" t="s">
        <v>268</v>
      </c>
      <c r="H54" s="88" t="s">
        <v>268</v>
      </c>
      <c r="J54" s="88" t="s">
        <v>268</v>
      </c>
      <c r="K54" s="118" t="s">
        <v>953</v>
      </c>
      <c r="L54" s="88" t="s">
        <v>268</v>
      </c>
      <c r="Q54" s="125" t="s">
        <v>780</v>
      </c>
      <c r="R54" s="126" t="s">
        <v>954</v>
      </c>
      <c r="S54" s="127" t="s">
        <v>955</v>
      </c>
      <c r="T54" s="127" t="str">
        <f t="shared" si="0"/>
        <v>Organizacional-A 5.33. Protección de Registros:Los registros deben estar protegidos contra pérdida, destrucción, falsificación, acceso y liberación no autorizada..</v>
      </c>
      <c r="U54" s="88" t="s">
        <v>268</v>
      </c>
      <c r="W54" s="88" t="s">
        <v>268</v>
      </c>
    </row>
    <row r="55" spans="4:23" x14ac:dyDescent="0.25">
      <c r="D55" s="88" t="s">
        <v>268</v>
      </c>
      <c r="E55" s="97" t="s">
        <v>138</v>
      </c>
      <c r="F55" s="88" t="s">
        <v>268</v>
      </c>
      <c r="H55" s="88" t="s">
        <v>268</v>
      </c>
      <c r="J55" s="88" t="s">
        <v>268</v>
      </c>
      <c r="K55" s="119" t="s">
        <v>956</v>
      </c>
      <c r="L55" s="88" t="s">
        <v>268</v>
      </c>
      <c r="Q55" s="125" t="s">
        <v>780</v>
      </c>
      <c r="R55" s="126" t="s">
        <v>957</v>
      </c>
      <c r="S55" s="127" t="s">
        <v>958</v>
      </c>
      <c r="T55" s="127" t="str">
        <f t="shared" si="0"/>
        <v>Organizacional-A 5.34. Privacidad y Protección de PII:La organización debe identificar y cumplir con los requisitos relacionados con la preservación de la privacidad y la protección de la PII de acuerdo con las leyes y regulaciones aplicables y los requisitos contractuales. PII​ (del inglés Personally Identifiable Information). Información Personal de Identificación.</v>
      </c>
      <c r="U55" s="88" t="s">
        <v>268</v>
      </c>
      <c r="W55" s="88" t="s">
        <v>268</v>
      </c>
    </row>
    <row r="56" spans="4:23" x14ac:dyDescent="0.25">
      <c r="D56" s="88" t="s">
        <v>268</v>
      </c>
      <c r="E56" s="97" t="s">
        <v>236</v>
      </c>
      <c r="F56" s="88" t="s">
        <v>268</v>
      </c>
      <c r="H56" s="88" t="s">
        <v>268</v>
      </c>
      <c r="J56" s="88" t="s">
        <v>268</v>
      </c>
      <c r="K56" s="120" t="s">
        <v>903</v>
      </c>
      <c r="L56" s="88" t="s">
        <v>268</v>
      </c>
      <c r="Q56" s="125" t="s">
        <v>780</v>
      </c>
      <c r="R56" s="126" t="s">
        <v>959</v>
      </c>
      <c r="S56" s="127" t="s">
        <v>960</v>
      </c>
      <c r="T56" s="127" t="str">
        <f t="shared" si="0"/>
        <v>Organizacional-A 5.35. Revisión independiente de la seguridad de la información:El enfoque de la organización para administrar la seguridad de la información y su implementación, incluida las personas, los procesos y las tecnológicas, se debe revisar de forma independiente a intervalos planificados o cuando ocurra cambios significativos..</v>
      </c>
      <c r="U56" s="88" t="s">
        <v>268</v>
      </c>
      <c r="W56" s="88" t="s">
        <v>268</v>
      </c>
    </row>
    <row r="57" spans="4:23" x14ac:dyDescent="0.25">
      <c r="D57" s="88" t="s">
        <v>268</v>
      </c>
      <c r="E57" s="97" t="s">
        <v>961</v>
      </c>
      <c r="F57" s="88" t="s">
        <v>268</v>
      </c>
      <c r="H57" s="88" t="s">
        <v>268</v>
      </c>
      <c r="J57" s="88" t="s">
        <v>268</v>
      </c>
      <c r="K57" s="120" t="s">
        <v>962</v>
      </c>
      <c r="L57" s="88" t="s">
        <v>268</v>
      </c>
      <c r="Q57" s="125" t="s">
        <v>780</v>
      </c>
      <c r="R57" s="126" t="s">
        <v>963</v>
      </c>
      <c r="S57" s="127" t="s">
        <v>964</v>
      </c>
      <c r="T57" s="127" t="str">
        <f t="shared" si="0"/>
        <v>Organizacional-A 5.36. Cumplimiento de Políticas, Normas y Estándares de Seguridad de la Información:El cumplimiento de la política de seguridad de la información, el tema, las políticas específicas, las reglas y los estándares de la organización se debe revisar periódicamente..</v>
      </c>
      <c r="U57" s="88" t="s">
        <v>268</v>
      </c>
      <c r="W57" s="88" t="s">
        <v>268</v>
      </c>
    </row>
    <row r="58" spans="4:23" x14ac:dyDescent="0.25">
      <c r="D58" s="88" t="s">
        <v>268</v>
      </c>
      <c r="E58" s="97" t="s">
        <v>965</v>
      </c>
      <c r="F58" s="88" t="s">
        <v>268</v>
      </c>
      <c r="H58" s="88" t="s">
        <v>268</v>
      </c>
      <c r="J58" s="88" t="s">
        <v>268</v>
      </c>
      <c r="K58" s="120" t="s">
        <v>966</v>
      </c>
      <c r="L58" s="88" t="s">
        <v>268</v>
      </c>
      <c r="Q58" s="125" t="s">
        <v>780</v>
      </c>
      <c r="R58" s="126" t="s">
        <v>967</v>
      </c>
      <c r="S58" s="127" t="s">
        <v>968</v>
      </c>
      <c r="T58" s="127" t="str">
        <f t="shared" si="0"/>
        <v>Organizacional-A 5.37. Procedimientos operativos documentados:Los procedimientos operativos de las instalaciones de procesamiento o la información se deben documentar y poner a disposición del personal que la necesite. .</v>
      </c>
      <c r="U58" s="88" t="s">
        <v>268</v>
      </c>
      <c r="W58" s="88" t="s">
        <v>268</v>
      </c>
    </row>
    <row r="59" spans="4:23" x14ac:dyDescent="0.25">
      <c r="D59" s="88" t="s">
        <v>268</v>
      </c>
      <c r="E59" s="97" t="s">
        <v>969</v>
      </c>
      <c r="F59" s="88" t="s">
        <v>268</v>
      </c>
      <c r="H59" s="88" t="s">
        <v>268</v>
      </c>
      <c r="J59" s="88" t="s">
        <v>268</v>
      </c>
      <c r="K59" s="120" t="s">
        <v>907</v>
      </c>
      <c r="L59" s="88" t="s">
        <v>268</v>
      </c>
      <c r="Q59" s="125" t="s">
        <v>102</v>
      </c>
      <c r="R59" s="126" t="s">
        <v>970</v>
      </c>
      <c r="S59" s="127" t="s">
        <v>971</v>
      </c>
      <c r="T59" s="127" t="str">
        <f t="shared" si="0"/>
        <v>Personas-A 6.1. Selección:Las verificaciones de los antecedentes de todos los candidatos para convertirse en personales deben llevar a cabo antes de unirse a la organización y de forma continúa teniendo en cuenta las leyes, regulaciones y ética aplicables y deben ser proporcionales a los requisitos comerciales, la clasificación de la información a la que se accederá y los riesgos percibidos..</v>
      </c>
      <c r="U59" s="88" t="s">
        <v>268</v>
      </c>
      <c r="W59" s="88" t="s">
        <v>268</v>
      </c>
    </row>
    <row r="60" spans="4:23" x14ac:dyDescent="0.25">
      <c r="D60" s="88" t="s">
        <v>268</v>
      </c>
      <c r="E60" s="97" t="s">
        <v>972</v>
      </c>
      <c r="F60" s="88" t="s">
        <v>268</v>
      </c>
      <c r="H60" s="88" t="s">
        <v>268</v>
      </c>
      <c r="J60" s="88" t="s">
        <v>268</v>
      </c>
      <c r="K60" s="120" t="s">
        <v>973</v>
      </c>
      <c r="L60" s="88" t="s">
        <v>268</v>
      </c>
      <c r="Q60" s="125" t="s">
        <v>102</v>
      </c>
      <c r="R60" s="126" t="s">
        <v>974</v>
      </c>
      <c r="S60" s="127" t="s">
        <v>975</v>
      </c>
      <c r="T60" s="127" t="str">
        <f t="shared" si="0"/>
        <v>Personas-A 6.2. Términos y condiciones de empleo:Los acuerdos contractuales de empleo deben establecer las responsabilidades del personal y de la organización para la seguridad de la información..</v>
      </c>
      <c r="U60" s="88" t="s">
        <v>268</v>
      </c>
      <c r="W60" s="88" t="s">
        <v>268</v>
      </c>
    </row>
    <row r="61" spans="4:23" x14ac:dyDescent="0.25">
      <c r="D61" s="88" t="s">
        <v>268</v>
      </c>
      <c r="E61" s="97" t="s">
        <v>976</v>
      </c>
      <c r="F61" s="88" t="s">
        <v>268</v>
      </c>
      <c r="H61" s="88" t="s">
        <v>268</v>
      </c>
      <c r="J61" s="88" t="s">
        <v>268</v>
      </c>
      <c r="K61" s="120" t="s">
        <v>977</v>
      </c>
      <c r="L61" s="88" t="s">
        <v>268</v>
      </c>
      <c r="Q61" s="125" t="s">
        <v>102</v>
      </c>
      <c r="R61" s="126" t="s">
        <v>978</v>
      </c>
      <c r="S61" s="127" t="s">
        <v>979</v>
      </c>
      <c r="T61" s="127" t="str">
        <f t="shared" si="0"/>
        <v>Personas-A 6.3. Concientización, educación y capacitación en seguridad de la información:El personal de la organización y las partes interesadas pertinentes deben recibir información, educación y capacitación adecuadas sobre seguridad de la información y actualizaciones periódicas de la política de seguridad de la información de la organización, políticas y procedimientos específicos del tema, según sea pertinente para su función laboral.  .</v>
      </c>
      <c r="U61" s="88" t="s">
        <v>268</v>
      </c>
      <c r="W61" s="88" t="s">
        <v>268</v>
      </c>
    </row>
    <row r="62" spans="4:23" x14ac:dyDescent="0.25">
      <c r="J62" s="88" t="s">
        <v>268</v>
      </c>
      <c r="K62" s="120" t="s">
        <v>980</v>
      </c>
      <c r="L62" s="88" t="s">
        <v>268</v>
      </c>
      <c r="Q62" s="125" t="s">
        <v>102</v>
      </c>
      <c r="R62" s="126" t="s">
        <v>981</v>
      </c>
      <c r="S62" s="127" t="s">
        <v>982</v>
      </c>
      <c r="T62" s="127" t="str">
        <f t="shared" si="0"/>
        <v>Personas-A 6.4. Proceso Disciplinario:Se debe formalizar y comunicar un proceso disciplinario para tomar medidas contra el personal y otras partes interesadas pertinentes que hayan cometido una violación de la política de seguridad de la información..</v>
      </c>
      <c r="U62" s="88" t="s">
        <v>268</v>
      </c>
      <c r="W62" s="88" t="s">
        <v>268</v>
      </c>
    </row>
    <row r="63" spans="4:23" x14ac:dyDescent="0.25">
      <c r="J63" s="88" t="s">
        <v>268</v>
      </c>
      <c r="K63" s="120" t="s">
        <v>911</v>
      </c>
      <c r="L63" s="88" t="s">
        <v>268</v>
      </c>
      <c r="Q63" s="125" t="s">
        <v>102</v>
      </c>
      <c r="R63" s="126" t="s">
        <v>983</v>
      </c>
      <c r="S63" s="127" t="s">
        <v>984</v>
      </c>
      <c r="T63" s="127" t="str">
        <f t="shared" si="0"/>
        <v>Personas-A 6.5. Responsabilidades después de la terminación o cambio de empleo:Las responsabilidades y los deberes de seguridad de la información que sigan siendo válidos después de la terminación o el cambio de empleo se deben definir, hacer cumplir y comunicar al personal pertinente y a otras partes interesadas..</v>
      </c>
      <c r="U63" s="88" t="s">
        <v>268</v>
      </c>
      <c r="W63" s="88" t="s">
        <v>268</v>
      </c>
    </row>
    <row r="64" spans="4:23" x14ac:dyDescent="0.25">
      <c r="J64" s="88" t="s">
        <v>268</v>
      </c>
      <c r="K64" s="120" t="s">
        <v>985</v>
      </c>
      <c r="L64" s="88" t="s">
        <v>268</v>
      </c>
      <c r="Q64" s="125" t="s">
        <v>102</v>
      </c>
      <c r="R64" s="126" t="s">
        <v>986</v>
      </c>
      <c r="S64" s="127" t="s">
        <v>987</v>
      </c>
      <c r="T64" s="127" t="str">
        <f t="shared" si="0"/>
        <v>Personas-A 6.6. Acuerdos de confidencialidad o no divulgación:Los acuerdos de confidencialidad o no divulgación que refléjenlas necesidades de la organización para la protección de la información deben ser identificados, documentados, revisados y firmados periódicamente por el personal y otras partes interesadas pertinentes..</v>
      </c>
      <c r="U64" s="88" t="s">
        <v>268</v>
      </c>
      <c r="W64" s="88" t="s">
        <v>268</v>
      </c>
    </row>
    <row r="65" spans="9:23" x14ac:dyDescent="0.25">
      <c r="J65" s="88" t="s">
        <v>268</v>
      </c>
      <c r="K65" s="120" t="s">
        <v>988</v>
      </c>
      <c r="L65" s="88" t="s">
        <v>268</v>
      </c>
      <c r="Q65" s="125" t="s">
        <v>102</v>
      </c>
      <c r="R65" s="126" t="s">
        <v>989</v>
      </c>
      <c r="S65" s="127" t="s">
        <v>990</v>
      </c>
      <c r="T65" s="127" t="str">
        <f t="shared" si="0"/>
        <v>Personas-A 6.7. Trabajo Remoto:Las medidas de seguridad se deben implementar cuando el personal trabaje de forma remota para proteger la información a la que se accede, procesa o almacena fuera de las instalaciones de la organización..</v>
      </c>
      <c r="U65" s="88" t="s">
        <v>268</v>
      </c>
      <c r="W65" s="88" t="s">
        <v>268</v>
      </c>
    </row>
    <row r="66" spans="9:23" x14ac:dyDescent="0.25">
      <c r="J66" s="88" t="s">
        <v>268</v>
      </c>
      <c r="K66" s="120" t="s">
        <v>991</v>
      </c>
      <c r="L66" s="88" t="s">
        <v>268</v>
      </c>
      <c r="Q66" s="125" t="s">
        <v>102</v>
      </c>
      <c r="R66" s="126" t="s">
        <v>992</v>
      </c>
      <c r="S66" s="127" t="s">
        <v>993</v>
      </c>
      <c r="T66" s="127" t="str">
        <f t="shared" si="0"/>
        <v>Personas-A 6.8. Informes de eventos de seguridad de la información:La organización debe proporcionar un mecanismo para que el personal informe oportunamente sobre los eventos de seguridad de la información observados o sospechosos a través de los canales apropiados. .</v>
      </c>
      <c r="U66" s="88" t="s">
        <v>268</v>
      </c>
      <c r="W66" s="88" t="s">
        <v>268</v>
      </c>
    </row>
    <row r="67" spans="9:23" x14ac:dyDescent="0.25">
      <c r="J67" s="88" t="s">
        <v>268</v>
      </c>
      <c r="K67" s="121" t="s">
        <v>994</v>
      </c>
      <c r="L67" s="88" t="s">
        <v>268</v>
      </c>
      <c r="Q67" s="125" t="s">
        <v>995</v>
      </c>
      <c r="R67" s="128" t="s">
        <v>996</v>
      </c>
      <c r="S67" s="127" t="s">
        <v>997</v>
      </c>
      <c r="T67" s="127" t="str">
        <f t="shared" si="0"/>
        <v>Físicos-A 7.1. Perímetros de Seguridad Física:Los perímetros de seguridad se deben definir y utilizar para proteger las zonas que contengan información y otros activos asociados..</v>
      </c>
      <c r="U67" s="88" t="s">
        <v>268</v>
      </c>
      <c r="W67" s="88" t="s">
        <v>268</v>
      </c>
    </row>
    <row r="68" spans="9:23" x14ac:dyDescent="0.25">
      <c r="J68" s="88" t="s">
        <v>268</v>
      </c>
      <c r="K68" s="122" t="s">
        <v>929</v>
      </c>
      <c r="L68" s="88" t="s">
        <v>268</v>
      </c>
      <c r="Q68" s="125" t="s">
        <v>995</v>
      </c>
      <c r="R68" s="128" t="s">
        <v>998</v>
      </c>
      <c r="S68" s="127" t="s">
        <v>999</v>
      </c>
      <c r="T68" s="127" t="str">
        <f t="shared" si="0"/>
        <v>Físicos-A 7.2. Entrada física:Las zonas seguras deben estar protegidas por controles de entrada y puntos de acceso adecuados..</v>
      </c>
      <c r="U68" s="88" t="s">
        <v>268</v>
      </c>
      <c r="W68" s="88" t="s">
        <v>268</v>
      </c>
    </row>
    <row r="69" spans="9:23" x14ac:dyDescent="0.25">
      <c r="J69" s="88" t="s">
        <v>268</v>
      </c>
      <c r="K69" s="122" t="s">
        <v>1000</v>
      </c>
      <c r="L69" s="88" t="s">
        <v>268</v>
      </c>
      <c r="Q69" s="125" t="s">
        <v>995</v>
      </c>
      <c r="R69" s="128" t="s">
        <v>1001</v>
      </c>
      <c r="S69" s="127" t="s">
        <v>1002</v>
      </c>
      <c r="T69" s="127" t="str">
        <f t="shared" si="0"/>
        <v>Físicos-A 7.3. Asegurar Oficinas, Habitaciones e Instalaciones Aseguramiento de Oficinas, Salas e Instalaciones:Se debe diseñar e implementar la seguridad física de las oficinas, salas e instalaciones.</v>
      </c>
      <c r="U69" s="88" t="s">
        <v>268</v>
      </c>
      <c r="W69" s="88" t="s">
        <v>268</v>
      </c>
    </row>
    <row r="70" spans="9:23" x14ac:dyDescent="0.25">
      <c r="J70" s="88" t="s">
        <v>268</v>
      </c>
      <c r="K70" s="122" t="s">
        <v>1003</v>
      </c>
      <c r="L70" s="88" t="s">
        <v>268</v>
      </c>
      <c r="Q70" s="125" t="s">
        <v>995</v>
      </c>
      <c r="R70" s="126" t="s">
        <v>1004</v>
      </c>
      <c r="S70" s="127" t="s">
        <v>1005</v>
      </c>
      <c r="T70" s="127" t="str">
        <f t="shared" si="0"/>
        <v>Físicos-A 7.4. Monitoreo de seguridad física:Las instalaciones deben ser monitoreadas continuamente para detectar accesos físicos no autorizados..</v>
      </c>
      <c r="U70" s="88" t="s">
        <v>268</v>
      </c>
      <c r="W70" s="88" t="s">
        <v>268</v>
      </c>
    </row>
    <row r="71" spans="9:23" x14ac:dyDescent="0.25">
      <c r="J71" s="88" t="s">
        <v>268</v>
      </c>
      <c r="K71" s="122" t="s">
        <v>1006</v>
      </c>
      <c r="L71" s="88" t="s">
        <v>268</v>
      </c>
      <c r="Q71" s="125" t="s">
        <v>995</v>
      </c>
      <c r="R71" s="128" t="s">
        <v>1007</v>
      </c>
      <c r="S71" s="127" t="s">
        <v>1008</v>
      </c>
      <c r="T71" s="127" t="str">
        <f t="shared" si="0"/>
        <v>Físicos-A 7.5. Protección contra amenazas físicas y ambientales:Se debe diseñar e implementar la protección contra las amenazas físicas y medioambientales, como las catástrofes naturales y otras amenazas físicas intencionadas o no intencionadas a las infraestructuras..</v>
      </c>
      <c r="U71" s="88" t="s">
        <v>268</v>
      </c>
      <c r="W71" s="88" t="s">
        <v>268</v>
      </c>
    </row>
    <row r="72" spans="9:23" x14ac:dyDescent="0.25">
      <c r="J72" s="88" t="s">
        <v>268</v>
      </c>
      <c r="K72" s="122" t="s">
        <v>1009</v>
      </c>
      <c r="L72" s="88" t="s">
        <v>268</v>
      </c>
      <c r="Q72" s="125" t="s">
        <v>995</v>
      </c>
      <c r="R72" s="128" t="s">
        <v>1010</v>
      </c>
      <c r="S72" s="127" t="s">
        <v>1011</v>
      </c>
      <c r="T72" s="127" t="str">
        <f t="shared" si="0"/>
        <v>Físicos-A 7.6. Trabajar en áreas seguras:Se debe diseñar e implementar medidas de seguridad para trabajar en zonas seguras..</v>
      </c>
      <c r="U72" s="88" t="s">
        <v>268</v>
      </c>
      <c r="W72" s="88" t="s">
        <v>268</v>
      </c>
    </row>
    <row r="73" spans="9:23" x14ac:dyDescent="0.25">
      <c r="J73" s="88" t="s">
        <v>268</v>
      </c>
      <c r="K73" s="122" t="s">
        <v>1012</v>
      </c>
      <c r="L73" s="88" t="s">
        <v>268</v>
      </c>
      <c r="Q73" s="125" t="s">
        <v>995</v>
      </c>
      <c r="R73" s="128" t="s">
        <v>1013</v>
      </c>
      <c r="S73" s="127" t="s">
        <v>1014</v>
      </c>
      <c r="T73" s="127" t="str">
        <f t="shared" si="0"/>
        <v>Físicos-A 7.7. Limpiar escritorio y limpiar pantalla:Se deben definir e implementar adecuadamente normas claras para los papeles y los soportes de almacenamiento extraíbles y normas claras sobre pantallas claras para las instalaciones de tratamiento de la información. .</v>
      </c>
      <c r="U73" s="88" t="s">
        <v>268</v>
      </c>
      <c r="W73" s="88" t="s">
        <v>268</v>
      </c>
    </row>
    <row r="74" spans="9:23" x14ac:dyDescent="0.25">
      <c r="J74" s="88" t="s">
        <v>268</v>
      </c>
      <c r="K74" s="122" t="s">
        <v>1015</v>
      </c>
      <c r="L74" s="88" t="s">
        <v>268</v>
      </c>
      <c r="Q74" s="125" t="s">
        <v>995</v>
      </c>
      <c r="R74" s="128" t="s">
        <v>1016</v>
      </c>
      <c r="S74" s="127" t="s">
        <v>1017</v>
      </c>
      <c r="T74" s="127" t="str">
        <f t="shared" si="0"/>
        <v>Físicos-A 7.8. Ubicación y protección de equipos:Emplazamiento y protección en equipos..</v>
      </c>
      <c r="U74" s="88" t="s">
        <v>268</v>
      </c>
      <c r="W74" s="88" t="s">
        <v>268</v>
      </c>
    </row>
    <row r="75" spans="9:23" x14ac:dyDescent="0.25">
      <c r="J75" s="88" t="s">
        <v>268</v>
      </c>
      <c r="K75" s="123" t="s">
        <v>1018</v>
      </c>
      <c r="L75" s="88" t="s">
        <v>268</v>
      </c>
      <c r="Q75" s="125" t="s">
        <v>995</v>
      </c>
      <c r="R75" s="128" t="s">
        <v>1019</v>
      </c>
      <c r="S75" s="127" t="s">
        <v>1020</v>
      </c>
      <c r="T75" s="127" t="str">
        <f t="shared" si="0"/>
        <v>Físicos-A 7.9. Seguridad de activos fuera de las instalaciones:Los activos externos deben estar protegidos..</v>
      </c>
      <c r="U75" s="88" t="s">
        <v>268</v>
      </c>
      <c r="W75" s="88" t="s">
        <v>268</v>
      </c>
    </row>
    <row r="76" spans="9:23" x14ac:dyDescent="0.25">
      <c r="J76" s="88" t="s">
        <v>268</v>
      </c>
      <c r="K76" s="124" t="s">
        <v>1021</v>
      </c>
      <c r="L76" s="88" t="s">
        <v>268</v>
      </c>
      <c r="Q76" s="125" t="s">
        <v>995</v>
      </c>
      <c r="R76" s="128" t="s">
        <v>1022</v>
      </c>
      <c r="S76" s="127" t="s">
        <v>1023</v>
      </c>
      <c r="T76" s="127" t="str">
        <f t="shared" si="0"/>
        <v>Físicos-A 7.10. Medios de almacenamiento:Los medios de almacenamiento deben gestionarse a lo largo de su ciclo de vida de adquisición, uso, transporte y disposición de acuerdo con el esquema de clasificación y los requisitos de manipulación de la organización..</v>
      </c>
      <c r="U76" s="88" t="s">
        <v>268</v>
      </c>
      <c r="W76" s="88" t="s">
        <v>268</v>
      </c>
    </row>
    <row r="77" spans="9:23" x14ac:dyDescent="0.25">
      <c r="J77" s="88" t="s">
        <v>268</v>
      </c>
      <c r="K77" s="124" t="s">
        <v>1024</v>
      </c>
      <c r="L77" s="88" t="s">
        <v>268</v>
      </c>
      <c r="Q77" s="125" t="s">
        <v>995</v>
      </c>
      <c r="R77" s="128" t="s">
        <v>1025</v>
      </c>
      <c r="S77" s="127" t="s">
        <v>1026</v>
      </c>
      <c r="T77" s="127" t="str">
        <f t="shared" si="0"/>
        <v>Físicos-A 7.11. Servicios Públicos de apoyo (Utilidades de apoyo):Las instalaciones de procesamiento de la información deben estar protegidas contra los cortes de energía y otras interrupciones causadas por fallos en los servicios públicos de apoyo..</v>
      </c>
      <c r="U77" s="88" t="s">
        <v>268</v>
      </c>
      <c r="W77" s="88" t="s">
        <v>268</v>
      </c>
    </row>
    <row r="78" spans="9:23" x14ac:dyDescent="0.25">
      <c r="I78" s="96"/>
      <c r="J78" s="88" t="s">
        <v>268</v>
      </c>
      <c r="K78" s="124" t="s">
        <v>1027</v>
      </c>
      <c r="L78" s="88" t="s">
        <v>268</v>
      </c>
      <c r="Q78" s="125" t="s">
        <v>995</v>
      </c>
      <c r="R78" s="128" t="s">
        <v>1028</v>
      </c>
      <c r="S78" s="127" t="s">
        <v>1029</v>
      </c>
      <c r="T78" s="127" t="str">
        <f t="shared" si="0"/>
        <v>Físicos-A 7.12. Seguridad del cableado:Los cables que transportan energía, datos o servicios de información de apoyo deben estar protegidos contra la interceptación, las interferencias o los daños..</v>
      </c>
      <c r="U78" s="88" t="s">
        <v>268</v>
      </c>
      <c r="W78" s="88" t="s">
        <v>268</v>
      </c>
    </row>
    <row r="79" spans="9:23" x14ac:dyDescent="0.25">
      <c r="I79" s="96"/>
      <c r="J79" s="88" t="s">
        <v>268</v>
      </c>
      <c r="K79" s="124" t="s">
        <v>1030</v>
      </c>
      <c r="L79" s="88" t="s">
        <v>268</v>
      </c>
      <c r="Q79" s="125" t="s">
        <v>995</v>
      </c>
      <c r="R79" s="128" t="s">
        <v>1031</v>
      </c>
      <c r="S79" s="127" t="s">
        <v>1032</v>
      </c>
      <c r="T79" s="127" t="str">
        <f t="shared" si="0"/>
        <v>Físicos-A 7.13. Mantenimiento de equipo:El equipo se debe mantener correctamente para asegurar la disponibilidad, integridad y confidencialidad de la información..</v>
      </c>
      <c r="U79" s="88" t="s">
        <v>268</v>
      </c>
      <c r="W79" s="88" t="s">
        <v>268</v>
      </c>
    </row>
    <row r="80" spans="9:23" x14ac:dyDescent="0.25">
      <c r="I80" s="96"/>
      <c r="J80" s="88" t="s">
        <v>268</v>
      </c>
      <c r="K80" s="124" t="s">
        <v>1033</v>
      </c>
      <c r="L80" s="88" t="s">
        <v>268</v>
      </c>
      <c r="Q80" s="125" t="s">
        <v>995</v>
      </c>
      <c r="R80" s="128" t="s">
        <v>1034</v>
      </c>
      <c r="S80" s="127" t="s">
        <v>1035</v>
      </c>
      <c r="T80" s="127" t="str">
        <f t="shared" si="0"/>
        <v>Físicos-A 7.14. Eliminación segura o reutilización de equipos:Los elementos de los equipos que contengan medios de almacenamiento se deben verificar para asegurarse de que los datos sensibles y el software con licencia se han eliminado o sobrescrito de forma segura antes de su disposición o reutilización..</v>
      </c>
      <c r="U80" s="88" t="s">
        <v>268</v>
      </c>
      <c r="W80" s="88" t="s">
        <v>268</v>
      </c>
    </row>
    <row r="81" spans="9:23" x14ac:dyDescent="0.25">
      <c r="I81" s="96"/>
      <c r="J81" s="88" t="s">
        <v>268</v>
      </c>
      <c r="K81" s="124" t="s">
        <v>1036</v>
      </c>
      <c r="L81" s="88" t="s">
        <v>268</v>
      </c>
      <c r="Q81" s="125" t="s">
        <v>1037</v>
      </c>
      <c r="R81" s="128" t="s">
        <v>1038</v>
      </c>
      <c r="S81" s="127" t="s">
        <v>1039</v>
      </c>
      <c r="T81" s="127" t="str">
        <f t="shared" si="0"/>
        <v>Tecnológicos-A 8.1. Dispositivos de punto final de usuario:Se debe proteger la información almacenada, procesada o accesible a través de los dispositivos de punto final del usuario..</v>
      </c>
      <c r="U81" s="88" t="s">
        <v>268</v>
      </c>
      <c r="W81" s="88" t="s">
        <v>268</v>
      </c>
    </row>
    <row r="82" spans="9:23" x14ac:dyDescent="0.25">
      <c r="I82" s="96"/>
      <c r="J82" s="88" t="s">
        <v>268</v>
      </c>
      <c r="K82" s="124" t="s">
        <v>1040</v>
      </c>
      <c r="L82" s="88" t="s">
        <v>268</v>
      </c>
      <c r="Q82" s="125" t="s">
        <v>1037</v>
      </c>
      <c r="R82" s="128" t="s">
        <v>1041</v>
      </c>
      <c r="S82" s="127" t="s">
        <v>1042</v>
      </c>
      <c r="T82" s="127" t="str">
        <f t="shared" si="0"/>
        <v>Tecnológicos-A 8.2. Derechos de acceso privilegiado:La asignación y el uso de los derechos de acceso privilegiado deben estar restringidos y gestionados..</v>
      </c>
      <c r="U82" s="88" t="s">
        <v>268</v>
      </c>
      <c r="W82" s="88" t="s">
        <v>268</v>
      </c>
    </row>
    <row r="83" spans="9:23" x14ac:dyDescent="0.25">
      <c r="I83" s="96"/>
      <c r="J83" s="88" t="s">
        <v>268</v>
      </c>
      <c r="K83" s="124" t="s">
        <v>1043</v>
      </c>
      <c r="L83" s="88" t="s">
        <v>268</v>
      </c>
      <c r="Q83" s="125" t="s">
        <v>1037</v>
      </c>
      <c r="R83" s="128" t="s">
        <v>1044</v>
      </c>
      <c r="S83" s="127" t="s">
        <v>1045</v>
      </c>
      <c r="T83" s="127" t="str">
        <f t="shared" si="0"/>
        <v>Tecnológicos-A 8.3. Restricción de acceso a la información:El acceso a la información y a otros activos asociados se debe restringir de acuerdo con la política específica establecida sobre el control de acceso..</v>
      </c>
      <c r="U83" s="88" t="s">
        <v>268</v>
      </c>
      <c r="W83" s="88" t="s">
        <v>268</v>
      </c>
    </row>
    <row r="84" spans="9:23" x14ac:dyDescent="0.25">
      <c r="I84" s="96"/>
      <c r="J84" s="88" t="s">
        <v>268</v>
      </c>
      <c r="K84" s="124" t="s">
        <v>1046</v>
      </c>
      <c r="L84" s="88" t="s">
        <v>268</v>
      </c>
      <c r="Q84" s="125" t="s">
        <v>1037</v>
      </c>
      <c r="R84" s="128" t="s">
        <v>1047</v>
      </c>
      <c r="S84" s="127" t="s">
        <v>1048</v>
      </c>
      <c r="T84" s="127" t="str">
        <f t="shared" si="0"/>
        <v>Tecnológicos-A 8.4. Acceso al código fuente:El acceso para leer o escribir sobre un código fuente, las herramientas de desarrollo, y las librerías de software se deben gestionar apropiadamente..</v>
      </c>
      <c r="U84" s="88" t="s">
        <v>268</v>
      </c>
      <c r="W84" s="88" t="s">
        <v>268</v>
      </c>
    </row>
    <row r="85" spans="9:23" x14ac:dyDescent="0.25">
      <c r="I85" s="96"/>
      <c r="J85" s="88" t="s">
        <v>268</v>
      </c>
      <c r="K85" s="124" t="s">
        <v>1049</v>
      </c>
      <c r="L85" s="88" t="s">
        <v>268</v>
      </c>
      <c r="Q85" s="125" t="s">
        <v>1037</v>
      </c>
      <c r="R85" s="128" t="s">
        <v>1050</v>
      </c>
      <c r="S85" s="127" t="s">
        <v>1051</v>
      </c>
      <c r="T85" s="127" t="str">
        <f t="shared" si="0"/>
        <v>Tecnológicos-A 8.5. Autenticación segura:Se deben implementar tecnología y procedimientos de autenticación seguros basados en restricciones de acceso a la información y en la política específica del tema sobre el control de acceso..</v>
      </c>
      <c r="U85" s="88" t="s">
        <v>268</v>
      </c>
      <c r="W85" s="88" t="s">
        <v>268</v>
      </c>
    </row>
    <row r="86" spans="9:23" x14ac:dyDescent="0.25">
      <c r="I86" s="96"/>
      <c r="J86" s="88" t="s">
        <v>268</v>
      </c>
      <c r="K86" s="124" t="s">
        <v>1052</v>
      </c>
      <c r="L86" s="88" t="s">
        <v>268</v>
      </c>
      <c r="Q86" s="125" t="s">
        <v>1037</v>
      </c>
      <c r="R86" s="126" t="s">
        <v>1053</v>
      </c>
      <c r="S86" s="127" t="s">
        <v>1054</v>
      </c>
      <c r="T86" s="127" t="str">
        <f t="shared" si="0"/>
        <v>Tecnológicos-A 8.6. Gestión de capacidad:El uso de los recursos se debe monitorear y ajustar en función de las necesidades de capacidades actuales y previstas..</v>
      </c>
      <c r="U86" s="88" t="s">
        <v>268</v>
      </c>
      <c r="W86" s="88" t="s">
        <v>268</v>
      </c>
    </row>
    <row r="87" spans="9:23" x14ac:dyDescent="0.25">
      <c r="I87" s="96"/>
      <c r="J87" s="88" t="s">
        <v>268</v>
      </c>
      <c r="K87" s="124" t="s">
        <v>1055</v>
      </c>
      <c r="L87" s="88" t="s">
        <v>268</v>
      </c>
      <c r="Q87" s="125" t="s">
        <v>1037</v>
      </c>
      <c r="R87" s="128" t="s">
        <v>1056</v>
      </c>
      <c r="S87" s="127" t="s">
        <v>1057</v>
      </c>
      <c r="T87" s="127" t="str">
        <f t="shared" ref="T87:T114" si="1">CONCATENATE(Q87,"-",R87,":",S87,".")</f>
        <v>Tecnológicos-A 8.7. Protección contra malware:La protección contra el malware se debe implementar y respaldar mediante la conciencia adecuada del usuario..</v>
      </c>
      <c r="U87" s="88" t="s">
        <v>268</v>
      </c>
      <c r="W87" s="88" t="s">
        <v>268</v>
      </c>
    </row>
    <row r="88" spans="9:23" x14ac:dyDescent="0.25">
      <c r="I88" s="96"/>
      <c r="J88" s="88" t="s">
        <v>268</v>
      </c>
      <c r="K88" s="112" t="s">
        <v>1058</v>
      </c>
      <c r="L88" s="88" t="s">
        <v>268</v>
      </c>
      <c r="Q88" s="125" t="s">
        <v>1037</v>
      </c>
      <c r="R88" s="128" t="s">
        <v>1059</v>
      </c>
      <c r="S88" s="127" t="s">
        <v>1060</v>
      </c>
      <c r="T88" s="127" t="str">
        <f t="shared" si="1"/>
        <v>Tecnológicos-A 8.8. Gestión de Vulnerabilidades Técnicas:Se debe obtener información sobre las vulnerabilidades técnicas de los sistemas de información en uso, se debe evaluar la exposición de la organización a dichas vulnerabilidades y se deben adoptar las medidas apropiadas..</v>
      </c>
      <c r="U88" s="88" t="s">
        <v>268</v>
      </c>
      <c r="W88" s="88" t="s">
        <v>268</v>
      </c>
    </row>
    <row r="89" spans="9:23" x14ac:dyDescent="0.25">
      <c r="I89" s="96"/>
      <c r="J89" s="96"/>
      <c r="Q89" s="125" t="s">
        <v>1037</v>
      </c>
      <c r="R89" s="128" t="s">
        <v>1061</v>
      </c>
      <c r="S89" s="127" t="s">
        <v>1062</v>
      </c>
      <c r="T89" s="127" t="str">
        <f t="shared" si="1"/>
        <v>Tecnológicos-A 8.9. Gestión de la configuración:Las configuraciones, incluidas las configuraciones de seguridad de hardware, software, servicios y redes se deben establecer, documentar, implementar, monitorear y revisar..</v>
      </c>
      <c r="U89" s="88" t="s">
        <v>268</v>
      </c>
      <c r="W89" s="88" t="s">
        <v>268</v>
      </c>
    </row>
    <row r="90" spans="9:23" x14ac:dyDescent="0.25">
      <c r="Q90" s="125" t="s">
        <v>1037</v>
      </c>
      <c r="R90" s="128" t="s">
        <v>1063</v>
      </c>
      <c r="S90" s="127" t="s">
        <v>1064</v>
      </c>
      <c r="T90" s="127" t="str">
        <f t="shared" si="1"/>
        <v>Tecnológicos-A 8.10. Eliminación de información:La información almacenada en los sistemas de información, dispositivos o cualquier otro medio de almacenamiento se debe eliminar cuando ya no sea necesario. .</v>
      </c>
      <c r="U90" s="88" t="s">
        <v>268</v>
      </c>
      <c r="W90" s="88" t="s">
        <v>268</v>
      </c>
    </row>
    <row r="91" spans="9:23" x14ac:dyDescent="0.25">
      <c r="Q91" s="125" t="s">
        <v>1037</v>
      </c>
      <c r="R91" s="128" t="s">
        <v>1065</v>
      </c>
      <c r="S91" s="127" t="s">
        <v>1066</v>
      </c>
      <c r="T91" s="127" t="str">
        <f t="shared" si="1"/>
        <v>Tecnológicos-A 8.11. Enmascaramiento de datos:El enmascaramiento de datos se debe utilizar de acuerdo con la política específica del tema de la organización sobre el control de acceso y otras políticas relacionadas con tema específicos, y los requisitos comerciales, teniendo en cuenta la legislación aplicable.  .</v>
      </c>
      <c r="U91" s="88" t="s">
        <v>268</v>
      </c>
      <c r="W91" s="88" t="s">
        <v>268</v>
      </c>
    </row>
    <row r="92" spans="9:23" x14ac:dyDescent="0.25">
      <c r="Q92" s="125" t="s">
        <v>1037</v>
      </c>
      <c r="R92" s="128" t="s">
        <v>1067</v>
      </c>
      <c r="S92" s="127" t="s">
        <v>1068</v>
      </c>
      <c r="T92" s="127" t="str">
        <f t="shared" si="1"/>
        <v>Tecnológicos-A 8.12. Prevención de fuga de datos:Las medidas de prevención de fugas de datos se deben implementar a los sistemas, redes y cualquier otro dispositivo que procese, almacene o transmita información sensible..</v>
      </c>
      <c r="U92" s="88" t="s">
        <v>268</v>
      </c>
      <c r="W92" s="88" t="s">
        <v>268</v>
      </c>
    </row>
    <row r="93" spans="9:23" x14ac:dyDescent="0.25">
      <c r="Q93" s="125" t="s">
        <v>1037</v>
      </c>
      <c r="R93" s="128" t="s">
        <v>1069</v>
      </c>
      <c r="S93" s="127" t="s">
        <v>1070</v>
      </c>
      <c r="T93" s="127" t="str">
        <f t="shared" si="1"/>
        <v>Tecnológicos-A 8.13. Copia de seguridad de la información:Las copias de seguridad de la información, el software y los sistemas se deben mantener y probar periódicamente de conformidad con la política específica sobre copias de seguridad sobre temas específicos..</v>
      </c>
      <c r="U93" s="88" t="s">
        <v>268</v>
      </c>
      <c r="W93" s="88" t="s">
        <v>268</v>
      </c>
    </row>
    <row r="94" spans="9:23" x14ac:dyDescent="0.25">
      <c r="Q94" s="125" t="s">
        <v>1037</v>
      </c>
      <c r="R94" s="128" t="s">
        <v>1071</v>
      </c>
      <c r="S94" s="127" t="s">
        <v>1072</v>
      </c>
      <c r="T94" s="127" t="str">
        <f t="shared" si="1"/>
        <v>Tecnológicos-A 8.14. Redundancia de las instalaciones de procesamiento de información:Las instalaciones de procesamiento de la información se deben implantar con redundancia suficiente para cumplir los requisitos de disponibilidad..</v>
      </c>
      <c r="U94" s="88" t="s">
        <v>268</v>
      </c>
      <c r="W94" s="88" t="s">
        <v>268</v>
      </c>
    </row>
    <row r="95" spans="9:23" x14ac:dyDescent="0.25">
      <c r="Q95" s="125" t="s">
        <v>1037</v>
      </c>
      <c r="R95" s="128" t="s">
        <v>1073</v>
      </c>
      <c r="S95" s="127" t="s">
        <v>1074</v>
      </c>
      <c r="T95" s="127" t="str">
        <f t="shared" si="1"/>
        <v>Tecnológicos-A 8.15. Registro. Inicio sesión:Los registros que guardan actividades, excepciones, fallas y otros eventos pertinentes se deben producir, almacenar, proteger y analizar..</v>
      </c>
      <c r="U95" s="88" t="s">
        <v>268</v>
      </c>
      <c r="W95" s="88" t="s">
        <v>268</v>
      </c>
    </row>
    <row r="96" spans="9:23" x14ac:dyDescent="0.25">
      <c r="Q96" s="125" t="s">
        <v>1037</v>
      </c>
      <c r="R96" s="128" t="s">
        <v>1075</v>
      </c>
      <c r="S96" s="127" t="s">
        <v>1076</v>
      </c>
      <c r="T96" s="127" t="str">
        <f t="shared" si="1"/>
        <v>Tecnológicos-A 8.16. Actividades de seguimiento:Se deben monitorear el comportamiento anómalo de las redes, los sistemas y las aplicaciones y se deben adoptar las medidas adecuadas para evaluar posibles incidentes de seguridad de la información..</v>
      </c>
      <c r="U96" s="88" t="s">
        <v>268</v>
      </c>
      <c r="W96" s="88" t="s">
        <v>268</v>
      </c>
    </row>
    <row r="97" spans="17:23" x14ac:dyDescent="0.25">
      <c r="Q97" s="125" t="s">
        <v>1037</v>
      </c>
      <c r="R97" s="128" t="s">
        <v>1077</v>
      </c>
      <c r="S97" s="127" t="s">
        <v>1078</v>
      </c>
      <c r="T97" s="127" t="str">
        <f t="shared" si="1"/>
        <v>Tecnológicos-A 8.17. Sincronización de reloj:Los relojes de los sistemas de procesamiento de información utilizados por la organización se deben sincronizar con las fuentes de tiempo aprobadas..</v>
      </c>
      <c r="U97" s="88" t="s">
        <v>268</v>
      </c>
      <c r="W97" s="88" t="s">
        <v>268</v>
      </c>
    </row>
    <row r="98" spans="17:23" x14ac:dyDescent="0.25">
      <c r="Q98" s="125" t="s">
        <v>1037</v>
      </c>
      <c r="R98" s="128" t="s">
        <v>1079</v>
      </c>
      <c r="S98" s="127" t="s">
        <v>1080</v>
      </c>
      <c r="T98" s="127" t="str">
        <f t="shared" si="1"/>
        <v>Tecnológicos-A 8.18. Uso de Programas de Utilidad Privilegiados:El uso de programas de utilidad que puedan ser capaces de anular los controles del sistema y de la aplicación debe restringirse y controlarse estrictamente..</v>
      </c>
      <c r="U98" s="88" t="s">
        <v>268</v>
      </c>
      <c r="W98" s="88" t="s">
        <v>268</v>
      </c>
    </row>
    <row r="99" spans="17:23" x14ac:dyDescent="0.25">
      <c r="Q99" s="125" t="s">
        <v>1037</v>
      </c>
      <c r="R99" s="128" t="s">
        <v>1081</v>
      </c>
      <c r="S99" s="127" t="s">
        <v>1082</v>
      </c>
      <c r="T99" s="127" t="str">
        <f t="shared" si="1"/>
        <v>Tecnológicos-A 8.19. Instalación de Software en Sistemas Operacionales:Se deben implementar procedimientos y medidas para gestionar de forma segura la instalación de programas informáticos en los sistemas operativos..</v>
      </c>
      <c r="U99" s="88" t="s">
        <v>268</v>
      </c>
      <c r="W99" s="88" t="s">
        <v>268</v>
      </c>
    </row>
    <row r="100" spans="17:23" x14ac:dyDescent="0.25">
      <c r="Q100" s="125" t="s">
        <v>1037</v>
      </c>
      <c r="R100" s="128" t="s">
        <v>1083</v>
      </c>
      <c r="S100" s="127" t="s">
        <v>1084</v>
      </c>
      <c r="T100" s="127" t="str">
        <f t="shared" si="1"/>
        <v>Tecnológicos-A 8.20. Seguridad en Redes:Las redes y los dispositivos de red deben estar asegurados, gestionados y controlados para proteger la información de los sistemas y las aplicaciones..</v>
      </c>
      <c r="U100" s="88" t="s">
        <v>268</v>
      </c>
      <c r="W100" s="88" t="s">
        <v>268</v>
      </c>
    </row>
    <row r="101" spans="17:23" x14ac:dyDescent="0.25">
      <c r="Q101" s="125" t="s">
        <v>1037</v>
      </c>
      <c r="R101" s="128" t="s">
        <v>1085</v>
      </c>
      <c r="S101" s="127" t="s">
        <v>1086</v>
      </c>
      <c r="T101" s="127" t="str">
        <f t="shared" si="1"/>
        <v>Tecnológicos-A 8.21. Seguridad de los servicios de red:Se deben identificar, implementar y monitorear los mecanismos de seguridad, los niveles de servicios y los requisitos de servicio de los servicios de red..</v>
      </c>
      <c r="U101" s="88" t="s">
        <v>268</v>
      </c>
      <c r="W101" s="88" t="s">
        <v>268</v>
      </c>
    </row>
    <row r="102" spans="17:23" x14ac:dyDescent="0.25">
      <c r="Q102" s="125" t="s">
        <v>1037</v>
      </c>
      <c r="R102" s="128" t="s">
        <v>1087</v>
      </c>
      <c r="S102" s="127" t="s">
        <v>1088</v>
      </c>
      <c r="T102" s="127" t="str">
        <f t="shared" si="1"/>
        <v>Tecnológicos-A 8.22. Segregación de Redes:Los grupos de servicios de información, los usuarios y los sistemas de información deben estar segregados en las redes de la organización..</v>
      </c>
      <c r="U102" s="88" t="s">
        <v>268</v>
      </c>
      <c r="W102" s="88" t="s">
        <v>268</v>
      </c>
    </row>
    <row r="103" spans="17:23" x14ac:dyDescent="0.25">
      <c r="Q103" s="125" t="s">
        <v>1037</v>
      </c>
      <c r="R103" s="128" t="s">
        <v>1089</v>
      </c>
      <c r="S103" s="127" t="s">
        <v>1090</v>
      </c>
      <c r="T103" s="127" t="str">
        <f t="shared" si="1"/>
        <v>Tecnológicos-A 8.23. Filtrado web:El acceso a sitios web externos se deben gestionar para reducir la exposición a contenido malicioso..</v>
      </c>
      <c r="U103" s="88" t="s">
        <v>268</v>
      </c>
      <c r="W103" s="88" t="s">
        <v>268</v>
      </c>
    </row>
    <row r="104" spans="17:23" x14ac:dyDescent="0.25">
      <c r="Q104" s="125" t="s">
        <v>1037</v>
      </c>
      <c r="R104" s="128" t="s">
        <v>1091</v>
      </c>
      <c r="S104" s="127" t="s">
        <v>1092</v>
      </c>
      <c r="T104" s="127" t="str">
        <f t="shared" si="1"/>
        <v>Tecnológicos-A 8.24. Uso de criptografía:Se deben definir e implementar normas para el uso eficaz de la criptografía, incluida la gestión de claves criptográficas. .</v>
      </c>
      <c r="U104" s="88" t="s">
        <v>268</v>
      </c>
      <c r="W104" s="88" t="s">
        <v>268</v>
      </c>
    </row>
    <row r="105" spans="17:23" x14ac:dyDescent="0.25">
      <c r="Q105" s="125" t="s">
        <v>1037</v>
      </c>
      <c r="R105" s="128" t="s">
        <v>1093</v>
      </c>
      <c r="S105" s="127" t="s">
        <v>1094</v>
      </c>
      <c r="T105" s="127" t="str">
        <f t="shared" si="1"/>
        <v>Tecnológicos-A 8.25. Ciclo de vida de desarrollo seguro:Se deben establecer e implementar normas para el desarrollo seguro de software y sistemas..</v>
      </c>
      <c r="U105" s="88" t="s">
        <v>268</v>
      </c>
      <c r="W105" s="88" t="s">
        <v>268</v>
      </c>
    </row>
    <row r="106" spans="17:23" x14ac:dyDescent="0.25">
      <c r="Q106" s="125" t="s">
        <v>1037</v>
      </c>
      <c r="R106" s="128" t="s">
        <v>1095</v>
      </c>
      <c r="S106" s="127" t="s">
        <v>1096</v>
      </c>
      <c r="T106" s="127" t="str">
        <f t="shared" si="1"/>
        <v>Tecnológicos-A 8.26. Requisitos de seguridad de la aplicación:Los requisitos de seguridad de la información se deben identificar, especificar y aprobar al desarrollo o adquirir aplicaciones..</v>
      </c>
      <c r="U106" s="88" t="s">
        <v>268</v>
      </c>
      <c r="W106" s="88" t="s">
        <v>268</v>
      </c>
    </row>
    <row r="107" spans="17:23" x14ac:dyDescent="0.25">
      <c r="Q107" s="125" t="s">
        <v>1037</v>
      </c>
      <c r="R107" s="128" t="s">
        <v>1097</v>
      </c>
      <c r="S107" s="127" t="s">
        <v>1098</v>
      </c>
      <c r="T107" s="127" t="str">
        <f t="shared" si="1"/>
        <v>Tecnológicos-A 8.27. Arquitectura del sistema seguro y principios de ingeniería:Los principios para la ingeniería de sistemas seguros se deben establecer, documentar, mantener e implementar a cualquier actividad de desarrollo de sistemas de información..</v>
      </c>
      <c r="U107" s="88" t="s">
        <v>268</v>
      </c>
      <c r="W107" s="88" t="s">
        <v>268</v>
      </c>
    </row>
    <row r="108" spans="17:23" x14ac:dyDescent="0.25">
      <c r="Q108" s="125" t="s">
        <v>1037</v>
      </c>
      <c r="R108" s="128" t="s">
        <v>1099</v>
      </c>
      <c r="S108" s="127" t="s">
        <v>1100</v>
      </c>
      <c r="T108" s="127" t="str">
        <f t="shared" si="1"/>
        <v>Tecnológicos-A 8.28. Codificación segura:Los principios de codificación segura se deben implementar al desarrollo de programas informáticos..</v>
      </c>
      <c r="U108" s="88" t="s">
        <v>268</v>
      </c>
      <c r="W108" s="88" t="s">
        <v>268</v>
      </c>
    </row>
    <row r="109" spans="17:23" x14ac:dyDescent="0.25">
      <c r="Q109" s="125" t="s">
        <v>1037</v>
      </c>
      <c r="R109" s="128" t="s">
        <v>1101</v>
      </c>
      <c r="S109" s="127" t="s">
        <v>1102</v>
      </c>
      <c r="T109" s="127" t="str">
        <f t="shared" si="1"/>
        <v>Tecnológicos-A 8.29. Pruebas de seguridad en desarrollo y aceptación:Los procesos de ensayo de seguridad se deben definir e implementar en el ciclo de vida del desarrollo..</v>
      </c>
      <c r="U109" s="88" t="s">
        <v>268</v>
      </c>
      <c r="W109" s="88" t="s">
        <v>268</v>
      </c>
    </row>
    <row r="110" spans="17:23" x14ac:dyDescent="0.25">
      <c r="Q110" s="125" t="s">
        <v>1037</v>
      </c>
      <c r="R110" s="128" t="s">
        <v>1103</v>
      </c>
      <c r="S110" s="127" t="s">
        <v>1104</v>
      </c>
      <c r="T110" s="127" t="str">
        <f t="shared" si="1"/>
        <v>Tecnológicos-A 8.30. Desarrollo subcontratado:La organización debe dirigir, monitorear y revisar las actividades relacionadas con el desarrollo de sistemas subcontratados..</v>
      </c>
      <c r="U110" s="88" t="s">
        <v>268</v>
      </c>
      <c r="W110" s="88" t="s">
        <v>268</v>
      </c>
    </row>
    <row r="111" spans="17:23" x14ac:dyDescent="0.25">
      <c r="Q111" s="125" t="s">
        <v>1037</v>
      </c>
      <c r="R111" s="128" t="s">
        <v>1105</v>
      </c>
      <c r="S111" s="127" t="s">
        <v>1106</v>
      </c>
      <c r="T111" s="127" t="str">
        <f t="shared" si="1"/>
        <v>Tecnológicos-A 8.31. Separación de los entornos de desarrollo, prueba y producción:Los entornos de desarrollo, ensayo y producción deben estar separados y protegidos..</v>
      </c>
      <c r="U111" s="88" t="s">
        <v>268</v>
      </c>
      <c r="W111" s="88" t="s">
        <v>268</v>
      </c>
    </row>
    <row r="112" spans="17:23" x14ac:dyDescent="0.25">
      <c r="Q112" s="125" t="s">
        <v>1037</v>
      </c>
      <c r="R112" s="128" t="s">
        <v>1107</v>
      </c>
      <c r="S112" s="127" t="s">
        <v>1108</v>
      </c>
      <c r="T112" s="127" t="str">
        <f t="shared" si="1"/>
        <v>Tecnológicos-A 8.32. Gestión del cambio:Los cambios en las instalaciones de procesamiento y sistemas de información deben estar sujetos a procedimientos de gestión de cambios..</v>
      </c>
      <c r="U112" s="88" t="s">
        <v>268</v>
      </c>
      <c r="W112" s="88" t="s">
        <v>268</v>
      </c>
    </row>
    <row r="113" spans="17:23" x14ac:dyDescent="0.25">
      <c r="Q113" s="125" t="s">
        <v>1037</v>
      </c>
      <c r="R113" s="128" t="s">
        <v>1109</v>
      </c>
      <c r="S113" s="127" t="s">
        <v>1110</v>
      </c>
      <c r="T113" s="127" t="str">
        <f t="shared" si="1"/>
        <v>Tecnológicos-A 8.33. Información de las pruebas:La información de las pruebas se debe seleccionar, proteger y gestionar adecuadamente..</v>
      </c>
      <c r="U113" s="88" t="s">
        <v>268</v>
      </c>
      <c r="W113" s="88" t="s">
        <v>268</v>
      </c>
    </row>
    <row r="114" spans="17:23" x14ac:dyDescent="0.25">
      <c r="Q114" s="125" t="s">
        <v>1037</v>
      </c>
      <c r="R114" s="128" t="s">
        <v>1111</v>
      </c>
      <c r="S114" s="127" t="s">
        <v>1112</v>
      </c>
      <c r="T114" s="127" t="str">
        <f t="shared" si="1"/>
        <v>Tecnológicos-A 8.34. Protección de los sistemas de información durante las pruebas de auditoría:Las pruebas de auditoría y otras actividades de aseguramiento que impliquen la evaluación de los sistemas operativos se deben planificar y acordar conjuntamente entre el probador y la dirección adecuada..</v>
      </c>
      <c r="U114" s="88" t="s">
        <v>268</v>
      </c>
      <c r="W114" s="88" t="s">
        <v>268</v>
      </c>
    </row>
  </sheetData>
  <sortState xmlns:xlrd2="http://schemas.microsoft.com/office/spreadsheetml/2017/richdata2" ref="AH21:AH45">
    <sortCondition ref="AH45"/>
  </sortState>
  <mergeCells count="8">
    <mergeCell ref="AJ20:AO20"/>
    <mergeCell ref="X21:AB21"/>
    <mergeCell ref="Q20:T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2:G28"/>
  <sheetViews>
    <sheetView topLeftCell="A9" zoomScale="70" zoomScaleNormal="70" workbookViewId="0">
      <selection activeCell="I27" sqref="I27"/>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7" x14ac:dyDescent="0.25">
      <c r="B2" s="571" t="s">
        <v>1113</v>
      </c>
      <c r="C2" s="571"/>
    </row>
    <row r="3" spans="1:7" x14ac:dyDescent="0.25">
      <c r="B3" s="10" t="s">
        <v>784</v>
      </c>
      <c r="C3" s="11"/>
    </row>
    <row r="4" spans="1:7" x14ac:dyDescent="0.25">
      <c r="B4" s="10" t="s">
        <v>1114</v>
      </c>
      <c r="C4" s="12"/>
    </row>
    <row r="5" spans="1:7" x14ac:dyDescent="0.25">
      <c r="B5" s="10" t="s">
        <v>820</v>
      </c>
      <c r="C5" s="13"/>
    </row>
    <row r="6" spans="1:7" x14ac:dyDescent="0.25">
      <c r="B6" s="10" t="s">
        <v>854</v>
      </c>
      <c r="C6" s="14"/>
    </row>
    <row r="8" spans="1:7" ht="15.75" x14ac:dyDescent="0.25">
      <c r="A8" s="572" t="s">
        <v>1115</v>
      </c>
      <c r="B8" s="572"/>
      <c r="C8" s="572"/>
      <c r="D8" s="572"/>
      <c r="E8" s="572"/>
      <c r="F8" s="572"/>
    </row>
    <row r="9" spans="1:7" ht="15.75" thickBot="1" x14ac:dyDescent="0.3"/>
    <row r="10" spans="1:7" ht="16.5" thickTop="1" thickBot="1" x14ac:dyDescent="0.3">
      <c r="A10" s="573" t="s">
        <v>27</v>
      </c>
      <c r="B10" s="574"/>
      <c r="C10" s="575" t="s">
        <v>1116</v>
      </c>
      <c r="D10" s="576"/>
      <c r="E10" s="576"/>
      <c r="F10" s="576"/>
      <c r="G10" s="577"/>
    </row>
    <row r="11" spans="1:7" ht="15.75" thickBot="1" x14ac:dyDescent="0.3">
      <c r="A11" s="15" t="s">
        <v>1117</v>
      </c>
      <c r="B11" s="16" t="s">
        <v>1118</v>
      </c>
      <c r="C11" s="578"/>
      <c r="D11" s="579"/>
      <c r="E11" s="579"/>
      <c r="F11" s="579"/>
      <c r="G11" s="580"/>
    </row>
    <row r="12" spans="1:7" ht="39.950000000000003" customHeight="1" thickBot="1" x14ac:dyDescent="0.3">
      <c r="A12" s="21" t="s">
        <v>72</v>
      </c>
      <c r="B12" s="20">
        <v>1</v>
      </c>
      <c r="C12" s="22"/>
      <c r="D12" s="23"/>
      <c r="E12" s="23"/>
      <c r="F12" s="23"/>
      <c r="G12" s="24"/>
    </row>
    <row r="13" spans="1:7" ht="39.950000000000003" customHeight="1" thickBot="1" x14ac:dyDescent="0.3">
      <c r="A13" s="21" t="s">
        <v>240</v>
      </c>
      <c r="B13" s="20">
        <v>0.8</v>
      </c>
      <c r="C13" s="25"/>
      <c r="D13" s="26"/>
      <c r="E13" s="27"/>
      <c r="F13" s="27"/>
      <c r="G13" s="28"/>
    </row>
    <row r="14" spans="1:7" ht="39.950000000000003" customHeight="1" thickBot="1" x14ac:dyDescent="0.3">
      <c r="A14" s="21" t="s">
        <v>242</v>
      </c>
      <c r="B14" s="20">
        <v>0.6</v>
      </c>
      <c r="C14" s="25"/>
      <c r="D14" s="26"/>
      <c r="E14" s="26"/>
      <c r="F14" s="27"/>
      <c r="G14" s="28"/>
    </row>
    <row r="15" spans="1:7" ht="39.950000000000003" customHeight="1" thickBot="1" x14ac:dyDescent="0.3">
      <c r="A15" s="21" t="s">
        <v>518</v>
      </c>
      <c r="B15" s="20">
        <v>0.4</v>
      </c>
      <c r="C15" s="29"/>
      <c r="D15" s="26"/>
      <c r="E15" s="26"/>
      <c r="F15" s="27"/>
      <c r="G15" s="28"/>
    </row>
    <row r="16" spans="1:7" ht="39.950000000000003" customHeight="1" thickBot="1" x14ac:dyDescent="0.3">
      <c r="A16" s="21" t="s">
        <v>513</v>
      </c>
      <c r="B16" s="20">
        <v>0.2</v>
      </c>
      <c r="C16" s="30"/>
      <c r="D16" s="31"/>
      <c r="E16" s="32"/>
      <c r="F16" s="33"/>
      <c r="G16" s="34"/>
    </row>
    <row r="17" spans="1:7" ht="30.75" thickBot="1" x14ac:dyDescent="0.3">
      <c r="A17" s="581" t="s">
        <v>29</v>
      </c>
      <c r="B17" s="16" t="s">
        <v>1117</v>
      </c>
      <c r="C17" s="16" t="s">
        <v>858</v>
      </c>
      <c r="D17" s="16" t="s">
        <v>841</v>
      </c>
      <c r="E17" s="16" t="s">
        <v>820</v>
      </c>
      <c r="F17" s="16" t="s">
        <v>803</v>
      </c>
      <c r="G17" s="16" t="s">
        <v>783</v>
      </c>
    </row>
    <row r="18" spans="1:7" ht="15.75" thickBot="1" x14ac:dyDescent="0.3">
      <c r="A18" s="582"/>
      <c r="B18" s="16" t="s">
        <v>1118</v>
      </c>
      <c r="C18" s="19">
        <v>0.2</v>
      </c>
      <c r="D18" s="19">
        <v>0.4</v>
      </c>
      <c r="E18" s="19">
        <v>0.6</v>
      </c>
      <c r="F18" s="19">
        <v>0.8</v>
      </c>
      <c r="G18" s="19">
        <v>1</v>
      </c>
    </row>
    <row r="20" spans="1:7" ht="15.75" thickBot="1" x14ac:dyDescent="0.3"/>
    <row r="21" spans="1:7" ht="25.5" customHeight="1" thickBot="1" x14ac:dyDescent="0.3">
      <c r="B21" s="590" t="s">
        <v>1119</v>
      </c>
      <c r="C21" s="583" t="s">
        <v>1120</v>
      </c>
      <c r="D21" s="583"/>
      <c r="E21" s="583"/>
      <c r="F21" s="583"/>
    </row>
    <row r="22" spans="1:7" ht="39" customHeight="1" thickBot="1" x14ac:dyDescent="0.3">
      <c r="B22" s="590"/>
      <c r="C22" s="587" t="s">
        <v>1121</v>
      </c>
      <c r="D22" s="588"/>
      <c r="E22" s="588"/>
      <c r="F22" s="589"/>
    </row>
    <row r="23" spans="1:7" ht="43.5" customHeight="1" thickBot="1" x14ac:dyDescent="0.3">
      <c r="B23" s="80" t="s">
        <v>854</v>
      </c>
      <c r="C23" s="584" t="s">
        <v>1122</v>
      </c>
      <c r="D23" s="585"/>
      <c r="E23" s="585"/>
      <c r="F23" s="586"/>
    </row>
    <row r="24" spans="1:7" ht="43.5" customHeight="1" thickBot="1" x14ac:dyDescent="0.3">
      <c r="B24" s="80" t="s">
        <v>820</v>
      </c>
      <c r="C24" s="594" t="s">
        <v>1123</v>
      </c>
      <c r="D24" s="595"/>
      <c r="E24" s="595"/>
      <c r="F24" s="596"/>
    </row>
    <row r="25" spans="1:7" ht="43.5" customHeight="1" thickBot="1" x14ac:dyDescent="0.3">
      <c r="B25" s="583" t="s">
        <v>804</v>
      </c>
      <c r="C25" s="594" t="s">
        <v>1124</v>
      </c>
      <c r="D25" s="595"/>
      <c r="E25" s="595"/>
      <c r="F25" s="596"/>
    </row>
    <row r="26" spans="1:7" ht="43.5" customHeight="1" thickBot="1" x14ac:dyDescent="0.3">
      <c r="B26" s="583"/>
      <c r="C26" s="591" t="s">
        <v>1125</v>
      </c>
      <c r="D26" s="592"/>
      <c r="E26" s="592"/>
      <c r="F26" s="593"/>
    </row>
    <row r="27" spans="1:7" ht="43.5" customHeight="1" thickBot="1" x14ac:dyDescent="0.3">
      <c r="B27" s="583" t="s">
        <v>784</v>
      </c>
      <c r="C27" s="594" t="s">
        <v>1124</v>
      </c>
      <c r="D27" s="595"/>
      <c r="E27" s="595"/>
      <c r="F27" s="596"/>
    </row>
    <row r="28" spans="1:7" ht="43.5" customHeight="1" thickBot="1" x14ac:dyDescent="0.3">
      <c r="B28" s="583"/>
      <c r="C28" s="591" t="s">
        <v>1125</v>
      </c>
      <c r="D28" s="592"/>
      <c r="E28" s="592"/>
      <c r="F28" s="593"/>
    </row>
  </sheetData>
  <mergeCells count="16">
    <mergeCell ref="B25:B26"/>
    <mergeCell ref="B27:B28"/>
    <mergeCell ref="C21:F21"/>
    <mergeCell ref="C23:F23"/>
    <mergeCell ref="C22:F22"/>
    <mergeCell ref="B21:B22"/>
    <mergeCell ref="C28:F28"/>
    <mergeCell ref="C27:F27"/>
    <mergeCell ref="C26:F26"/>
    <mergeCell ref="C25:F25"/>
    <mergeCell ref="C24:F24"/>
    <mergeCell ref="B2:C2"/>
    <mergeCell ref="A8:F8"/>
    <mergeCell ref="A10:B10"/>
    <mergeCell ref="C10:G11"/>
    <mergeCell ref="A17: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15"/>
  <sheetViews>
    <sheetView topLeftCell="A8" zoomScale="110" zoomScaleNormal="110" workbookViewId="0">
      <selection activeCell="L10" sqref="L10"/>
    </sheetView>
  </sheetViews>
  <sheetFormatPr baseColWidth="10" defaultColWidth="11.42578125" defaultRowHeight="15" x14ac:dyDescent="0.25"/>
  <cols>
    <col min="1" max="1" width="2.140625" customWidth="1"/>
    <col min="2" max="3" width="11.7109375" bestFit="1" customWidth="1"/>
    <col min="4" max="7" width="12.7109375" customWidth="1"/>
    <col min="8" max="8" width="16.28515625" customWidth="1"/>
    <col min="9" max="9" width="10.5703125" customWidth="1"/>
    <col min="10" max="10" width="11.7109375" bestFit="1" customWidth="1"/>
    <col min="11" max="11" width="14.42578125" customWidth="1"/>
    <col min="12" max="12" width="19.7109375" customWidth="1"/>
    <col min="13" max="13" width="12.7109375" customWidth="1"/>
    <col min="14" max="14" width="14" customWidth="1"/>
  </cols>
  <sheetData>
    <row r="1" spans="1:14" ht="42.75" customHeight="1" x14ac:dyDescent="0.25">
      <c r="A1" s="598"/>
      <c r="B1" s="598"/>
      <c r="C1" s="598"/>
      <c r="D1" s="598"/>
      <c r="E1" s="597" t="s">
        <v>1126</v>
      </c>
      <c r="F1" s="597"/>
      <c r="G1" s="597"/>
      <c r="H1" s="597"/>
      <c r="I1" s="597"/>
      <c r="J1" s="597"/>
      <c r="K1" s="597"/>
      <c r="L1" s="597"/>
      <c r="M1" s="597"/>
      <c r="N1" s="597"/>
    </row>
    <row r="3" spans="1:14" x14ac:dyDescent="0.25">
      <c r="A3" s="3" t="s">
        <v>1127</v>
      </c>
      <c r="B3" s="3"/>
      <c r="C3" s="3"/>
      <c r="D3" s="3"/>
      <c r="E3" s="3"/>
      <c r="F3" s="3"/>
      <c r="G3" s="3"/>
      <c r="H3" s="3"/>
    </row>
    <row r="5" spans="1:14" ht="15.75" x14ac:dyDescent="0.25">
      <c r="B5" s="572" t="s">
        <v>1115</v>
      </c>
      <c r="C5" s="572"/>
      <c r="D5" s="572"/>
      <c r="E5" s="572"/>
      <c r="F5" s="572"/>
      <c r="G5" s="572"/>
      <c r="H5" s="572"/>
      <c r="I5" s="572"/>
      <c r="J5" s="572"/>
      <c r="K5" s="572"/>
      <c r="L5" s="572"/>
      <c r="M5" s="572"/>
      <c r="N5" s="572"/>
    </row>
    <row r="6" spans="1:14" ht="9" customHeight="1" thickBot="1" x14ac:dyDescent="0.3"/>
    <row r="7" spans="1:14" ht="15.75" thickBot="1" x14ac:dyDescent="0.3">
      <c r="B7" s="573" t="s">
        <v>27</v>
      </c>
      <c r="C7" s="574"/>
      <c r="D7" s="575" t="s">
        <v>1128</v>
      </c>
      <c r="E7" s="576"/>
      <c r="F7" s="576"/>
      <c r="G7" s="576"/>
      <c r="H7" s="577"/>
      <c r="J7" s="82"/>
      <c r="K7" s="82"/>
      <c r="L7" s="82"/>
      <c r="M7" s="82"/>
      <c r="N7" s="82"/>
    </row>
    <row r="8" spans="1:14" ht="15.75" thickBot="1" x14ac:dyDescent="0.3">
      <c r="B8" s="15" t="s">
        <v>1117</v>
      </c>
      <c r="C8" s="16" t="s">
        <v>1118</v>
      </c>
      <c r="D8" s="578"/>
      <c r="E8" s="579"/>
      <c r="F8" s="579"/>
      <c r="G8" s="579"/>
      <c r="H8" s="580"/>
      <c r="J8" s="82"/>
      <c r="K8" s="599" t="s">
        <v>1113</v>
      </c>
      <c r="L8" s="600"/>
      <c r="M8" s="82"/>
      <c r="N8" s="82"/>
    </row>
    <row r="9" spans="1:14" ht="50.1" customHeight="1" thickBot="1" x14ac:dyDescent="0.3">
      <c r="B9" s="21" t="s">
        <v>72</v>
      </c>
      <c r="C9" s="20">
        <v>1</v>
      </c>
      <c r="D9" s="22"/>
      <c r="E9" s="23"/>
      <c r="F9" s="23"/>
      <c r="G9" s="23"/>
      <c r="H9" s="24"/>
      <c r="J9" s="82"/>
      <c r="K9" s="10" t="s">
        <v>784</v>
      </c>
      <c r="L9" s="11"/>
      <c r="M9" s="82"/>
      <c r="N9" s="82"/>
    </row>
    <row r="10" spans="1:14" ht="50.1" customHeight="1" thickBot="1" x14ac:dyDescent="0.3">
      <c r="B10" s="21" t="s">
        <v>240</v>
      </c>
      <c r="C10" s="20">
        <v>0.8</v>
      </c>
      <c r="D10" s="25"/>
      <c r="E10" s="26"/>
      <c r="F10" s="27"/>
      <c r="G10" s="27"/>
      <c r="H10" s="28"/>
      <c r="J10" s="82"/>
      <c r="K10" s="10" t="s">
        <v>1114</v>
      </c>
      <c r="L10" s="12"/>
      <c r="M10" s="82"/>
      <c r="N10" s="82"/>
    </row>
    <row r="11" spans="1:14" ht="50.1" customHeight="1" thickBot="1" x14ac:dyDescent="0.3">
      <c r="B11" s="21" t="s">
        <v>242</v>
      </c>
      <c r="C11" s="20">
        <v>0.6</v>
      </c>
      <c r="D11" s="25"/>
      <c r="E11" s="26"/>
      <c r="F11" s="26"/>
      <c r="G11" s="27"/>
      <c r="H11" s="28"/>
      <c r="J11" s="82"/>
      <c r="K11" s="10" t="s">
        <v>820</v>
      </c>
      <c r="L11" s="13"/>
      <c r="M11" s="82"/>
      <c r="N11" s="82"/>
    </row>
    <row r="12" spans="1:14" ht="50.1" customHeight="1" thickBot="1" x14ac:dyDescent="0.3">
      <c r="B12" s="21" t="s">
        <v>518</v>
      </c>
      <c r="C12" s="20">
        <v>0.4</v>
      </c>
      <c r="D12" s="29"/>
      <c r="E12" s="26"/>
      <c r="F12" s="26"/>
      <c r="G12" s="27"/>
      <c r="H12" s="28"/>
      <c r="J12" s="82"/>
      <c r="K12" s="10" t="s">
        <v>854</v>
      </c>
      <c r="L12" s="14"/>
      <c r="M12" s="82"/>
      <c r="N12" s="82"/>
    </row>
    <row r="13" spans="1:14" ht="50.1" customHeight="1" thickBot="1" x14ac:dyDescent="0.3">
      <c r="B13" s="21" t="s">
        <v>513</v>
      </c>
      <c r="C13" s="20">
        <v>0.2</v>
      </c>
      <c r="D13" s="30"/>
      <c r="E13" s="31"/>
      <c r="F13" s="32"/>
      <c r="G13" s="33"/>
      <c r="H13" s="34"/>
      <c r="J13" s="82"/>
      <c r="K13" s="82"/>
      <c r="L13" s="82"/>
      <c r="M13" s="82"/>
      <c r="N13" s="82"/>
    </row>
    <row r="14" spans="1:14" ht="15.75" thickBot="1" x14ac:dyDescent="0.3">
      <c r="B14" s="581" t="s">
        <v>29</v>
      </c>
      <c r="C14" s="16" t="s">
        <v>1117</v>
      </c>
      <c r="D14" s="16" t="s">
        <v>858</v>
      </c>
      <c r="E14" s="16" t="s">
        <v>841</v>
      </c>
      <c r="F14" s="16" t="s">
        <v>820</v>
      </c>
      <c r="G14" s="16" t="s">
        <v>803</v>
      </c>
      <c r="H14" s="16" t="s">
        <v>783</v>
      </c>
      <c r="J14" s="82"/>
      <c r="K14" s="82"/>
      <c r="L14" s="82"/>
      <c r="M14" s="82"/>
      <c r="N14" s="82"/>
    </row>
    <row r="15" spans="1:14" ht="15.75" thickBot="1" x14ac:dyDescent="0.3">
      <c r="B15" s="582"/>
      <c r="C15" s="16" t="s">
        <v>1118</v>
      </c>
      <c r="D15" s="19">
        <v>0.2</v>
      </c>
      <c r="E15" s="19">
        <v>0.4</v>
      </c>
      <c r="F15" s="19">
        <v>0.6</v>
      </c>
      <c r="G15" s="19">
        <v>0.8</v>
      </c>
      <c r="H15" s="19">
        <v>1</v>
      </c>
      <c r="J15" s="82"/>
      <c r="K15" s="82"/>
      <c r="L15" s="82"/>
      <c r="M15" s="82"/>
      <c r="N15" s="82"/>
    </row>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63"/>
  <sheetViews>
    <sheetView topLeftCell="A16" zoomScale="80" zoomScaleNormal="80" workbookViewId="0">
      <selection activeCell="H14" sqref="H14:I14"/>
    </sheetView>
  </sheetViews>
  <sheetFormatPr baseColWidth="10" defaultColWidth="11.42578125" defaultRowHeight="15" x14ac:dyDescent="0.25"/>
  <cols>
    <col min="1" max="1" width="17.42578125" style="56" customWidth="1"/>
    <col min="2" max="5" width="25.7109375" customWidth="1"/>
    <col min="6" max="6" width="17.85546875" customWidth="1"/>
    <col min="7" max="7" width="18.5703125" style="56" customWidth="1"/>
    <col min="8" max="8" width="26" customWidth="1"/>
    <col min="9" max="11" width="25.7109375" customWidth="1"/>
  </cols>
  <sheetData>
    <row r="1" spans="1:11" ht="15.75" x14ac:dyDescent="0.25">
      <c r="A1" s="572" t="s">
        <v>1129</v>
      </c>
      <c r="B1" s="572"/>
      <c r="C1" s="572"/>
      <c r="D1" s="572"/>
      <c r="F1" s="572" t="s">
        <v>1130</v>
      </c>
      <c r="G1" s="572"/>
      <c r="H1" s="572"/>
    </row>
    <row r="2" spans="1:11" ht="15.75" thickBot="1" x14ac:dyDescent="0.3"/>
    <row r="3" spans="1:11" ht="21.75" customHeight="1" thickBot="1" x14ac:dyDescent="0.3">
      <c r="A3" s="631" t="s">
        <v>1131</v>
      </c>
      <c r="B3" s="631"/>
      <c r="C3" s="631"/>
      <c r="D3" s="632"/>
      <c r="F3" s="629" t="s">
        <v>1132</v>
      </c>
      <c r="G3" s="629" t="s">
        <v>1133</v>
      </c>
      <c r="H3" s="629"/>
    </row>
    <row r="4" spans="1:11" ht="28.5" customHeight="1" thickBot="1" x14ac:dyDescent="0.3">
      <c r="A4" s="57"/>
      <c r="B4" s="42" t="s">
        <v>1134</v>
      </c>
      <c r="C4" s="43" t="s">
        <v>1135</v>
      </c>
      <c r="D4" s="42" t="s">
        <v>27</v>
      </c>
      <c r="F4" s="629"/>
      <c r="G4" s="51" t="s">
        <v>1136</v>
      </c>
      <c r="H4" s="51" t="s">
        <v>1137</v>
      </c>
    </row>
    <row r="5" spans="1:11" ht="51.75" thickBot="1" x14ac:dyDescent="0.3">
      <c r="A5" s="44" t="s">
        <v>123</v>
      </c>
      <c r="B5" s="5" t="s">
        <v>1138</v>
      </c>
      <c r="C5" s="45" t="s">
        <v>1139</v>
      </c>
      <c r="D5" s="46">
        <v>0.2</v>
      </c>
      <c r="F5" s="52" t="s">
        <v>730</v>
      </c>
      <c r="G5" s="53">
        <v>0.2</v>
      </c>
      <c r="H5" s="630" t="s">
        <v>219</v>
      </c>
    </row>
    <row r="6" spans="1:11" ht="39" thickBot="1" x14ac:dyDescent="0.3">
      <c r="A6" s="47" t="s">
        <v>83</v>
      </c>
      <c r="B6" s="5" t="s">
        <v>1140</v>
      </c>
      <c r="C6" s="45" t="s">
        <v>1141</v>
      </c>
      <c r="D6" s="46">
        <v>0.4</v>
      </c>
      <c r="F6" s="52" t="s">
        <v>734</v>
      </c>
      <c r="G6" s="53">
        <v>0.4</v>
      </c>
      <c r="H6" s="630"/>
    </row>
    <row r="7" spans="1:11" ht="39" thickBot="1" x14ac:dyDescent="0.3">
      <c r="A7" s="48" t="s">
        <v>208</v>
      </c>
      <c r="B7" s="5" t="s">
        <v>1142</v>
      </c>
      <c r="C7" s="45" t="s">
        <v>1143</v>
      </c>
      <c r="D7" s="46">
        <v>0.6</v>
      </c>
      <c r="F7" s="54" t="s">
        <v>312</v>
      </c>
      <c r="G7" s="55">
        <v>0.6</v>
      </c>
      <c r="H7" s="55">
        <v>0.6</v>
      </c>
    </row>
    <row r="8" spans="1:11" ht="51.75" thickBot="1" x14ac:dyDescent="0.3">
      <c r="A8" s="49" t="s">
        <v>741</v>
      </c>
      <c r="B8" s="5" t="s">
        <v>1144</v>
      </c>
      <c r="C8" s="45" t="s">
        <v>1145</v>
      </c>
      <c r="D8" s="46">
        <v>0.8</v>
      </c>
      <c r="F8" s="54" t="s">
        <v>84</v>
      </c>
      <c r="G8" s="55">
        <v>0.8</v>
      </c>
      <c r="H8" s="55">
        <v>0.8</v>
      </c>
    </row>
    <row r="9" spans="1:11" ht="39" thickBot="1" x14ac:dyDescent="0.3">
      <c r="A9" s="50" t="s">
        <v>744</v>
      </c>
      <c r="B9" s="5" t="s">
        <v>1146</v>
      </c>
      <c r="C9" s="45" t="s">
        <v>1147</v>
      </c>
      <c r="D9" s="46">
        <v>1</v>
      </c>
      <c r="F9" s="54" t="s">
        <v>745</v>
      </c>
      <c r="G9" s="55">
        <v>1</v>
      </c>
      <c r="H9" s="55">
        <v>1</v>
      </c>
    </row>
    <row r="11" spans="1:11" ht="15.75" thickBot="1" x14ac:dyDescent="0.3"/>
    <row r="12" spans="1:11" ht="23.25" customHeight="1" thickBot="1" x14ac:dyDescent="0.3">
      <c r="A12" s="601" t="s">
        <v>1148</v>
      </c>
      <c r="B12" s="601"/>
      <c r="C12" s="601"/>
      <c r="D12" s="601"/>
      <c r="E12" s="601"/>
      <c r="G12" s="601" t="s">
        <v>1149</v>
      </c>
      <c r="H12" s="601"/>
      <c r="I12" s="601"/>
      <c r="J12" s="601"/>
      <c r="K12" s="601"/>
    </row>
    <row r="13" spans="1:11" ht="39" customHeight="1" thickBot="1" x14ac:dyDescent="0.3">
      <c r="A13" s="7" t="s">
        <v>1150</v>
      </c>
      <c r="B13" s="602" t="s">
        <v>1151</v>
      </c>
      <c r="C13" s="602"/>
      <c r="D13" s="602" t="s">
        <v>1152</v>
      </c>
      <c r="E13" s="602"/>
      <c r="G13" s="7" t="s">
        <v>1150</v>
      </c>
      <c r="H13" s="602" t="s">
        <v>1153</v>
      </c>
      <c r="I13" s="602"/>
      <c r="J13" s="602" t="s">
        <v>1152</v>
      </c>
      <c r="K13" s="602"/>
    </row>
    <row r="14" spans="1:11" ht="24.95" customHeight="1" x14ac:dyDescent="0.25">
      <c r="A14" s="609" t="s">
        <v>1154</v>
      </c>
      <c r="B14" s="603" t="s">
        <v>1155</v>
      </c>
      <c r="C14" s="604"/>
      <c r="D14" s="603" t="s">
        <v>1156</v>
      </c>
      <c r="E14" s="604"/>
      <c r="G14" s="609" t="s">
        <v>1154</v>
      </c>
      <c r="H14" s="603" t="s">
        <v>1157</v>
      </c>
      <c r="I14" s="604"/>
      <c r="J14" s="603" t="s">
        <v>1158</v>
      </c>
      <c r="K14" s="604"/>
    </row>
    <row r="15" spans="1:11" ht="24.95" customHeight="1" x14ac:dyDescent="0.25">
      <c r="A15" s="610"/>
      <c r="B15" s="605" t="s">
        <v>1159</v>
      </c>
      <c r="C15" s="606"/>
      <c r="D15" s="605" t="s">
        <v>1160</v>
      </c>
      <c r="E15" s="606"/>
      <c r="G15" s="610"/>
      <c r="H15" s="605" t="s">
        <v>1161</v>
      </c>
      <c r="I15" s="606"/>
      <c r="J15" s="605" t="s">
        <v>1162</v>
      </c>
      <c r="K15" s="606"/>
    </row>
    <row r="16" spans="1:11" ht="39.950000000000003" customHeight="1" thickBot="1" x14ac:dyDescent="0.3">
      <c r="A16" s="610"/>
      <c r="B16" s="605" t="s">
        <v>1163</v>
      </c>
      <c r="C16" s="606"/>
      <c r="D16" s="605" t="s">
        <v>1164</v>
      </c>
      <c r="E16" s="606"/>
      <c r="G16" s="611"/>
      <c r="H16" s="607" t="s">
        <v>1165</v>
      </c>
      <c r="I16" s="608"/>
      <c r="J16" s="607" t="s">
        <v>1166</v>
      </c>
      <c r="K16" s="608"/>
    </row>
    <row r="17" spans="1:11" ht="51.95" customHeight="1" x14ac:dyDescent="0.25">
      <c r="A17" s="610"/>
      <c r="B17" s="605" t="s">
        <v>1167</v>
      </c>
      <c r="C17" s="606"/>
      <c r="D17" s="605" t="s">
        <v>1168</v>
      </c>
      <c r="E17" s="606"/>
      <c r="G17" s="609" t="s">
        <v>1169</v>
      </c>
      <c r="H17" s="603" t="s">
        <v>1170</v>
      </c>
      <c r="I17" s="604"/>
      <c r="J17" s="603" t="s">
        <v>1171</v>
      </c>
      <c r="K17" s="604"/>
    </row>
    <row r="18" spans="1:11" ht="24.95" customHeight="1" thickBot="1" x14ac:dyDescent="0.3">
      <c r="A18" s="611"/>
      <c r="B18" s="612"/>
      <c r="C18" s="613"/>
      <c r="D18" s="607" t="s">
        <v>1172</v>
      </c>
      <c r="E18" s="608"/>
      <c r="G18" s="610"/>
      <c r="H18" s="605" t="s">
        <v>1173</v>
      </c>
      <c r="I18" s="606"/>
      <c r="J18" s="605" t="s">
        <v>1174</v>
      </c>
      <c r="K18" s="606"/>
    </row>
    <row r="19" spans="1:11" ht="24.95" customHeight="1" thickBot="1" x14ac:dyDescent="0.3">
      <c r="A19" s="609" t="s">
        <v>1169</v>
      </c>
      <c r="B19" s="603" t="s">
        <v>1175</v>
      </c>
      <c r="C19" s="604"/>
      <c r="D19" s="603" t="s">
        <v>1176</v>
      </c>
      <c r="E19" s="604"/>
      <c r="G19" s="611"/>
      <c r="H19" s="607" t="s">
        <v>1177</v>
      </c>
      <c r="I19" s="608"/>
      <c r="J19" s="607" t="s">
        <v>1178</v>
      </c>
      <c r="K19" s="608"/>
    </row>
    <row r="20" spans="1:11" ht="24.95" customHeight="1" x14ac:dyDescent="0.25">
      <c r="A20" s="610"/>
      <c r="B20" s="605" t="s">
        <v>1179</v>
      </c>
      <c r="C20" s="606"/>
      <c r="D20" s="605" t="s">
        <v>1180</v>
      </c>
      <c r="E20" s="606"/>
      <c r="G20" s="609" t="s">
        <v>1181</v>
      </c>
      <c r="H20" s="603" t="s">
        <v>1182</v>
      </c>
      <c r="I20" s="604"/>
      <c r="J20" s="603" t="s">
        <v>1183</v>
      </c>
      <c r="K20" s="604"/>
    </row>
    <row r="21" spans="1:11" ht="39.950000000000003" customHeight="1" x14ac:dyDescent="0.25">
      <c r="A21" s="610"/>
      <c r="B21" s="605" t="s">
        <v>1184</v>
      </c>
      <c r="C21" s="606"/>
      <c r="D21" s="605" t="s">
        <v>1185</v>
      </c>
      <c r="E21" s="606"/>
      <c r="G21" s="610"/>
      <c r="H21" s="605" t="s">
        <v>1186</v>
      </c>
      <c r="I21" s="606"/>
      <c r="J21" s="605" t="s">
        <v>1187</v>
      </c>
      <c r="K21" s="606"/>
    </row>
    <row r="22" spans="1:11" ht="51.95" customHeight="1" thickBot="1" x14ac:dyDescent="0.3">
      <c r="A22" s="610"/>
      <c r="B22" s="605" t="s">
        <v>1188</v>
      </c>
      <c r="C22" s="606"/>
      <c r="D22" s="605" t="s">
        <v>1189</v>
      </c>
      <c r="E22" s="606"/>
      <c r="G22" s="611"/>
      <c r="H22" s="607" t="s">
        <v>1190</v>
      </c>
      <c r="I22" s="608"/>
      <c r="J22" s="607" t="s">
        <v>1191</v>
      </c>
      <c r="K22" s="608"/>
    </row>
    <row r="23" spans="1:11" ht="39.950000000000003" customHeight="1" thickBot="1" x14ac:dyDescent="0.3">
      <c r="A23" s="611"/>
      <c r="B23" s="612"/>
      <c r="C23" s="613"/>
      <c r="D23" s="607" t="s">
        <v>1192</v>
      </c>
      <c r="E23" s="608"/>
      <c r="G23" s="609" t="s">
        <v>1193</v>
      </c>
      <c r="H23" s="603" t="s">
        <v>1194</v>
      </c>
      <c r="I23" s="604"/>
      <c r="J23" s="603" t="s">
        <v>1195</v>
      </c>
      <c r="K23" s="604"/>
    </row>
    <row r="24" spans="1:11" ht="24.95" customHeight="1" x14ac:dyDescent="0.25">
      <c r="A24" s="609" t="s">
        <v>1181</v>
      </c>
      <c r="B24" s="603" t="s">
        <v>1196</v>
      </c>
      <c r="C24" s="604"/>
      <c r="D24" s="603" t="s">
        <v>1197</v>
      </c>
      <c r="E24" s="604"/>
      <c r="G24" s="610"/>
      <c r="H24" s="605" t="s">
        <v>1198</v>
      </c>
      <c r="I24" s="606"/>
      <c r="J24" s="605" t="s">
        <v>1199</v>
      </c>
      <c r="K24" s="606"/>
    </row>
    <row r="25" spans="1:11" ht="39.950000000000003" customHeight="1" thickBot="1" x14ac:dyDescent="0.3">
      <c r="A25" s="610"/>
      <c r="B25" s="605" t="s">
        <v>1200</v>
      </c>
      <c r="C25" s="606"/>
      <c r="D25" s="605" t="s">
        <v>1201</v>
      </c>
      <c r="E25" s="606"/>
      <c r="G25" s="611"/>
      <c r="H25" s="607" t="s">
        <v>1202</v>
      </c>
      <c r="I25" s="608"/>
      <c r="J25" s="607" t="s">
        <v>1203</v>
      </c>
      <c r="K25" s="608"/>
    </row>
    <row r="26" spans="1:11" ht="39.950000000000003" customHeight="1" x14ac:dyDescent="0.25">
      <c r="A26" s="610"/>
      <c r="B26" s="605" t="s">
        <v>1204</v>
      </c>
      <c r="C26" s="606"/>
      <c r="D26" s="605" t="s">
        <v>1205</v>
      </c>
      <c r="E26" s="606"/>
      <c r="G26" s="609" t="s">
        <v>1206</v>
      </c>
      <c r="H26" s="603" t="s">
        <v>1207</v>
      </c>
      <c r="I26" s="604"/>
      <c r="J26" s="603" t="s">
        <v>1208</v>
      </c>
      <c r="K26" s="604"/>
    </row>
    <row r="27" spans="1:11" ht="51.95" customHeight="1" x14ac:dyDescent="0.25">
      <c r="A27" s="610"/>
      <c r="B27" s="605" t="s">
        <v>1209</v>
      </c>
      <c r="C27" s="606"/>
      <c r="D27" s="605" t="s">
        <v>1210</v>
      </c>
      <c r="E27" s="606"/>
      <c r="G27" s="610"/>
      <c r="H27" s="605" t="s">
        <v>1211</v>
      </c>
      <c r="I27" s="606"/>
      <c r="J27" s="605" t="s">
        <v>1212</v>
      </c>
      <c r="K27" s="606"/>
    </row>
    <row r="28" spans="1:11" ht="39.950000000000003" customHeight="1" thickBot="1" x14ac:dyDescent="0.3">
      <c r="A28" s="610"/>
      <c r="B28" s="605"/>
      <c r="C28" s="606"/>
      <c r="D28" s="605" t="s">
        <v>1213</v>
      </c>
      <c r="E28" s="606"/>
      <c r="G28" s="611"/>
      <c r="H28" s="607" t="s">
        <v>1214</v>
      </c>
      <c r="I28" s="608"/>
      <c r="J28" s="607" t="s">
        <v>1215</v>
      </c>
      <c r="K28" s="608"/>
    </row>
    <row r="29" spans="1:11" ht="24.95" customHeight="1" thickBot="1" x14ac:dyDescent="0.3">
      <c r="A29" s="611"/>
      <c r="B29" s="607"/>
      <c r="C29" s="608"/>
      <c r="D29" s="607" t="s">
        <v>1216</v>
      </c>
      <c r="E29" s="608"/>
    </row>
    <row r="30" spans="1:11" ht="24.95" customHeight="1" x14ac:dyDescent="0.25">
      <c r="A30" s="609" t="s">
        <v>1193</v>
      </c>
      <c r="B30" s="603" t="s">
        <v>1217</v>
      </c>
      <c r="C30" s="604"/>
      <c r="D30" s="603" t="s">
        <v>1218</v>
      </c>
      <c r="E30" s="604"/>
    </row>
    <row r="31" spans="1:11" ht="39.950000000000003" customHeight="1" x14ac:dyDescent="0.25">
      <c r="A31" s="610"/>
      <c r="B31" s="605" t="s">
        <v>1219</v>
      </c>
      <c r="C31" s="606"/>
      <c r="D31" s="605" t="s">
        <v>1220</v>
      </c>
      <c r="E31" s="606"/>
    </row>
    <row r="32" spans="1:11" ht="39.950000000000003" customHeight="1" x14ac:dyDescent="0.25">
      <c r="A32" s="610"/>
      <c r="B32" s="605" t="s">
        <v>1221</v>
      </c>
      <c r="C32" s="606"/>
      <c r="D32" s="605" t="s">
        <v>1222</v>
      </c>
      <c r="E32" s="606"/>
    </row>
    <row r="33" spans="1:11" ht="51.95" customHeight="1" thickBot="1" x14ac:dyDescent="0.3">
      <c r="A33" s="611"/>
      <c r="B33" s="607" t="s">
        <v>1223</v>
      </c>
      <c r="C33" s="608"/>
      <c r="D33" s="612"/>
      <c r="E33" s="613"/>
    </row>
    <row r="34" spans="1:11" ht="24.95" customHeight="1" x14ac:dyDescent="0.25">
      <c r="A34" s="609" t="s">
        <v>1206</v>
      </c>
      <c r="B34" s="603" t="s">
        <v>1224</v>
      </c>
      <c r="C34" s="604"/>
      <c r="D34" s="603" t="s">
        <v>1225</v>
      </c>
      <c r="E34" s="604"/>
    </row>
    <row r="35" spans="1:11" ht="24.95" customHeight="1" x14ac:dyDescent="0.25">
      <c r="A35" s="610"/>
      <c r="B35" s="605" t="s">
        <v>1226</v>
      </c>
      <c r="C35" s="606"/>
      <c r="D35" s="605" t="s">
        <v>1227</v>
      </c>
      <c r="E35" s="606"/>
    </row>
    <row r="36" spans="1:11" ht="39.950000000000003" customHeight="1" x14ac:dyDescent="0.25">
      <c r="A36" s="610"/>
      <c r="B36" s="605" t="s">
        <v>1228</v>
      </c>
      <c r="C36" s="606"/>
      <c r="D36" s="605" t="s">
        <v>1229</v>
      </c>
      <c r="E36" s="606"/>
    </row>
    <row r="37" spans="1:11" ht="51.95" customHeight="1" thickBot="1" x14ac:dyDescent="0.3">
      <c r="A37" s="611"/>
      <c r="B37" s="607" t="s">
        <v>1230</v>
      </c>
      <c r="C37" s="608"/>
      <c r="D37" s="612"/>
      <c r="E37" s="613"/>
    </row>
    <row r="40" spans="1:11" ht="35.25" customHeight="1" x14ac:dyDescent="0.25">
      <c r="A40" s="620" t="s">
        <v>1231</v>
      </c>
      <c r="B40" s="620"/>
      <c r="C40" s="620"/>
      <c r="D40" s="620"/>
      <c r="E40" s="620"/>
      <c r="G40" s="620" t="s">
        <v>1232</v>
      </c>
      <c r="H40" s="620"/>
      <c r="I40" s="620"/>
      <c r="J40" s="620"/>
      <c r="K40" s="620"/>
    </row>
    <row r="41" spans="1:11" ht="15.75" customHeight="1" thickBot="1" x14ac:dyDescent="0.3">
      <c r="A41" s="6"/>
      <c r="B41" s="58"/>
      <c r="C41" s="6"/>
      <c r="D41" s="6"/>
      <c r="G41"/>
      <c r="H41" s="56"/>
    </row>
    <row r="42" spans="1:11" ht="45.75" thickBot="1" x14ac:dyDescent="0.3">
      <c r="A42" s="624" t="s">
        <v>1233</v>
      </c>
      <c r="B42" s="626" t="s">
        <v>1234</v>
      </c>
      <c r="C42" s="626"/>
      <c r="D42" s="626" t="s">
        <v>1235</v>
      </c>
      <c r="E42" s="626"/>
      <c r="G42"/>
      <c r="H42" s="59" t="s">
        <v>1150</v>
      </c>
      <c r="I42" s="60" t="s">
        <v>1236</v>
      </c>
      <c r="J42" s="616" t="s">
        <v>1237</v>
      </c>
      <c r="K42" s="617"/>
    </row>
    <row r="43" spans="1:11" ht="29.25" customHeight="1" thickBot="1" x14ac:dyDescent="0.3">
      <c r="A43" s="625"/>
      <c r="B43" s="626"/>
      <c r="C43" s="626"/>
      <c r="D43" s="9" t="s">
        <v>64</v>
      </c>
      <c r="E43" s="9" t="s">
        <v>65</v>
      </c>
      <c r="G43"/>
      <c r="H43" s="61" t="s">
        <v>1154</v>
      </c>
      <c r="I43" s="36" t="s">
        <v>1238</v>
      </c>
      <c r="J43" s="627" t="s">
        <v>1239</v>
      </c>
      <c r="K43" s="628"/>
    </row>
    <row r="44" spans="1:11" ht="26.25" customHeight="1" x14ac:dyDescent="0.25">
      <c r="A44" s="64">
        <v>1</v>
      </c>
      <c r="B44" s="623" t="s">
        <v>1240</v>
      </c>
      <c r="C44" s="623"/>
      <c r="D44" s="65"/>
      <c r="E44" s="66"/>
      <c r="G44"/>
      <c r="H44" s="61" t="s">
        <v>1169</v>
      </c>
      <c r="I44" s="36" t="s">
        <v>1241</v>
      </c>
      <c r="J44" s="627" t="s">
        <v>1242</v>
      </c>
      <c r="K44" s="628"/>
    </row>
    <row r="45" spans="1:11" ht="24" customHeight="1" thickBot="1" x14ac:dyDescent="0.3">
      <c r="A45" s="67">
        <v>2</v>
      </c>
      <c r="B45" s="618" t="s">
        <v>1243</v>
      </c>
      <c r="C45" s="618"/>
      <c r="D45" s="68"/>
      <c r="E45" s="69"/>
      <c r="G45"/>
      <c r="H45" s="62" t="s">
        <v>1181</v>
      </c>
      <c r="I45" s="63" t="s">
        <v>1244</v>
      </c>
      <c r="J45" s="614" t="s">
        <v>1245</v>
      </c>
      <c r="K45" s="615"/>
    </row>
    <row r="46" spans="1:11" ht="15.75" customHeight="1" x14ac:dyDescent="0.25">
      <c r="A46" s="67">
        <v>3</v>
      </c>
      <c r="B46" s="618" t="s">
        <v>1246</v>
      </c>
      <c r="C46" s="618"/>
      <c r="D46" s="68"/>
      <c r="E46" s="69"/>
      <c r="G46"/>
      <c r="H46" s="56"/>
    </row>
    <row r="47" spans="1:11" ht="25.5" customHeight="1" x14ac:dyDescent="0.25">
      <c r="A47" s="67">
        <v>4</v>
      </c>
      <c r="B47" s="618" t="s">
        <v>1247</v>
      </c>
      <c r="C47" s="618"/>
      <c r="D47" s="68"/>
      <c r="E47" s="69"/>
      <c r="G47"/>
      <c r="H47" s="56"/>
    </row>
    <row r="48" spans="1:11" ht="27" customHeight="1" x14ac:dyDescent="0.25">
      <c r="A48" s="67">
        <v>5</v>
      </c>
      <c r="B48" s="618" t="s">
        <v>1248</v>
      </c>
      <c r="C48" s="618"/>
      <c r="D48" s="68"/>
      <c r="E48" s="69"/>
      <c r="G48"/>
      <c r="H48" s="56"/>
    </row>
    <row r="49" spans="1:5" x14ac:dyDescent="0.25">
      <c r="A49" s="67">
        <v>6</v>
      </c>
      <c r="B49" s="618" t="s">
        <v>1249</v>
      </c>
      <c r="C49" s="618"/>
      <c r="D49" s="68"/>
      <c r="E49" s="69"/>
    </row>
    <row r="50" spans="1:5" ht="25.5" customHeight="1" x14ac:dyDescent="0.25">
      <c r="A50" s="67">
        <v>7</v>
      </c>
      <c r="B50" s="618" t="s">
        <v>1250</v>
      </c>
      <c r="C50" s="618"/>
      <c r="D50" s="68"/>
      <c r="E50" s="69"/>
    </row>
    <row r="51" spans="1:5" ht="26.25" customHeight="1" x14ac:dyDescent="0.25">
      <c r="A51" s="67">
        <v>8</v>
      </c>
      <c r="B51" s="618" t="s">
        <v>1251</v>
      </c>
      <c r="C51" s="618"/>
      <c r="D51" s="68"/>
      <c r="E51" s="69"/>
    </row>
    <row r="52" spans="1:5" x14ac:dyDescent="0.25">
      <c r="A52" s="67">
        <v>9</v>
      </c>
      <c r="B52" s="618" t="s">
        <v>1252</v>
      </c>
      <c r="C52" s="618"/>
      <c r="D52" s="68"/>
      <c r="E52" s="69"/>
    </row>
    <row r="53" spans="1:5" ht="30" customHeight="1" x14ac:dyDescent="0.25">
      <c r="A53" s="67">
        <v>10</v>
      </c>
      <c r="B53" s="618" t="s">
        <v>1253</v>
      </c>
      <c r="C53" s="618"/>
      <c r="D53" s="68"/>
      <c r="E53" s="69"/>
    </row>
    <row r="54" spans="1:5" x14ac:dyDescent="0.25">
      <c r="A54" s="67">
        <v>11</v>
      </c>
      <c r="B54" s="618" t="s">
        <v>1254</v>
      </c>
      <c r="C54" s="618"/>
      <c r="D54" s="68"/>
      <c r="E54" s="69"/>
    </row>
    <row r="55" spans="1:5" x14ac:dyDescent="0.25">
      <c r="A55" s="67">
        <v>12</v>
      </c>
      <c r="B55" s="618" t="s">
        <v>1255</v>
      </c>
      <c r="C55" s="618"/>
      <c r="D55" s="68"/>
      <c r="E55" s="69"/>
    </row>
    <row r="56" spans="1:5" x14ac:dyDescent="0.25">
      <c r="A56" s="67">
        <v>13</v>
      </c>
      <c r="B56" s="618" t="s">
        <v>1256</v>
      </c>
      <c r="C56" s="618"/>
      <c r="D56" s="68"/>
      <c r="E56" s="69"/>
    </row>
    <row r="57" spans="1:5" x14ac:dyDescent="0.25">
      <c r="A57" s="67">
        <v>14</v>
      </c>
      <c r="B57" s="618" t="s">
        <v>1257</v>
      </c>
      <c r="C57" s="618"/>
      <c r="D57" s="68"/>
      <c r="E57" s="69"/>
    </row>
    <row r="58" spans="1:5" x14ac:dyDescent="0.25">
      <c r="A58" s="67">
        <v>15</v>
      </c>
      <c r="B58" s="618" t="s">
        <v>1258</v>
      </c>
      <c r="C58" s="618"/>
      <c r="D58" s="68"/>
      <c r="E58" s="69"/>
    </row>
    <row r="59" spans="1:5" x14ac:dyDescent="0.25">
      <c r="A59" s="67">
        <v>16</v>
      </c>
      <c r="B59" s="618" t="s">
        <v>1259</v>
      </c>
      <c r="C59" s="618"/>
      <c r="D59" s="68"/>
      <c r="E59" s="69"/>
    </row>
    <row r="60" spans="1:5" x14ac:dyDescent="0.25">
      <c r="A60" s="67">
        <v>17</v>
      </c>
      <c r="B60" s="618" t="s">
        <v>1260</v>
      </c>
      <c r="C60" s="618"/>
      <c r="D60" s="68"/>
      <c r="E60" s="69"/>
    </row>
    <row r="61" spans="1:5" ht="19.5" customHeight="1" x14ac:dyDescent="0.25">
      <c r="A61" s="67">
        <v>18</v>
      </c>
      <c r="B61" s="618" t="s">
        <v>1261</v>
      </c>
      <c r="C61" s="618"/>
      <c r="D61" s="68"/>
      <c r="E61" s="69"/>
    </row>
    <row r="62" spans="1:5" ht="15.75" thickBot="1" x14ac:dyDescent="0.3">
      <c r="A62" s="70">
        <v>19</v>
      </c>
      <c r="B62" s="619" t="s">
        <v>1262</v>
      </c>
      <c r="C62" s="619"/>
      <c r="D62" s="71"/>
      <c r="E62" s="72"/>
    </row>
    <row r="63" spans="1:5" ht="15.75" thickBot="1" x14ac:dyDescent="0.3">
      <c r="A63"/>
      <c r="B63" s="621" t="s">
        <v>1263</v>
      </c>
      <c r="C63" s="622"/>
      <c r="D63" s="8"/>
    </row>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D17"/>
  <sheetViews>
    <sheetView topLeftCell="A10" workbookViewId="0">
      <selection activeCell="B6" sqref="B6:B10"/>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637" t="s">
        <v>1264</v>
      </c>
      <c r="B1" s="637"/>
      <c r="C1" s="637"/>
      <c r="D1" s="637"/>
    </row>
    <row r="2" spans="1:4" x14ac:dyDescent="0.25">
      <c r="A2" s="4"/>
    </row>
    <row r="3" spans="1:4" x14ac:dyDescent="0.25">
      <c r="A3" t="s">
        <v>1265</v>
      </c>
    </row>
    <row r="4" spans="1:4" ht="15.75" thickBot="1" x14ac:dyDescent="0.3">
      <c r="A4" s="4"/>
    </row>
    <row r="5" spans="1:4" ht="15.75" thickBot="1" x14ac:dyDescent="0.3">
      <c r="A5" s="38" t="s">
        <v>34</v>
      </c>
      <c r="B5" s="39" t="s">
        <v>1266</v>
      </c>
      <c r="C5" s="646" t="s">
        <v>1135</v>
      </c>
      <c r="D5" s="647"/>
    </row>
    <row r="6" spans="1:4" ht="39" thickBot="1" x14ac:dyDescent="0.3">
      <c r="A6" s="644" t="s">
        <v>1267</v>
      </c>
      <c r="B6" s="40" t="s">
        <v>1268</v>
      </c>
      <c r="C6" s="635" t="s">
        <v>1269</v>
      </c>
      <c r="D6" s="636"/>
    </row>
    <row r="7" spans="1:4" ht="26.25" thickBot="1" x14ac:dyDescent="0.3">
      <c r="A7" s="648"/>
      <c r="B7" s="40" t="s">
        <v>1270</v>
      </c>
      <c r="C7" s="635" t="s">
        <v>1271</v>
      </c>
      <c r="D7" s="636"/>
    </row>
    <row r="8" spans="1:4" ht="26.25" thickBot="1" x14ac:dyDescent="0.3">
      <c r="A8" s="648"/>
      <c r="B8" s="40" t="s">
        <v>1272</v>
      </c>
      <c r="C8" s="635" t="s">
        <v>1273</v>
      </c>
      <c r="D8" s="636"/>
    </row>
    <row r="9" spans="1:4" ht="39" thickBot="1" x14ac:dyDescent="0.3">
      <c r="A9" s="648"/>
      <c r="B9" s="40" t="s">
        <v>1274</v>
      </c>
      <c r="C9" s="635" t="s">
        <v>1275</v>
      </c>
      <c r="D9" s="636"/>
    </row>
    <row r="10" spans="1:4" ht="38.25" x14ac:dyDescent="0.25">
      <c r="A10" s="648"/>
      <c r="B10" s="83" t="s">
        <v>1276</v>
      </c>
      <c r="C10" s="649" t="s">
        <v>1277</v>
      </c>
      <c r="D10" s="650"/>
    </row>
    <row r="11" spans="1:4" x14ac:dyDescent="0.25">
      <c r="A11" s="37" t="s">
        <v>1278</v>
      </c>
      <c r="B11" s="37" t="s">
        <v>1278</v>
      </c>
      <c r="C11" s="81"/>
      <c r="D11" s="81"/>
    </row>
    <row r="12" spans="1:4" ht="39.75" customHeight="1" thickBot="1" x14ac:dyDescent="0.3">
      <c r="A12" s="638" t="s">
        <v>1279</v>
      </c>
      <c r="B12" s="639"/>
      <c r="C12" s="41" t="s">
        <v>1280</v>
      </c>
      <c r="D12" s="642" t="s">
        <v>1281</v>
      </c>
    </row>
    <row r="13" spans="1:4" ht="39.75" customHeight="1" thickBot="1" x14ac:dyDescent="0.3">
      <c r="A13" s="638"/>
      <c r="B13" s="639"/>
      <c r="C13" s="41" t="s">
        <v>1282</v>
      </c>
      <c r="D13" s="642"/>
    </row>
    <row r="14" spans="1:4" ht="39.75" customHeight="1" thickBot="1" x14ac:dyDescent="0.3">
      <c r="A14" s="640"/>
      <c r="B14" s="641"/>
      <c r="C14" s="41" t="s">
        <v>1283</v>
      </c>
      <c r="D14" s="643"/>
    </row>
    <row r="15" spans="1:4" ht="27" customHeight="1" thickBot="1" x14ac:dyDescent="0.3">
      <c r="A15" s="644" t="s">
        <v>1284</v>
      </c>
      <c r="B15" s="40" t="s">
        <v>1285</v>
      </c>
      <c r="C15" s="635" t="s">
        <v>1286</v>
      </c>
      <c r="D15" s="636"/>
    </row>
    <row r="16" spans="1:4" ht="37.5" customHeight="1" thickBot="1" x14ac:dyDescent="0.3">
      <c r="A16" s="645"/>
      <c r="B16" s="40" t="s">
        <v>1287</v>
      </c>
      <c r="C16" s="635" t="s">
        <v>1288</v>
      </c>
      <c r="D16" s="636"/>
    </row>
    <row r="17" spans="1:4" ht="37.5" customHeight="1" thickBot="1" x14ac:dyDescent="0.3">
      <c r="A17" s="633" t="s">
        <v>1289</v>
      </c>
      <c r="B17" s="634"/>
      <c r="C17" s="635" t="s">
        <v>1290</v>
      </c>
      <c r="D17" s="636"/>
    </row>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B1:E20"/>
  <sheetViews>
    <sheetView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654" t="s">
        <v>1291</v>
      </c>
      <c r="C1" s="654"/>
      <c r="D1" s="654"/>
      <c r="E1" s="654"/>
    </row>
    <row r="2" spans="2:5" ht="15.75" thickBot="1" x14ac:dyDescent="0.3"/>
    <row r="3" spans="2:5" ht="26.25" thickBot="1" x14ac:dyDescent="0.3">
      <c r="B3" s="73" t="s">
        <v>1292</v>
      </c>
      <c r="C3" s="74" t="s">
        <v>1293</v>
      </c>
      <c r="D3" s="75" t="s">
        <v>1294</v>
      </c>
      <c r="E3" s="74" t="s">
        <v>1295</v>
      </c>
    </row>
    <row r="4" spans="2:5" ht="15.75" thickBot="1" x14ac:dyDescent="0.3">
      <c r="B4" s="665" t="s">
        <v>1296</v>
      </c>
      <c r="C4" s="76" t="s">
        <v>89</v>
      </c>
      <c r="D4" s="667" t="s">
        <v>1297</v>
      </c>
      <c r="E4" s="77" t="s">
        <v>1298</v>
      </c>
    </row>
    <row r="5" spans="2:5" ht="15.75" thickBot="1" x14ac:dyDescent="0.3">
      <c r="B5" s="666"/>
      <c r="C5" s="76" t="s">
        <v>126</v>
      </c>
      <c r="D5" s="668"/>
      <c r="E5" s="77" t="s">
        <v>1298</v>
      </c>
    </row>
    <row r="6" spans="2:5" ht="15.75" thickBot="1" x14ac:dyDescent="0.3">
      <c r="B6" s="665" t="s">
        <v>1299</v>
      </c>
      <c r="C6" s="45" t="s">
        <v>91</v>
      </c>
      <c r="D6" s="35" t="s">
        <v>1300</v>
      </c>
      <c r="E6" s="76" t="s">
        <v>1298</v>
      </c>
    </row>
    <row r="7" spans="2:5" ht="15.75" thickBot="1" x14ac:dyDescent="0.3">
      <c r="B7" s="666"/>
      <c r="C7" s="45" t="s">
        <v>736</v>
      </c>
      <c r="D7" s="35" t="s">
        <v>1301</v>
      </c>
      <c r="E7" s="45" t="s">
        <v>1298</v>
      </c>
    </row>
    <row r="8" spans="2:5" ht="15.75" thickBot="1" x14ac:dyDescent="0.3">
      <c r="B8" s="665" t="s">
        <v>1302</v>
      </c>
      <c r="C8" s="77" t="s">
        <v>135</v>
      </c>
      <c r="D8" s="35" t="s">
        <v>1303</v>
      </c>
      <c r="E8" s="78">
        <v>0.25</v>
      </c>
    </row>
    <row r="9" spans="2:5" ht="26.25" thickBot="1" x14ac:dyDescent="0.3">
      <c r="B9" s="669"/>
      <c r="C9" s="77" t="s">
        <v>111</v>
      </c>
      <c r="D9" s="35" t="s">
        <v>1304</v>
      </c>
      <c r="E9" s="78">
        <v>0.15</v>
      </c>
    </row>
    <row r="10" spans="2:5" ht="26.25" thickBot="1" x14ac:dyDescent="0.3">
      <c r="B10" s="666"/>
      <c r="C10" s="77" t="s">
        <v>92</v>
      </c>
      <c r="D10" s="35" t="s">
        <v>1305</v>
      </c>
      <c r="E10" s="78">
        <v>0.1</v>
      </c>
    </row>
    <row r="11" spans="2:5" ht="39" thickBot="1" x14ac:dyDescent="0.3">
      <c r="B11" s="655" t="s">
        <v>1306</v>
      </c>
      <c r="C11" s="77" t="s">
        <v>179</v>
      </c>
      <c r="D11" s="35" t="s">
        <v>1307</v>
      </c>
      <c r="E11" s="79">
        <v>0.25</v>
      </c>
    </row>
    <row r="12" spans="2:5" ht="15.75" thickBot="1" x14ac:dyDescent="0.3">
      <c r="B12" s="656"/>
      <c r="C12" s="77" t="s">
        <v>93</v>
      </c>
      <c r="D12" s="35" t="s">
        <v>1308</v>
      </c>
      <c r="E12" s="79">
        <v>0.15</v>
      </c>
    </row>
    <row r="13" spans="2:5" ht="26.25" thickBot="1" x14ac:dyDescent="0.3">
      <c r="B13" s="655" t="s">
        <v>1309</v>
      </c>
      <c r="C13" s="77" t="s">
        <v>94</v>
      </c>
      <c r="D13" s="35" t="s">
        <v>1310</v>
      </c>
      <c r="E13" s="77" t="s">
        <v>1298</v>
      </c>
    </row>
    <row r="14" spans="2:5" ht="26.25" thickBot="1" x14ac:dyDescent="0.3">
      <c r="B14" s="656"/>
      <c r="C14" s="77" t="s">
        <v>737</v>
      </c>
      <c r="D14" s="35" t="s">
        <v>1311</v>
      </c>
      <c r="E14" s="77" t="s">
        <v>1298</v>
      </c>
    </row>
    <row r="15" spans="2:5" ht="15.75" thickBot="1" x14ac:dyDescent="0.3">
      <c r="B15" s="657" t="s">
        <v>1312</v>
      </c>
      <c r="C15" s="77" t="s">
        <v>1313</v>
      </c>
      <c r="D15" s="35" t="s">
        <v>1314</v>
      </c>
      <c r="E15" s="77" t="s">
        <v>1298</v>
      </c>
    </row>
    <row r="16" spans="2:5" ht="15.75" thickBot="1" x14ac:dyDescent="0.3">
      <c r="B16" s="658"/>
      <c r="C16" s="77" t="s">
        <v>1315</v>
      </c>
      <c r="D16" s="35" t="s">
        <v>1316</v>
      </c>
      <c r="E16" s="77" t="s">
        <v>1298</v>
      </c>
    </row>
    <row r="17" spans="2:5" x14ac:dyDescent="0.25">
      <c r="B17" s="659"/>
      <c r="C17" s="660"/>
      <c r="D17" s="660"/>
      <c r="E17" s="661"/>
    </row>
    <row r="18" spans="2:5" x14ac:dyDescent="0.25">
      <c r="B18" s="662" t="s">
        <v>1317</v>
      </c>
      <c r="C18" s="663"/>
      <c r="D18" s="663"/>
      <c r="E18" s="664"/>
    </row>
    <row r="19" spans="2:5" x14ac:dyDescent="0.25">
      <c r="B19" s="662"/>
      <c r="C19" s="663"/>
      <c r="D19" s="663"/>
      <c r="E19" s="664"/>
    </row>
    <row r="20" spans="2:5" ht="15.75" thickBot="1" x14ac:dyDescent="0.3">
      <c r="B20" s="651" t="s">
        <v>1318</v>
      </c>
      <c r="C20" s="652"/>
      <c r="D20" s="652"/>
      <c r="E20" s="653"/>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17" customWidth="1"/>
    <col min="3" max="3" width="45.7109375" customWidth="1"/>
  </cols>
  <sheetData>
    <row r="1" spans="2:3" x14ac:dyDescent="0.25">
      <c r="B1" s="637" t="s">
        <v>1319</v>
      </c>
      <c r="C1" s="637"/>
    </row>
    <row r="3" spans="2:3" x14ac:dyDescent="0.25">
      <c r="B3" s="18" t="s">
        <v>1320</v>
      </c>
      <c r="C3" s="1"/>
    </row>
    <row r="4" spans="2:3" x14ac:dyDescent="0.25">
      <c r="B4" s="18" t="s">
        <v>1321</v>
      </c>
      <c r="C4" s="1"/>
    </row>
    <row r="5" spans="2:3" ht="45" x14ac:dyDescent="0.25">
      <c r="B5" s="18" t="s">
        <v>1322</v>
      </c>
      <c r="C5" s="1"/>
    </row>
    <row r="6" spans="2:3" x14ac:dyDescent="0.25">
      <c r="B6" s="18" t="s">
        <v>1323</v>
      </c>
      <c r="C6" s="2" t="s">
        <v>1324</v>
      </c>
    </row>
    <row r="7" spans="2:3" x14ac:dyDescent="0.25">
      <c r="B7" s="18" t="s">
        <v>1325</v>
      </c>
      <c r="C7" s="1"/>
    </row>
    <row r="8" spans="2:3" ht="30" x14ac:dyDescent="0.25">
      <c r="B8" s="18" t="s">
        <v>1326</v>
      </c>
      <c r="C8" s="1"/>
    </row>
    <row r="9" spans="2:3" ht="45" x14ac:dyDescent="0.25">
      <c r="B9" s="18" t="s">
        <v>1327</v>
      </c>
      <c r="C9" s="1"/>
    </row>
    <row r="10" spans="2:3" x14ac:dyDescent="0.25">
      <c r="B10" s="670" t="s">
        <v>1328</v>
      </c>
      <c r="C10" s="1" t="s">
        <v>1329</v>
      </c>
    </row>
    <row r="11" spans="2:3" x14ac:dyDescent="0.25">
      <c r="B11" s="671"/>
      <c r="C11" s="1" t="s">
        <v>1330</v>
      </c>
    </row>
    <row r="12" spans="2:3" ht="30" x14ac:dyDescent="0.25">
      <c r="B12" s="18" t="s">
        <v>1331</v>
      </c>
      <c r="C12" s="1"/>
    </row>
    <row r="13" spans="2:3" ht="30" x14ac:dyDescent="0.25">
      <c r="B13" s="18" t="s">
        <v>1332</v>
      </c>
      <c r="C13" s="1"/>
    </row>
    <row r="14" spans="2:3" x14ac:dyDescent="0.25">
      <c r="B14" s="18" t="s">
        <v>1333</v>
      </c>
      <c r="C14" s="1"/>
    </row>
    <row r="15" spans="2:3" x14ac:dyDescent="0.25">
      <c r="B15" s="18" t="s">
        <v>1334</v>
      </c>
      <c r="C15" s="1"/>
    </row>
    <row r="16" spans="2:3" x14ac:dyDescent="0.25">
      <c r="B16" s="18" t="s">
        <v>1335</v>
      </c>
      <c r="C16" s="1"/>
    </row>
    <row r="17" spans="2:3" x14ac:dyDescent="0.25">
      <c r="B17" s="18" t="s">
        <v>1336</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72A95-CC27-4F59-88EB-87317F9FA3E9}">
  <ds:schemaRefs>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82d0fe9e-8728-4812-b9b4-6538b2501592"/>
    <ds:schemaRef ds:uri="aa566a8a-6713-4a80-931c-22c062d99736"/>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EFC4AF5-B605-4E43-AB6A-4B29503FA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3F5D64-D83B-41F2-9F49-9063883869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Matriz Riesgos </vt:lpstr>
      <vt:lpstr>Datos Validacion</vt:lpstr>
      <vt:lpstr>ZONAS DE RIESGO</vt:lpstr>
      <vt:lpstr>Mapa Riesgo Residual</vt:lpstr>
      <vt:lpstr>Tablas Prob-Imp</vt:lpstr>
      <vt:lpstr>Tipos de riesgos</vt:lpstr>
      <vt:lpstr>Eval Controles</vt:lpstr>
      <vt:lpstr>Plantilla Indicador R</vt:lpstr>
      <vt:lpstr>'Tipos de riesgos'!_ftnref1</vt:lpstr>
      <vt:lpstr>'Tipos de riesgos'!_Toc40698339</vt:lpstr>
      <vt:lpstr>'Matriz Riesgos '!Área_de_impresión</vt:lpstr>
      <vt:lpstr>'Matriz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María del Rosario Chacón Herrera</cp:lastModifiedBy>
  <cp:revision/>
  <cp:lastPrinted>2025-09-22T21:36:22Z</cp:lastPrinted>
  <dcterms:created xsi:type="dcterms:W3CDTF">2018-06-15T19:57:48Z</dcterms:created>
  <dcterms:modified xsi:type="dcterms:W3CDTF">2025-10-31T16:23:36Z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