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https://mincitco-my.sharepoint.com/personal/mrchacon_mincit_gov_co/Documents/1. GTI - PGD - PSD/1. GTI - PGD/MSPI 2- Operación 2023/3 Activos - Riesgos/3.3. Tratamiento/MSPI 2022/MRSPI2022 Seguimiento Acciones 202403/"/>
    </mc:Choice>
  </mc:AlternateContent>
  <xr:revisionPtr revIDLastSave="8" documentId="8_{853D3E9F-B9C1-4ECD-81C1-CD55EF1A3E5D}" xr6:coauthVersionLast="47" xr6:coauthVersionMax="47" xr10:uidLastSave="{6BF8A7D0-42AF-45AC-9DC2-BC22C70F1485}"/>
  <bookViews>
    <workbookView xWindow="-120" yWindow="-120" windowWidth="29040" windowHeight="15840" tabRatio="734" firstSheet="3" activeTab="3" xr2:uid="{00000000-000D-0000-FFFF-FFFF00000000}"/>
  </bookViews>
  <sheets>
    <sheet name="Matriz Riesgos-Acciones Oc2023 " sheetId="1" state="hidden" r:id="rId1"/>
    <sheet name="Matriz Riesgos-Acciones Dc2023" sheetId="18" state="hidden" r:id="rId2"/>
    <sheet name="Reporte Ejecucion Dc2023" sheetId="23" state="hidden" r:id="rId3"/>
    <sheet name="Reporte Ejecución Mr 2024" sheetId="25" r:id="rId4"/>
    <sheet name="Hoja1" sheetId="20" state="hidden" r:id="rId5"/>
    <sheet name="Hoja2" sheetId="21" state="hidden" r:id="rId6"/>
    <sheet name="Zona Riesgos SPI 2022" sheetId="19" state="hidden" r:id="rId7"/>
    <sheet name="Mapa Riesgos" sheetId="13" state="hidden" r:id="rId8"/>
    <sheet name="Datos Validacion" sheetId="8" state="hidden" r:id="rId9"/>
    <sheet name="Tipos de riesgos" sheetId="6" state="hidden" r:id="rId10"/>
    <sheet name="Tablas Prob-Imp" sheetId="9" state="hidden" r:id="rId11"/>
    <sheet name="Eval Controles" sheetId="11" state="hidden" r:id="rId12"/>
    <sheet name="ZONAS DE RIESGO" sheetId="10" state="hidden" r:id="rId13"/>
    <sheet name="Plantilla Indicador R" sheetId="12" state="hidden" r:id="rId14"/>
    <sheet name="Anexo A " sheetId="14" state="hidden" r:id="rId15"/>
    <sheet name="Activo_Criticidad-Impacto" sheetId="15" state="hidden" r:id="rId16"/>
    <sheet name="RI-Activo_Probabilidad_Impacto" sheetId="16" state="hidden" r:id="rId17"/>
    <sheet name="RiesgoResidual" sheetId="17" state="hidden" r:id="rId18"/>
  </sheets>
  <externalReferences>
    <externalReference r:id="rId19"/>
  </externalReferences>
  <definedNames>
    <definedName name="_xlnm._FilterDatabase" localSheetId="16" hidden="1">'RI-Activo_Probabilidad_Impacto'!$B$3:$K$23</definedName>
    <definedName name="_xlnm._FilterDatabase" localSheetId="17" hidden="1">RiesgoResidual!$B$3:$Q$23</definedName>
    <definedName name="_ftn1" localSheetId="9">'Tipos de riesgos'!#REF!</definedName>
    <definedName name="_ftnref1" localSheetId="9">'Tipos de riesgos'!$A$3</definedName>
    <definedName name="_Hlk36563630" localSheetId="11">'Eval Controles'!#REF!</definedName>
    <definedName name="_Toc40698339" localSheetId="9">'Tipos de riesgos'!$A$1</definedName>
    <definedName name="_Toc40698345" localSheetId="12">'ZONAS DE RIESGO'!#REF!</definedName>
    <definedName name="_xlnm.Print_Area" localSheetId="0">'Matriz Riesgos-Acciones Oc2023 '!$B$1:$BB$78</definedName>
    <definedName name="_xlnm.Print_Area" localSheetId="2">'Reporte Ejecucion Dc2023'!$A$1:$CK$81</definedName>
    <definedName name="_xlnm.Print_Area" localSheetId="3">'Reporte Ejecución Mr 2024'!$A$1:$BE$80</definedName>
    <definedName name="Procesos">[1]Hoja1!$B$2:$B$17</definedName>
    <definedName name="_xlnm.Print_Titles" localSheetId="0">'Matriz Riesgos-Acciones Oc2023 '!$1:$15</definedName>
    <definedName name="_xlnm.Print_Titles" localSheetId="2">'Reporte Ejecucion Dc2023'!$1:$11</definedName>
    <definedName name="_xlnm.Print_Titles" localSheetId="3">'Reporte Ejecución Mr 2024'!$1:$11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74" i="25" l="1"/>
  <c r="BD74" i="25"/>
  <c r="BE63" i="25"/>
  <c r="BD63" i="25"/>
  <c r="BC63" i="25"/>
  <c r="BD59" i="25"/>
  <c r="BE59" i="25"/>
  <c r="BC59" i="25"/>
  <c r="BD55" i="25"/>
  <c r="BC55" i="25"/>
  <c r="BC52" i="25"/>
  <c r="BD52" i="25"/>
  <c r="BC46" i="25"/>
  <c r="BD49" i="25"/>
  <c r="BD46" i="25"/>
  <c r="AW70" i="25"/>
  <c r="AW69" i="25"/>
  <c r="AW68" i="25"/>
  <c r="AW66" i="25"/>
  <c r="AW64" i="25"/>
  <c r="AW62" i="25"/>
  <c r="AW61" i="25"/>
  <c r="AW60" i="25"/>
  <c r="AW56" i="25"/>
  <c r="AW54" i="25"/>
  <c r="AW53" i="25"/>
  <c r="AW51" i="25"/>
  <c r="AW50" i="25"/>
  <c r="AW48" i="25"/>
  <c r="AW47" i="25"/>
  <c r="AW45" i="25"/>
  <c r="AW44" i="25"/>
  <c r="AW43" i="25"/>
  <c r="AW40" i="25"/>
  <c r="AW39" i="25"/>
  <c r="AW38" i="25"/>
  <c r="AW37" i="25"/>
  <c r="AW36" i="25"/>
  <c r="AW35" i="25"/>
  <c r="AW27" i="25"/>
  <c r="AW26" i="25"/>
  <c r="AW25" i="25"/>
  <c r="AW33" i="25" s="1"/>
  <c r="AW24" i="25"/>
  <c r="AW23" i="25"/>
  <c r="AW21" i="25"/>
  <c r="AY15" i="25"/>
  <c r="AY68" i="25" s="1"/>
  <c r="BA15" i="25"/>
  <c r="BA68" i="25" s="1"/>
  <c r="BD15" i="25"/>
  <c r="BD68" i="25" s="1"/>
  <c r="BD17" i="25"/>
  <c r="AY21" i="25"/>
  <c r="AZ21" i="25"/>
  <c r="BA21" i="25"/>
  <c r="BC21" i="25"/>
  <c r="BD21" i="25"/>
  <c r="BE21" i="25"/>
  <c r="AY23" i="25"/>
  <c r="AZ23" i="25"/>
  <c r="BA23" i="25"/>
  <c r="BC23" i="25"/>
  <c r="BD23" i="25"/>
  <c r="BE23" i="25"/>
  <c r="AY24" i="25"/>
  <c r="AZ24" i="25"/>
  <c r="BA24" i="25"/>
  <c r="BC24" i="25"/>
  <c r="BD24" i="25"/>
  <c r="BE24" i="25"/>
  <c r="AY25" i="25"/>
  <c r="AY33" i="25" s="1"/>
  <c r="AZ25" i="25"/>
  <c r="AZ33" i="25" s="1"/>
  <c r="BA25" i="25"/>
  <c r="BA33" i="25" s="1"/>
  <c r="BC25" i="25"/>
  <c r="BC33" i="25" s="1"/>
  <c r="BD25" i="25"/>
  <c r="BD33" i="25" s="1"/>
  <c r="BE25" i="25"/>
  <c r="BE33" i="25" s="1"/>
  <c r="AY26" i="25"/>
  <c r="AZ26" i="25"/>
  <c r="BA26" i="25"/>
  <c r="BC26" i="25"/>
  <c r="BD26" i="25"/>
  <c r="BE26" i="25"/>
  <c r="AY27" i="25"/>
  <c r="AZ27" i="25"/>
  <c r="BA27" i="25"/>
  <c r="BC27" i="25"/>
  <c r="BD27" i="25"/>
  <c r="BE27" i="25"/>
  <c r="AY35" i="25"/>
  <c r="AZ35" i="25"/>
  <c r="BA35" i="25"/>
  <c r="BC35" i="25"/>
  <c r="BD35" i="25"/>
  <c r="BE35" i="25"/>
  <c r="AY36" i="25"/>
  <c r="AZ36" i="25"/>
  <c r="BA36" i="25"/>
  <c r="BC36" i="25"/>
  <c r="BD36" i="25"/>
  <c r="BE36" i="25"/>
  <c r="AY37" i="25"/>
  <c r="AZ37" i="25"/>
  <c r="BA37" i="25"/>
  <c r="BC37" i="25"/>
  <c r="BD37" i="25"/>
  <c r="BE37" i="25"/>
  <c r="AY38" i="25"/>
  <c r="AZ38" i="25"/>
  <c r="BA38" i="25"/>
  <c r="BC38" i="25"/>
  <c r="BD38" i="25"/>
  <c r="BE38" i="25"/>
  <c r="AY39" i="25"/>
  <c r="AZ39" i="25"/>
  <c r="BA39" i="25"/>
  <c r="BC39" i="25"/>
  <c r="BD39" i="25"/>
  <c r="BE39" i="25"/>
  <c r="AY40" i="25"/>
  <c r="AZ40" i="25"/>
  <c r="BA40" i="25"/>
  <c r="BC40" i="25"/>
  <c r="BD40" i="25"/>
  <c r="BE40" i="25"/>
  <c r="AY43" i="25"/>
  <c r="AZ43" i="25"/>
  <c r="BA43" i="25"/>
  <c r="BC43" i="25"/>
  <c r="BD43" i="25"/>
  <c r="BE43" i="25"/>
  <c r="AY44" i="25"/>
  <c r="AZ44" i="25"/>
  <c r="BA44" i="25"/>
  <c r="BC44" i="25"/>
  <c r="BD44" i="25"/>
  <c r="BE44" i="25"/>
  <c r="AY45" i="25"/>
  <c r="AZ45" i="25"/>
  <c r="BA45" i="25"/>
  <c r="BC45" i="25"/>
  <c r="BD45" i="25"/>
  <c r="BE45" i="25"/>
  <c r="AY47" i="25"/>
  <c r="AZ47" i="25"/>
  <c r="BA47" i="25"/>
  <c r="BC47" i="25"/>
  <c r="BD47" i="25"/>
  <c r="BE47" i="25"/>
  <c r="AY48" i="25"/>
  <c r="AZ48" i="25"/>
  <c r="BA48" i="25"/>
  <c r="BC48" i="25"/>
  <c r="BD48" i="25"/>
  <c r="BE48" i="25"/>
  <c r="AY50" i="25"/>
  <c r="AZ50" i="25"/>
  <c r="BA50" i="25"/>
  <c r="BC50" i="25"/>
  <c r="BD50" i="25"/>
  <c r="BE50" i="25"/>
  <c r="AY51" i="25"/>
  <c r="AZ51" i="25"/>
  <c r="BA51" i="25"/>
  <c r="BC51" i="25"/>
  <c r="BD51" i="25"/>
  <c r="BE51" i="25"/>
  <c r="AY53" i="25"/>
  <c r="AZ53" i="25"/>
  <c r="BA53" i="25"/>
  <c r="BC53" i="25"/>
  <c r="BD53" i="25"/>
  <c r="BE53" i="25"/>
  <c r="AY54" i="25"/>
  <c r="AZ54" i="25"/>
  <c r="BA54" i="25"/>
  <c r="BC54" i="25"/>
  <c r="BD54" i="25"/>
  <c r="BE54" i="25"/>
  <c r="AY56" i="25"/>
  <c r="AZ56" i="25"/>
  <c r="BA56" i="25"/>
  <c r="BC56" i="25"/>
  <c r="BD56" i="25"/>
  <c r="BE56" i="25"/>
  <c r="AY57" i="25"/>
  <c r="BA57" i="25"/>
  <c r="BD57" i="25"/>
  <c r="AY60" i="25"/>
  <c r="AZ60" i="25"/>
  <c r="BA60" i="25"/>
  <c r="BC60" i="25"/>
  <c r="BD60" i="25"/>
  <c r="BE60" i="25"/>
  <c r="AY61" i="25"/>
  <c r="AZ61" i="25"/>
  <c r="BA61" i="25"/>
  <c r="BC61" i="25"/>
  <c r="BD61" i="25"/>
  <c r="BE61" i="25"/>
  <c r="AY62" i="25"/>
  <c r="AZ62" i="25"/>
  <c r="BA62" i="25"/>
  <c r="BC62" i="25"/>
  <c r="BD62" i="25"/>
  <c r="BE62" i="25"/>
  <c r="AY64" i="25"/>
  <c r="AZ64" i="25"/>
  <c r="BA64" i="25"/>
  <c r="BC64" i="25"/>
  <c r="BD64" i="25"/>
  <c r="BE64" i="25"/>
  <c r="AY66" i="25"/>
  <c r="AZ66" i="25"/>
  <c r="BA66" i="25"/>
  <c r="BC66" i="25"/>
  <c r="BD66" i="25"/>
  <c r="BE66" i="25"/>
  <c r="AZ68" i="25"/>
  <c r="BB68" i="25"/>
  <c r="BC68" i="25"/>
  <c r="BE68" i="25"/>
  <c r="AY69" i="25"/>
  <c r="AZ69" i="25"/>
  <c r="BA69" i="25"/>
  <c r="BC69" i="25"/>
  <c r="BD69" i="25"/>
  <c r="BE69" i="25"/>
  <c r="AY70" i="25"/>
  <c r="AZ70" i="25"/>
  <c r="BA70" i="25"/>
  <c r="BC70" i="25"/>
  <c r="BD70" i="25"/>
  <c r="BE70" i="25"/>
  <c r="AY72" i="25"/>
  <c r="AH74" i="25" l="1"/>
  <c r="AF74" i="25"/>
  <c r="AH73" i="25"/>
  <c r="AF73" i="25"/>
  <c r="X73" i="25"/>
  <c r="AQ73" i="25" s="1"/>
  <c r="AP73" i="25" s="1"/>
  <c r="V73" i="25"/>
  <c r="AH72" i="25"/>
  <c r="AF72" i="25"/>
  <c r="AH71" i="25"/>
  <c r="AF71" i="25"/>
  <c r="X71" i="25"/>
  <c r="AQ71" i="25" s="1"/>
  <c r="AP71" i="25" s="1"/>
  <c r="V71" i="25"/>
  <c r="AH70" i="25"/>
  <c r="AF70" i="25"/>
  <c r="AH69" i="25"/>
  <c r="AF69" i="25"/>
  <c r="AQ68" i="25"/>
  <c r="AH68" i="25"/>
  <c r="AF68" i="25"/>
  <c r="AH67" i="25"/>
  <c r="AF67" i="25"/>
  <c r="X67" i="25"/>
  <c r="AQ67" i="25" s="1"/>
  <c r="AP67" i="25" s="1"/>
  <c r="V67" i="25"/>
  <c r="AH66" i="25"/>
  <c r="AF66" i="25"/>
  <c r="AH65" i="25"/>
  <c r="AF65" i="25"/>
  <c r="AH64" i="25"/>
  <c r="AF64" i="25"/>
  <c r="AH63" i="25"/>
  <c r="AF63" i="25"/>
  <c r="AH62" i="25"/>
  <c r="AF62" i="25"/>
  <c r="X62" i="25"/>
  <c r="AQ62" i="25" s="1"/>
  <c r="AP62" i="25" s="1"/>
  <c r="V62" i="25"/>
  <c r="AH61" i="25"/>
  <c r="AF61" i="25"/>
  <c r="AH60" i="25"/>
  <c r="AF60" i="25"/>
  <c r="AH59" i="25"/>
  <c r="AF59" i="25"/>
  <c r="X59" i="25"/>
  <c r="AQ59" i="25" s="1"/>
  <c r="AP59" i="25" s="1"/>
  <c r="V59" i="25"/>
  <c r="AH58" i="25"/>
  <c r="AF58" i="25"/>
  <c r="AH57" i="25"/>
  <c r="AF57" i="25"/>
  <c r="X57" i="25"/>
  <c r="AQ57" i="25" s="1"/>
  <c r="AP57" i="25" s="1"/>
  <c r="V57" i="25"/>
  <c r="AH56" i="25"/>
  <c r="AF56" i="25"/>
  <c r="AH55" i="25"/>
  <c r="AF55" i="25"/>
  <c r="AH54" i="25"/>
  <c r="AF54" i="25"/>
  <c r="X54" i="25"/>
  <c r="AQ54" i="25" s="1"/>
  <c r="AP54" i="25" s="1"/>
  <c r="V54" i="25"/>
  <c r="AH53" i="25"/>
  <c r="AF53" i="25"/>
  <c r="AH52" i="25"/>
  <c r="AF52" i="25"/>
  <c r="AH51" i="25"/>
  <c r="AF51" i="25"/>
  <c r="X51" i="25"/>
  <c r="AQ51" i="25" s="1"/>
  <c r="AP51" i="25" s="1"/>
  <c r="V51" i="25"/>
  <c r="AH50" i="25"/>
  <c r="AF50" i="25"/>
  <c r="AH49" i="25"/>
  <c r="AF49" i="25"/>
  <c r="AH48" i="25"/>
  <c r="AF48" i="25"/>
  <c r="X48" i="25"/>
  <c r="AQ48" i="25" s="1"/>
  <c r="AP48" i="25" s="1"/>
  <c r="V48" i="25"/>
  <c r="AH47" i="25"/>
  <c r="AF47" i="25"/>
  <c r="AH46" i="25"/>
  <c r="AF46" i="25"/>
  <c r="AH45" i="25"/>
  <c r="AF45" i="25"/>
  <c r="X45" i="25"/>
  <c r="AQ45" i="25" s="1"/>
  <c r="AP45" i="25" s="1"/>
  <c r="V45" i="25"/>
  <c r="AH44" i="25"/>
  <c r="AF44" i="25"/>
  <c r="AH43" i="25"/>
  <c r="AF43" i="25"/>
  <c r="AH42" i="25"/>
  <c r="AF42" i="25"/>
  <c r="AH41" i="25"/>
  <c r="AF41" i="25"/>
  <c r="AH40" i="25"/>
  <c r="AF40" i="25"/>
  <c r="X40" i="25"/>
  <c r="AQ40" i="25" s="1"/>
  <c r="AP40" i="25" s="1"/>
  <c r="V40" i="25"/>
  <c r="AH39" i="25"/>
  <c r="AF39" i="25"/>
  <c r="AH38" i="25"/>
  <c r="AF38" i="25"/>
  <c r="AH37" i="25"/>
  <c r="AF37" i="25"/>
  <c r="X37" i="25"/>
  <c r="AQ37" i="25" s="1"/>
  <c r="AP37" i="25" s="1"/>
  <c r="V37" i="25"/>
  <c r="AH36" i="25"/>
  <c r="AF36" i="25"/>
  <c r="AH35" i="25"/>
  <c r="AF35" i="25"/>
  <c r="AH34" i="25"/>
  <c r="AF34" i="25"/>
  <c r="AH33" i="25"/>
  <c r="AF33" i="25"/>
  <c r="AH32" i="25"/>
  <c r="AF32" i="25"/>
  <c r="AH31" i="25"/>
  <c r="AF31" i="25"/>
  <c r="X31" i="25"/>
  <c r="AQ31" i="25" s="1"/>
  <c r="AP31" i="25" s="1"/>
  <c r="V31" i="25"/>
  <c r="AH30" i="25"/>
  <c r="AF30" i="25"/>
  <c r="AH29" i="25"/>
  <c r="AF29" i="25"/>
  <c r="X29" i="25"/>
  <c r="AQ29" i="25" s="1"/>
  <c r="AP29" i="25" s="1"/>
  <c r="V29" i="25"/>
  <c r="AH28" i="25"/>
  <c r="AF28" i="25"/>
  <c r="X28" i="25"/>
  <c r="AQ28" i="25" s="1"/>
  <c r="AP28" i="25" s="1"/>
  <c r="V28" i="25"/>
  <c r="AH27" i="25"/>
  <c r="AF27" i="25"/>
  <c r="AH26" i="25"/>
  <c r="AF26" i="25"/>
  <c r="AH25" i="25"/>
  <c r="AF25" i="25"/>
  <c r="AH24" i="25"/>
  <c r="AF24" i="25"/>
  <c r="AH23" i="25"/>
  <c r="AF23" i="25"/>
  <c r="X23" i="25"/>
  <c r="AQ23" i="25" s="1"/>
  <c r="AP23" i="25" s="1"/>
  <c r="V23" i="25"/>
  <c r="AH22" i="25"/>
  <c r="AF22" i="25"/>
  <c r="AH21" i="25"/>
  <c r="AF21" i="25"/>
  <c r="AH20" i="25"/>
  <c r="AF20" i="25"/>
  <c r="AH19" i="25"/>
  <c r="AF19" i="25"/>
  <c r="AH18" i="25"/>
  <c r="AF18" i="25"/>
  <c r="X18" i="25"/>
  <c r="AQ18" i="25" s="1"/>
  <c r="AP18" i="25" s="1"/>
  <c r="V18" i="25"/>
  <c r="AH17" i="25"/>
  <c r="AF17" i="25"/>
  <c r="X17" i="25"/>
  <c r="AQ17" i="25" s="1"/>
  <c r="AP17" i="25" s="1"/>
  <c r="V17" i="25"/>
  <c r="AH16" i="25"/>
  <c r="AF16" i="25"/>
  <c r="AH15" i="25"/>
  <c r="AF15" i="25"/>
  <c r="X15" i="25"/>
  <c r="AQ15" i="25" s="1"/>
  <c r="AP15" i="25" s="1"/>
  <c r="V15" i="25"/>
  <c r="AH14" i="25"/>
  <c r="AF14" i="25"/>
  <c r="AH12" i="25"/>
  <c r="AF12" i="25"/>
  <c r="X12" i="25"/>
  <c r="AQ12" i="25" s="1"/>
  <c r="AP12" i="25" s="1"/>
  <c r="V12" i="25"/>
  <c r="CI59" i="23"/>
  <c r="CI72" i="23"/>
  <c r="CI70" i="23"/>
  <c r="CI69" i="23"/>
  <c r="CJ66" i="23"/>
  <c r="CI66" i="23"/>
  <c r="CJ64" i="23"/>
  <c r="CI64" i="23"/>
  <c r="CH64" i="23"/>
  <c r="CJ62" i="23"/>
  <c r="CI62" i="23"/>
  <c r="CH62" i="23"/>
  <c r="CI61" i="23"/>
  <c r="CI60" i="23"/>
  <c r="CI57" i="23"/>
  <c r="CI56" i="23"/>
  <c r="CJ54" i="23"/>
  <c r="CI54" i="23"/>
  <c r="CH54" i="23"/>
  <c r="CI53" i="23"/>
  <c r="CJ51" i="23"/>
  <c r="CI51" i="23"/>
  <c r="CH51" i="23"/>
  <c r="CI50" i="23"/>
  <c r="CJ48" i="23"/>
  <c r="CI48" i="23"/>
  <c r="CH48" i="23"/>
  <c r="CI47" i="23"/>
  <c r="CJ45" i="23"/>
  <c r="CI45" i="23"/>
  <c r="CH45" i="23"/>
  <c r="CI44" i="23"/>
  <c r="CI43" i="23"/>
  <c r="CJ40" i="23"/>
  <c r="CI40" i="23"/>
  <c r="CH40" i="23"/>
  <c r="CI39" i="23"/>
  <c r="CI38" i="23"/>
  <c r="CJ37" i="23"/>
  <c r="CI37" i="23"/>
  <c r="CH37" i="23"/>
  <c r="CI36" i="23"/>
  <c r="CJ35" i="23"/>
  <c r="CI35" i="23"/>
  <c r="CH35" i="23"/>
  <c r="CI27" i="23"/>
  <c r="CI26" i="23"/>
  <c r="CI25" i="23"/>
  <c r="CI33" i="23" s="1"/>
  <c r="CI24" i="23"/>
  <c r="CJ23" i="23"/>
  <c r="CI23" i="23"/>
  <c r="CH23" i="23"/>
  <c r="CI21" i="23"/>
  <c r="CI17" i="23"/>
  <c r="CI15" i="23"/>
  <c r="CI68" i="23" s="1"/>
  <c r="AM59" i="25" l="1"/>
  <c r="AO59" i="25" s="1"/>
  <c r="AN59" i="25" s="1"/>
  <c r="AM53" i="25"/>
  <c r="AM42" i="25"/>
  <c r="AM64" i="25"/>
  <c r="AM26" i="25"/>
  <c r="AM21" i="25"/>
  <c r="AM67" i="25"/>
  <c r="AO67" i="25" s="1"/>
  <c r="AN67" i="25" s="1"/>
  <c r="AM25" i="25"/>
  <c r="AM28" i="25"/>
  <c r="AO28" i="25" s="1"/>
  <c r="AN28" i="25" s="1"/>
  <c r="AM70" i="25"/>
  <c r="AQ70" i="25" s="1"/>
  <c r="AM62" i="25"/>
  <c r="AO62" i="25" s="1"/>
  <c r="AN62" i="25" s="1"/>
  <c r="AM35" i="25"/>
  <c r="AM39" i="25"/>
  <c r="AM12" i="25"/>
  <c r="AO12" i="25" s="1"/>
  <c r="AN12" i="25" s="1"/>
  <c r="AM22" i="25"/>
  <c r="AM24" i="25"/>
  <c r="AM33" i="25"/>
  <c r="AM54" i="25"/>
  <c r="AO54" i="25" s="1"/>
  <c r="AN54" i="25" s="1"/>
  <c r="AM58" i="25"/>
  <c r="AM60" i="25"/>
  <c r="AM20" i="25"/>
  <c r="AM31" i="25"/>
  <c r="AO31" i="25" s="1"/>
  <c r="AN31" i="25" s="1"/>
  <c r="AM68" i="25"/>
  <c r="AM69" i="25"/>
  <c r="AQ69" i="25" s="1"/>
  <c r="AM72" i="25"/>
  <c r="AM15" i="25"/>
  <c r="AO15" i="25" s="1"/>
  <c r="AN15" i="25" s="1"/>
  <c r="AM48" i="25"/>
  <c r="AO48" i="25" s="1"/>
  <c r="AN48" i="25" s="1"/>
  <c r="AM66" i="25"/>
  <c r="AM73" i="25"/>
  <c r="AO73" i="25" s="1"/>
  <c r="AN73" i="25" s="1"/>
  <c r="AM57" i="25"/>
  <c r="AO57" i="25" s="1"/>
  <c r="AN57" i="25" s="1"/>
  <c r="AM17" i="25"/>
  <c r="AO17" i="25" s="1"/>
  <c r="AN17" i="25" s="1"/>
  <c r="AM27" i="25"/>
  <c r="AM36" i="25"/>
  <c r="AM41" i="25"/>
  <c r="AM45" i="25"/>
  <c r="AO45" i="25" s="1"/>
  <c r="AN45" i="25" s="1"/>
  <c r="AM56" i="25"/>
  <c r="AM40" i="25"/>
  <c r="AO40" i="25" s="1"/>
  <c r="AN40" i="25" s="1"/>
  <c r="AM44" i="25"/>
  <c r="AM61" i="25"/>
  <c r="AM37" i="25"/>
  <c r="AO37" i="25" s="1"/>
  <c r="AN37" i="25" s="1"/>
  <c r="AM14" i="25"/>
  <c r="AM16" i="25"/>
  <c r="AM18" i="25"/>
  <c r="AO18" i="25" s="1"/>
  <c r="AN18" i="25" s="1"/>
  <c r="AM23" i="25"/>
  <c r="AO23" i="25" s="1"/>
  <c r="AN23" i="25" s="1"/>
  <c r="AM29" i="25"/>
  <c r="AO29" i="25" s="1"/>
  <c r="AN29" i="25" s="1"/>
  <c r="AM47" i="25"/>
  <c r="AM71" i="25"/>
  <c r="AO71" i="25" s="1"/>
  <c r="AN71" i="25" s="1"/>
  <c r="AM19" i="25"/>
  <c r="AM32" i="25"/>
  <c r="AM34" i="25"/>
  <c r="AM43" i="25"/>
  <c r="AM51" i="25"/>
  <c r="AO51" i="25" s="1"/>
  <c r="AN51" i="25" s="1"/>
  <c r="AM63" i="25"/>
  <c r="AM30" i="25"/>
  <c r="AM38" i="25"/>
  <c r="AM50" i="25"/>
  <c r="AM65" i="25"/>
  <c r="AM74" i="25"/>
  <c r="CF75" i="23"/>
  <c r="CE75" i="23"/>
  <c r="BV75" i="23"/>
  <c r="BU75" i="23"/>
  <c r="AH74" i="23"/>
  <c r="AF74" i="23"/>
  <c r="AM74" i="23" s="1"/>
  <c r="AX73" i="23"/>
  <c r="AH73" i="23"/>
  <c r="AF73" i="23"/>
  <c r="X73" i="23"/>
  <c r="AQ73" i="23" s="1"/>
  <c r="AP73" i="23" s="1"/>
  <c r="V73" i="23"/>
  <c r="CC72" i="23"/>
  <c r="BX72" i="23"/>
  <c r="BW72" i="23"/>
  <c r="BN72" i="23"/>
  <c r="BM72" i="23"/>
  <c r="AX72" i="23"/>
  <c r="AH72" i="23"/>
  <c r="AF72" i="23"/>
  <c r="AH71" i="23"/>
  <c r="AF71" i="23"/>
  <c r="X71" i="23"/>
  <c r="AQ71" i="23" s="1"/>
  <c r="AP71" i="23" s="1"/>
  <c r="V71" i="23"/>
  <c r="CD70" i="23"/>
  <c r="CC70" i="23"/>
  <c r="CB70" i="23"/>
  <c r="BZ70" i="23"/>
  <c r="BY70" i="23"/>
  <c r="BX70" i="23"/>
  <c r="BW70" i="23"/>
  <c r="BT70" i="23"/>
  <c r="BS70" i="23"/>
  <c r="BR70" i="23"/>
  <c r="BP70" i="23"/>
  <c r="BO70" i="23"/>
  <c r="BN70" i="23"/>
  <c r="BM70" i="23"/>
  <c r="BK70" i="23"/>
  <c r="BJ70" i="23"/>
  <c r="BI70" i="23"/>
  <c r="BG70" i="23"/>
  <c r="BF70" i="23"/>
  <c r="BE70" i="23"/>
  <c r="BD70" i="23"/>
  <c r="AH70" i="23"/>
  <c r="AF70" i="23"/>
  <c r="CD69" i="23"/>
  <c r="CC69" i="23"/>
  <c r="CB69" i="23"/>
  <c r="BZ69" i="23"/>
  <c r="BY69" i="23"/>
  <c r="BX69" i="23"/>
  <c r="BW69" i="23"/>
  <c r="BT69" i="23"/>
  <c r="BS69" i="23"/>
  <c r="BR69" i="23"/>
  <c r="BP69" i="23"/>
  <c r="BO69" i="23"/>
  <c r="BN69" i="23"/>
  <c r="BM69" i="23"/>
  <c r="BK69" i="23"/>
  <c r="BJ69" i="23"/>
  <c r="BI69" i="23"/>
  <c r="BG69" i="23"/>
  <c r="BF69" i="23"/>
  <c r="BE69" i="23"/>
  <c r="BD69" i="23"/>
  <c r="AH69" i="23"/>
  <c r="AF69" i="23"/>
  <c r="CD68" i="23"/>
  <c r="CB68" i="23"/>
  <c r="CA68" i="23"/>
  <c r="BY68" i="23"/>
  <c r="BT68" i="23"/>
  <c r="BR68" i="23"/>
  <c r="BQ68" i="23"/>
  <c r="BO68" i="23"/>
  <c r="BK68" i="23"/>
  <c r="BI68" i="23"/>
  <c r="BH68" i="23"/>
  <c r="BF68" i="23"/>
  <c r="BC68" i="23"/>
  <c r="BB68" i="23"/>
  <c r="AZ68" i="23"/>
  <c r="AY68" i="23"/>
  <c r="AX68" i="23"/>
  <c r="AQ68" i="23"/>
  <c r="AH68" i="23"/>
  <c r="AF68" i="23"/>
  <c r="AH67" i="23"/>
  <c r="AF67" i="23"/>
  <c r="X67" i="23"/>
  <c r="AQ67" i="23" s="1"/>
  <c r="AP67" i="23" s="1"/>
  <c r="V67" i="23"/>
  <c r="CD66" i="23"/>
  <c r="CC66" i="23"/>
  <c r="CB66" i="23"/>
  <c r="BZ66" i="23"/>
  <c r="BY66" i="23"/>
  <c r="BX66" i="23"/>
  <c r="BW66" i="23"/>
  <c r="BT66" i="23"/>
  <c r="BS66" i="23"/>
  <c r="BR66" i="23"/>
  <c r="BP66" i="23"/>
  <c r="BO66" i="23"/>
  <c r="BN66" i="23"/>
  <c r="BM66" i="23"/>
  <c r="BK66" i="23"/>
  <c r="BJ66" i="23"/>
  <c r="BI66" i="23"/>
  <c r="BG66" i="23"/>
  <c r="BF66" i="23"/>
  <c r="BE66" i="23"/>
  <c r="BD66" i="23"/>
  <c r="AH66" i="23"/>
  <c r="AF66" i="23"/>
  <c r="AH65" i="23"/>
  <c r="AF65" i="23"/>
  <c r="CD64" i="23"/>
  <c r="CC64" i="23"/>
  <c r="CB64" i="23"/>
  <c r="BZ64" i="23"/>
  <c r="BY64" i="23"/>
  <c r="BX64" i="23"/>
  <c r="BW64" i="23"/>
  <c r="BT64" i="23"/>
  <c r="BS64" i="23"/>
  <c r="BR64" i="23"/>
  <c r="BP64" i="23"/>
  <c r="BO64" i="23"/>
  <c r="BN64" i="23"/>
  <c r="BM64" i="23"/>
  <c r="BK64" i="23"/>
  <c r="BJ64" i="23"/>
  <c r="BI64" i="23"/>
  <c r="BG64" i="23"/>
  <c r="BF64" i="23"/>
  <c r="BE64" i="23"/>
  <c r="BD64" i="23"/>
  <c r="AH64" i="23"/>
  <c r="AF64" i="23"/>
  <c r="AH63" i="23"/>
  <c r="AF63" i="23"/>
  <c r="CD62" i="23"/>
  <c r="CC62" i="23"/>
  <c r="CB62" i="23"/>
  <c r="BZ62" i="23"/>
  <c r="BY62" i="23"/>
  <c r="BX62" i="23"/>
  <c r="BW62" i="23"/>
  <c r="BT62" i="23"/>
  <c r="BS62" i="23"/>
  <c r="BR62" i="23"/>
  <c r="BP62" i="23"/>
  <c r="BO62" i="23"/>
  <c r="BN62" i="23"/>
  <c r="BM62" i="23"/>
  <c r="BK62" i="23"/>
  <c r="BJ62" i="23"/>
  <c r="BI62" i="23"/>
  <c r="BG62" i="23"/>
  <c r="BF62" i="23"/>
  <c r="BE62" i="23"/>
  <c r="BD62" i="23"/>
  <c r="BC62" i="23"/>
  <c r="BB62" i="23"/>
  <c r="AZ62" i="23"/>
  <c r="AY62" i="23"/>
  <c r="AX62" i="23"/>
  <c r="AH62" i="23"/>
  <c r="AF62" i="23"/>
  <c r="X62" i="23"/>
  <c r="AQ62" i="23" s="1"/>
  <c r="AP62" i="23" s="1"/>
  <c r="V62" i="23"/>
  <c r="CD61" i="23"/>
  <c r="CC61" i="23"/>
  <c r="CB61" i="23"/>
  <c r="CA61" i="23"/>
  <c r="BZ61" i="23"/>
  <c r="BY61" i="23"/>
  <c r="BX61" i="23"/>
  <c r="BW61" i="23"/>
  <c r="BT61" i="23"/>
  <c r="BS61" i="23"/>
  <c r="BR61" i="23"/>
  <c r="BQ61" i="23"/>
  <c r="BP61" i="23"/>
  <c r="BO61" i="23"/>
  <c r="BN61" i="23"/>
  <c r="BM61" i="23"/>
  <c r="BK61" i="23"/>
  <c r="BJ61" i="23"/>
  <c r="BI61" i="23"/>
  <c r="BH61" i="23"/>
  <c r="BG61" i="23"/>
  <c r="BF61" i="23"/>
  <c r="BE61" i="23"/>
  <c r="BD61" i="23"/>
  <c r="BC61" i="23"/>
  <c r="BB61" i="23"/>
  <c r="BA61" i="23"/>
  <c r="AZ61" i="23"/>
  <c r="AY61" i="23"/>
  <c r="AX61" i="23"/>
  <c r="AH61" i="23"/>
  <c r="AF61" i="23"/>
  <c r="CD60" i="23"/>
  <c r="CC60" i="23"/>
  <c r="CB60" i="23"/>
  <c r="CA60" i="23"/>
  <c r="BZ60" i="23"/>
  <c r="BY60" i="23"/>
  <c r="BX60" i="23"/>
  <c r="BW60" i="23"/>
  <c r="BT60" i="23"/>
  <c r="BS60" i="23"/>
  <c r="BR60" i="23"/>
  <c r="BQ60" i="23"/>
  <c r="BP60" i="23"/>
  <c r="BO60" i="23"/>
  <c r="BN60" i="23"/>
  <c r="BM60" i="23"/>
  <c r="BK60" i="23"/>
  <c r="BJ60" i="23"/>
  <c r="BI60" i="23"/>
  <c r="BH60" i="23"/>
  <c r="BG60" i="23"/>
  <c r="BF60" i="23"/>
  <c r="BE60" i="23"/>
  <c r="BD60" i="23"/>
  <c r="AX60" i="23"/>
  <c r="AH60" i="23"/>
  <c r="AF60" i="23"/>
  <c r="BC59" i="23"/>
  <c r="BB59" i="23"/>
  <c r="AY59" i="23"/>
  <c r="AX59" i="23"/>
  <c r="AH59" i="23"/>
  <c r="AF59" i="23"/>
  <c r="X59" i="23"/>
  <c r="AQ59" i="23" s="1"/>
  <c r="AP59" i="23" s="1"/>
  <c r="V59" i="23"/>
  <c r="AX58" i="23"/>
  <c r="AH58" i="23"/>
  <c r="AF58" i="23"/>
  <c r="CC57" i="23"/>
  <c r="BZ57" i="23"/>
  <c r="BX57" i="23"/>
  <c r="BW57" i="23"/>
  <c r="BW58" i="23" s="1"/>
  <c r="BS57" i="23"/>
  <c r="BP57" i="23"/>
  <c r="BN57" i="23"/>
  <c r="BM57" i="23"/>
  <c r="BM58" i="23" s="1"/>
  <c r="AH57" i="23"/>
  <c r="AF57" i="23"/>
  <c r="X57" i="23"/>
  <c r="AQ57" i="23" s="1"/>
  <c r="AP57" i="23" s="1"/>
  <c r="V57" i="23"/>
  <c r="CD56" i="23"/>
  <c r="CC56" i="23"/>
  <c r="CB56" i="23"/>
  <c r="BZ56" i="23"/>
  <c r="BY56" i="23"/>
  <c r="BX56" i="23"/>
  <c r="BW56" i="23"/>
  <c r="BT56" i="23"/>
  <c r="BS56" i="23"/>
  <c r="BR56" i="23"/>
  <c r="BP56" i="23"/>
  <c r="BO56" i="23"/>
  <c r="BN56" i="23"/>
  <c r="BM56" i="23"/>
  <c r="BK56" i="23"/>
  <c r="BJ56" i="23"/>
  <c r="BI56" i="23"/>
  <c r="BG56" i="23"/>
  <c r="BF56" i="23"/>
  <c r="BE56" i="23"/>
  <c r="BD56" i="23"/>
  <c r="AH56" i="23"/>
  <c r="AF56" i="23"/>
  <c r="AH55" i="23"/>
  <c r="AF55" i="23"/>
  <c r="CD54" i="23"/>
  <c r="CC54" i="23"/>
  <c r="CB54" i="23"/>
  <c r="BZ54" i="23"/>
  <c r="BY54" i="23"/>
  <c r="BX54" i="23"/>
  <c r="BW54" i="23"/>
  <c r="BT54" i="23"/>
  <c r="BS54" i="23"/>
  <c r="BR54" i="23"/>
  <c r="BP54" i="23"/>
  <c r="BO54" i="23"/>
  <c r="BN54" i="23"/>
  <c r="BM54" i="23"/>
  <c r="BK54" i="23"/>
  <c r="BJ54" i="23"/>
  <c r="BI54" i="23"/>
  <c r="BG54" i="23"/>
  <c r="BF54" i="23"/>
  <c r="BE54" i="23"/>
  <c r="BD54" i="23"/>
  <c r="BC54" i="23"/>
  <c r="BB54" i="23"/>
  <c r="AZ54" i="23"/>
  <c r="AY54" i="23"/>
  <c r="AX54" i="23"/>
  <c r="AH54" i="23"/>
  <c r="AF54" i="23"/>
  <c r="X54" i="23"/>
  <c r="AQ54" i="23" s="1"/>
  <c r="AP54" i="23" s="1"/>
  <c r="V54" i="23"/>
  <c r="CD53" i="23"/>
  <c r="CC53" i="23"/>
  <c r="CB53" i="23"/>
  <c r="CA53" i="23"/>
  <c r="BZ53" i="23"/>
  <c r="BY53" i="23"/>
  <c r="BX53" i="23"/>
  <c r="BW53" i="23"/>
  <c r="BT53" i="23"/>
  <c r="BS53" i="23"/>
  <c r="BR53" i="23"/>
  <c r="BQ53" i="23"/>
  <c r="BP53" i="23"/>
  <c r="BO53" i="23"/>
  <c r="BN53" i="23"/>
  <c r="BM53" i="23"/>
  <c r="BK53" i="23"/>
  <c r="BJ53" i="23"/>
  <c r="BI53" i="23"/>
  <c r="BH53" i="23"/>
  <c r="BG53" i="23"/>
  <c r="BF53" i="23"/>
  <c r="BE53" i="23"/>
  <c r="BD53" i="23"/>
  <c r="AH53" i="23"/>
  <c r="AF53" i="23"/>
  <c r="AH52" i="23"/>
  <c r="AF52" i="23"/>
  <c r="CD51" i="23"/>
  <c r="CC51" i="23"/>
  <c r="CB51" i="23"/>
  <c r="BZ51" i="23"/>
  <c r="BY51" i="23"/>
  <c r="BX51" i="23"/>
  <c r="BW51" i="23"/>
  <c r="BT51" i="23"/>
  <c r="BS51" i="23"/>
  <c r="BR51" i="23"/>
  <c r="BP51" i="23"/>
  <c r="BO51" i="23"/>
  <c r="BN51" i="23"/>
  <c r="BM51" i="23"/>
  <c r="BK51" i="23"/>
  <c r="BJ51" i="23"/>
  <c r="BI51" i="23"/>
  <c r="BG51" i="23"/>
  <c r="BF51" i="23"/>
  <c r="BE51" i="23"/>
  <c r="BD51" i="23"/>
  <c r="BC51" i="23"/>
  <c r="BB51" i="23"/>
  <c r="AZ51" i="23"/>
  <c r="AY51" i="23"/>
  <c r="AX51" i="23"/>
  <c r="AH51" i="23"/>
  <c r="AF51" i="23"/>
  <c r="X51" i="23"/>
  <c r="AQ51" i="23" s="1"/>
  <c r="AP51" i="23" s="1"/>
  <c r="V51" i="23"/>
  <c r="CD50" i="23"/>
  <c r="CC50" i="23"/>
  <c r="CB50" i="23"/>
  <c r="BZ50" i="23"/>
  <c r="BY50" i="23"/>
  <c r="BX50" i="23"/>
  <c r="BW50" i="23"/>
  <c r="BT50" i="23"/>
  <c r="BS50" i="23"/>
  <c r="BR50" i="23"/>
  <c r="BP50" i="23"/>
  <c r="BO50" i="23"/>
  <c r="BN50" i="23"/>
  <c r="BM50" i="23"/>
  <c r="BK50" i="23"/>
  <c r="BJ50" i="23"/>
  <c r="BI50" i="23"/>
  <c r="BG50" i="23"/>
  <c r="BF50" i="23"/>
  <c r="BE50" i="23"/>
  <c r="BD50" i="23"/>
  <c r="AH50" i="23"/>
  <c r="AF50" i="23"/>
  <c r="AH49" i="23"/>
  <c r="AF49" i="23"/>
  <c r="CD48" i="23"/>
  <c r="CC48" i="23"/>
  <c r="CB48" i="23"/>
  <c r="BZ48" i="23"/>
  <c r="BY48" i="23"/>
  <c r="BX48" i="23"/>
  <c r="BW48" i="23"/>
  <c r="BT48" i="23"/>
  <c r="BS48" i="23"/>
  <c r="BR48" i="23"/>
  <c r="BP48" i="23"/>
  <c r="BO48" i="23"/>
  <c r="BN48" i="23"/>
  <c r="BM48" i="23"/>
  <c r="BK48" i="23"/>
  <c r="BJ48" i="23"/>
  <c r="BI48" i="23"/>
  <c r="BG48" i="23"/>
  <c r="BF48" i="23"/>
  <c r="BE48" i="23"/>
  <c r="BD48" i="23"/>
  <c r="BC48" i="23"/>
  <c r="BB48" i="23"/>
  <c r="AZ48" i="23"/>
  <c r="AY48" i="23"/>
  <c r="AX48" i="23"/>
  <c r="AH48" i="23"/>
  <c r="AF48" i="23"/>
  <c r="X48" i="23"/>
  <c r="AQ48" i="23" s="1"/>
  <c r="AP48" i="23" s="1"/>
  <c r="V48" i="23"/>
  <c r="CD47" i="23"/>
  <c r="CC47" i="23"/>
  <c r="CB47" i="23"/>
  <c r="BZ47" i="23"/>
  <c r="BY47" i="23"/>
  <c r="BX47" i="23"/>
  <c r="BW47" i="23"/>
  <c r="BT47" i="23"/>
  <c r="BS47" i="23"/>
  <c r="BR47" i="23"/>
  <c r="BP47" i="23"/>
  <c r="BO47" i="23"/>
  <c r="BN47" i="23"/>
  <c r="BM47" i="23"/>
  <c r="BK47" i="23"/>
  <c r="BJ47" i="23"/>
  <c r="BI47" i="23"/>
  <c r="BG47" i="23"/>
  <c r="BF47" i="23"/>
  <c r="BE47" i="23"/>
  <c r="BD47" i="23"/>
  <c r="AH47" i="23"/>
  <c r="AF47" i="23"/>
  <c r="AH46" i="23"/>
  <c r="AF46" i="23"/>
  <c r="CD45" i="23"/>
  <c r="CC45" i="23"/>
  <c r="CB45" i="23"/>
  <c r="BZ45" i="23"/>
  <c r="BY45" i="23"/>
  <c r="BX45" i="23"/>
  <c r="BW45" i="23"/>
  <c r="BT45" i="23"/>
  <c r="BS45" i="23"/>
  <c r="BR45" i="23"/>
  <c r="BP45" i="23"/>
  <c r="BO45" i="23"/>
  <c r="BN45" i="23"/>
  <c r="BM45" i="23"/>
  <c r="BK45" i="23"/>
  <c r="BJ45" i="23"/>
  <c r="BI45" i="23"/>
  <c r="BG45" i="23"/>
  <c r="BF45" i="23"/>
  <c r="BE45" i="23"/>
  <c r="BD45" i="23"/>
  <c r="BC45" i="23"/>
  <c r="BB45" i="23"/>
  <c r="AZ45" i="23"/>
  <c r="AY45" i="23"/>
  <c r="AX45" i="23"/>
  <c r="AH45" i="23"/>
  <c r="AF45" i="23"/>
  <c r="X45" i="23"/>
  <c r="AQ45" i="23" s="1"/>
  <c r="AP45" i="23" s="1"/>
  <c r="V45" i="23"/>
  <c r="CD44" i="23"/>
  <c r="CC44" i="23"/>
  <c r="CB44" i="23"/>
  <c r="BZ44" i="23"/>
  <c r="BY44" i="23"/>
  <c r="BX44" i="23"/>
  <c r="BW44" i="23"/>
  <c r="BT44" i="23"/>
  <c r="BS44" i="23"/>
  <c r="BR44" i="23"/>
  <c r="BP44" i="23"/>
  <c r="BO44" i="23"/>
  <c r="BN44" i="23"/>
  <c r="BM44" i="23"/>
  <c r="BK44" i="23"/>
  <c r="BJ44" i="23"/>
  <c r="BI44" i="23"/>
  <c r="BG44" i="23"/>
  <c r="BF44" i="23"/>
  <c r="BE44" i="23"/>
  <c r="BD44" i="23"/>
  <c r="AH44" i="23"/>
  <c r="AF44" i="23"/>
  <c r="CD43" i="23"/>
  <c r="CC43" i="23"/>
  <c r="CB43" i="23"/>
  <c r="BZ43" i="23"/>
  <c r="BY43" i="23"/>
  <c r="BX43" i="23"/>
  <c r="BW43" i="23"/>
  <c r="BT43" i="23"/>
  <c r="BS43" i="23"/>
  <c r="BR43" i="23"/>
  <c r="BP43" i="23"/>
  <c r="BO43" i="23"/>
  <c r="BN43" i="23"/>
  <c r="BM43" i="23"/>
  <c r="BK43" i="23"/>
  <c r="BJ43" i="23"/>
  <c r="BI43" i="23"/>
  <c r="BG43" i="23"/>
  <c r="BF43" i="23"/>
  <c r="BE43" i="23"/>
  <c r="BD43" i="23"/>
  <c r="AH43" i="23"/>
  <c r="AF43" i="23"/>
  <c r="AH42" i="23"/>
  <c r="AF42" i="23"/>
  <c r="AH41" i="23"/>
  <c r="AF41" i="23"/>
  <c r="CD40" i="23"/>
  <c r="CC40" i="23"/>
  <c r="CB40" i="23"/>
  <c r="BZ40" i="23"/>
  <c r="BY40" i="23"/>
  <c r="BX40" i="23"/>
  <c r="BW40" i="23"/>
  <c r="BT40" i="23"/>
  <c r="BS40" i="23"/>
  <c r="BR40" i="23"/>
  <c r="BP40" i="23"/>
  <c r="BO40" i="23"/>
  <c r="BN40" i="23"/>
  <c r="BM40" i="23"/>
  <c r="BK40" i="23"/>
  <c r="BJ40" i="23"/>
  <c r="BI40" i="23"/>
  <c r="BG40" i="23"/>
  <c r="BF40" i="23"/>
  <c r="BE40" i="23"/>
  <c r="BD40" i="23"/>
  <c r="AH40" i="23"/>
  <c r="AF40" i="23"/>
  <c r="X40" i="23"/>
  <c r="AQ40" i="23" s="1"/>
  <c r="AP40" i="23" s="1"/>
  <c r="V40" i="23"/>
  <c r="CD39" i="23"/>
  <c r="CC39" i="23"/>
  <c r="CB39" i="23"/>
  <c r="BZ39" i="23"/>
  <c r="BY39" i="23"/>
  <c r="BX39" i="23"/>
  <c r="BW39" i="23"/>
  <c r="BT39" i="23"/>
  <c r="BS39" i="23"/>
  <c r="BR39" i="23"/>
  <c r="BP39" i="23"/>
  <c r="BO39" i="23"/>
  <c r="BN39" i="23"/>
  <c r="BM39" i="23"/>
  <c r="BK39" i="23"/>
  <c r="BJ39" i="23"/>
  <c r="BI39" i="23"/>
  <c r="BG39" i="23"/>
  <c r="BF39" i="23"/>
  <c r="BE39" i="23"/>
  <c r="BD39" i="23"/>
  <c r="AH39" i="23"/>
  <c r="AF39" i="23"/>
  <c r="CD38" i="23"/>
  <c r="CC38" i="23"/>
  <c r="CB38" i="23"/>
  <c r="BZ38" i="23"/>
  <c r="BY38" i="23"/>
  <c r="BX38" i="23"/>
  <c r="BW38" i="23"/>
  <c r="BT38" i="23"/>
  <c r="BS38" i="23"/>
  <c r="BR38" i="23"/>
  <c r="BP38" i="23"/>
  <c r="BO38" i="23"/>
  <c r="BN38" i="23"/>
  <c r="BM38" i="23"/>
  <c r="BK38" i="23"/>
  <c r="BJ38" i="23"/>
  <c r="BI38" i="23"/>
  <c r="BG38" i="23"/>
  <c r="BF38" i="23"/>
  <c r="BE38" i="23"/>
  <c r="BD38" i="23"/>
  <c r="AH38" i="23"/>
  <c r="AF38" i="23"/>
  <c r="CD37" i="23"/>
  <c r="CC37" i="23"/>
  <c r="CB37" i="23"/>
  <c r="BZ37" i="23"/>
  <c r="BY37" i="23"/>
  <c r="BX37" i="23"/>
  <c r="BW37" i="23"/>
  <c r="BT37" i="23"/>
  <c r="BS37" i="23"/>
  <c r="BR37" i="23"/>
  <c r="BP37" i="23"/>
  <c r="BO37" i="23"/>
  <c r="BN37" i="23"/>
  <c r="BM37" i="23"/>
  <c r="BK37" i="23"/>
  <c r="BJ37" i="23"/>
  <c r="BI37" i="23"/>
  <c r="BG37" i="23"/>
  <c r="BF37" i="23"/>
  <c r="BE37" i="23"/>
  <c r="BD37" i="23"/>
  <c r="AH37" i="23"/>
  <c r="AF37" i="23"/>
  <c r="X37" i="23"/>
  <c r="AQ37" i="23" s="1"/>
  <c r="AP37" i="23" s="1"/>
  <c r="V37" i="23"/>
  <c r="CD36" i="23"/>
  <c r="CC36" i="23"/>
  <c r="CB36" i="23"/>
  <c r="BZ36" i="23"/>
  <c r="BY36" i="23"/>
  <c r="BX36" i="23"/>
  <c r="BW36" i="23"/>
  <c r="BT36" i="23"/>
  <c r="BS36" i="23"/>
  <c r="BR36" i="23"/>
  <c r="BP36" i="23"/>
  <c r="BO36" i="23"/>
  <c r="BN36" i="23"/>
  <c r="BM36" i="23"/>
  <c r="BK36" i="23"/>
  <c r="BJ36" i="23"/>
  <c r="BI36" i="23"/>
  <c r="BG36" i="23"/>
  <c r="BF36" i="23"/>
  <c r="BE36" i="23"/>
  <c r="BD36" i="23"/>
  <c r="AH36" i="23"/>
  <c r="AF36" i="23"/>
  <c r="CD35" i="23"/>
  <c r="CC35" i="23"/>
  <c r="CB35" i="23"/>
  <c r="BZ35" i="23"/>
  <c r="BY35" i="23"/>
  <c r="BX35" i="23"/>
  <c r="BW35" i="23"/>
  <c r="BT35" i="23"/>
  <c r="BS35" i="23"/>
  <c r="BR35" i="23"/>
  <c r="BP35" i="23"/>
  <c r="BO35" i="23"/>
  <c r="BN35" i="23"/>
  <c r="BM35" i="23"/>
  <c r="BK35" i="23"/>
  <c r="BJ35" i="23"/>
  <c r="BI35" i="23"/>
  <c r="BG35" i="23"/>
  <c r="BF35" i="23"/>
  <c r="BE35" i="23"/>
  <c r="BD35" i="23"/>
  <c r="BC35" i="23"/>
  <c r="BB35" i="23"/>
  <c r="AZ35" i="23"/>
  <c r="AY35" i="23"/>
  <c r="AX35" i="23"/>
  <c r="AH35" i="23"/>
  <c r="AF35" i="23"/>
  <c r="AH34" i="23"/>
  <c r="AF34" i="23"/>
  <c r="AH33" i="23"/>
  <c r="AF33" i="23"/>
  <c r="AH32" i="23"/>
  <c r="AF32" i="23"/>
  <c r="AH31" i="23"/>
  <c r="AF31" i="23"/>
  <c r="X31" i="23"/>
  <c r="AQ31" i="23" s="1"/>
  <c r="AP31" i="23" s="1"/>
  <c r="V31" i="23"/>
  <c r="AH30" i="23"/>
  <c r="AF30" i="23"/>
  <c r="AH29" i="23"/>
  <c r="AF29" i="23"/>
  <c r="X29" i="23"/>
  <c r="AQ29" i="23" s="1"/>
  <c r="AP29" i="23" s="1"/>
  <c r="V29" i="23"/>
  <c r="AH28" i="23"/>
  <c r="AF28" i="23"/>
  <c r="X28" i="23"/>
  <c r="AQ28" i="23" s="1"/>
  <c r="AP28" i="23" s="1"/>
  <c r="V28" i="23"/>
  <c r="CD27" i="23"/>
  <c r="CC27" i="23"/>
  <c r="CB27" i="23"/>
  <c r="BZ27" i="23"/>
  <c r="BY27" i="23"/>
  <c r="BX27" i="23"/>
  <c r="BW27" i="23"/>
  <c r="BT27" i="23"/>
  <c r="BS27" i="23"/>
  <c r="BR27" i="23"/>
  <c r="BP27" i="23"/>
  <c r="BO27" i="23"/>
  <c r="BN27" i="23"/>
  <c r="BM27" i="23"/>
  <c r="BK27" i="23"/>
  <c r="BJ27" i="23"/>
  <c r="BI27" i="23"/>
  <c r="BG27" i="23"/>
  <c r="BF27" i="23"/>
  <c r="BE27" i="23"/>
  <c r="BD27" i="23"/>
  <c r="AH27" i="23"/>
  <c r="AF27" i="23"/>
  <c r="CD26" i="23"/>
  <c r="CC26" i="23"/>
  <c r="CB26" i="23"/>
  <c r="BZ26" i="23"/>
  <c r="BY26" i="23"/>
  <c r="BX26" i="23"/>
  <c r="BW26" i="23"/>
  <c r="BT26" i="23"/>
  <c r="BS26" i="23"/>
  <c r="BR26" i="23"/>
  <c r="BP26" i="23"/>
  <c r="BO26" i="23"/>
  <c r="BN26" i="23"/>
  <c r="BM26" i="23"/>
  <c r="BK26" i="23"/>
  <c r="BJ26" i="23"/>
  <c r="BI26" i="23"/>
  <c r="BG26" i="23"/>
  <c r="BF26" i="23"/>
  <c r="BE26" i="23"/>
  <c r="BD26" i="23"/>
  <c r="AH26" i="23"/>
  <c r="AF26" i="23"/>
  <c r="CD25" i="23"/>
  <c r="CD33" i="23" s="1"/>
  <c r="CC25" i="23"/>
  <c r="CC33" i="23" s="1"/>
  <c r="CB25" i="23"/>
  <c r="CB33" i="23" s="1"/>
  <c r="BZ25" i="23"/>
  <c r="BZ33" i="23" s="1"/>
  <c r="BY25" i="23"/>
  <c r="BY33" i="23" s="1"/>
  <c r="BX25" i="23"/>
  <c r="BX33" i="23" s="1"/>
  <c r="BW25" i="23"/>
  <c r="BW33" i="23" s="1"/>
  <c r="BT25" i="23"/>
  <c r="BT33" i="23" s="1"/>
  <c r="BS25" i="23"/>
  <c r="BS33" i="23" s="1"/>
  <c r="BR25" i="23"/>
  <c r="BR33" i="23" s="1"/>
  <c r="BP25" i="23"/>
  <c r="BP33" i="23" s="1"/>
  <c r="BO25" i="23"/>
  <c r="BO33" i="23" s="1"/>
  <c r="BN25" i="23"/>
  <c r="BN33" i="23" s="1"/>
  <c r="BM25" i="23"/>
  <c r="BM33" i="23" s="1"/>
  <c r="BK25" i="23"/>
  <c r="BK33" i="23" s="1"/>
  <c r="BJ25" i="23"/>
  <c r="BJ33" i="23" s="1"/>
  <c r="BI25" i="23"/>
  <c r="BI33" i="23" s="1"/>
  <c r="BG25" i="23"/>
  <c r="BG33" i="23" s="1"/>
  <c r="BF25" i="23"/>
  <c r="BF33" i="23" s="1"/>
  <c r="BE25" i="23"/>
  <c r="BE33" i="23" s="1"/>
  <c r="BD25" i="23"/>
  <c r="BD33" i="23" s="1"/>
  <c r="AH25" i="23"/>
  <c r="AF25" i="23"/>
  <c r="CD24" i="23"/>
  <c r="CC24" i="23"/>
  <c r="CB24" i="23"/>
  <c r="BZ24" i="23"/>
  <c r="BY24" i="23"/>
  <c r="BX24" i="23"/>
  <c r="BW24" i="23"/>
  <c r="BT24" i="23"/>
  <c r="BS24" i="23"/>
  <c r="BR24" i="23"/>
  <c r="BP24" i="23"/>
  <c r="BO24" i="23"/>
  <c r="BN24" i="23"/>
  <c r="BM24" i="23"/>
  <c r="BK24" i="23"/>
  <c r="BJ24" i="23"/>
  <c r="BI24" i="23"/>
  <c r="BG24" i="23"/>
  <c r="BF24" i="23"/>
  <c r="BE24" i="23"/>
  <c r="BD24" i="23"/>
  <c r="AH24" i="23"/>
  <c r="AF24" i="23"/>
  <c r="CD23" i="23"/>
  <c r="CC23" i="23"/>
  <c r="CB23" i="23"/>
  <c r="BZ23" i="23"/>
  <c r="BY23" i="23"/>
  <c r="BX23" i="23"/>
  <c r="BW23" i="23"/>
  <c r="BT23" i="23"/>
  <c r="BS23" i="23"/>
  <c r="BR23" i="23"/>
  <c r="BP23" i="23"/>
  <c r="BO23" i="23"/>
  <c r="BN23" i="23"/>
  <c r="BM23" i="23"/>
  <c r="BK23" i="23"/>
  <c r="BJ23" i="23"/>
  <c r="BI23" i="23"/>
  <c r="BG23" i="23"/>
  <c r="BF23" i="23"/>
  <c r="BE23" i="23"/>
  <c r="BD23" i="23"/>
  <c r="AH23" i="23"/>
  <c r="AF23" i="23"/>
  <c r="X23" i="23"/>
  <c r="AQ23" i="23" s="1"/>
  <c r="AP23" i="23" s="1"/>
  <c r="V23" i="23"/>
  <c r="AH22" i="23"/>
  <c r="AF22" i="23"/>
  <c r="CD21" i="23"/>
  <c r="CC21" i="23"/>
  <c r="CB21" i="23"/>
  <c r="BZ21" i="23"/>
  <c r="BY21" i="23"/>
  <c r="BX21" i="23"/>
  <c r="BW21" i="23"/>
  <c r="BT21" i="23"/>
  <c r="BS21" i="23"/>
  <c r="BR21" i="23"/>
  <c r="BP21" i="23"/>
  <c r="BO21" i="23"/>
  <c r="BN21" i="23"/>
  <c r="BM21" i="23"/>
  <c r="BK21" i="23"/>
  <c r="BJ21" i="23"/>
  <c r="BI21" i="23"/>
  <c r="BG21" i="23"/>
  <c r="BF21" i="23"/>
  <c r="BE21" i="23"/>
  <c r="BD21" i="23"/>
  <c r="AH21" i="23"/>
  <c r="AF21" i="23"/>
  <c r="AH20" i="23"/>
  <c r="AF20" i="23"/>
  <c r="AH19" i="23"/>
  <c r="AF19" i="23"/>
  <c r="AH18" i="23"/>
  <c r="AF18" i="23"/>
  <c r="X18" i="23"/>
  <c r="AQ18" i="23" s="1"/>
  <c r="AP18" i="23" s="1"/>
  <c r="V18" i="23"/>
  <c r="CC17" i="23"/>
  <c r="BS17" i="23"/>
  <c r="BJ17" i="23"/>
  <c r="AH17" i="23"/>
  <c r="AF17" i="23"/>
  <c r="X17" i="23"/>
  <c r="AQ17" i="23" s="1"/>
  <c r="AP17" i="23" s="1"/>
  <c r="V17" i="23"/>
  <c r="AH16" i="23"/>
  <c r="AF16" i="23"/>
  <c r="CC15" i="23"/>
  <c r="CC68" i="23" s="1"/>
  <c r="BZ15" i="23"/>
  <c r="BZ68" i="23" s="1"/>
  <c r="BX15" i="23"/>
  <c r="BX68" i="23" s="1"/>
  <c r="BW15" i="23"/>
  <c r="BW68" i="23" s="1"/>
  <c r="BS15" i="23"/>
  <c r="BS68" i="23" s="1"/>
  <c r="BP15" i="23"/>
  <c r="BP68" i="23" s="1"/>
  <c r="BN15" i="23"/>
  <c r="BN68" i="23" s="1"/>
  <c r="BM15" i="23"/>
  <c r="BM68" i="23" s="1"/>
  <c r="BJ15" i="23"/>
  <c r="BJ68" i="23" s="1"/>
  <c r="BG15" i="23"/>
  <c r="BG68" i="23" s="1"/>
  <c r="BE15" i="23"/>
  <c r="BE68" i="23" s="1"/>
  <c r="BD15" i="23"/>
  <c r="BD68" i="23" s="1"/>
  <c r="AH15" i="23"/>
  <c r="AF15" i="23"/>
  <c r="X15" i="23"/>
  <c r="AQ15" i="23" s="1"/>
  <c r="AP15" i="23" s="1"/>
  <c r="V15" i="23"/>
  <c r="AH14" i="23"/>
  <c r="AF14" i="23"/>
  <c r="AH12" i="23"/>
  <c r="AF12" i="23"/>
  <c r="X12" i="23"/>
  <c r="AQ12" i="23" s="1"/>
  <c r="AP12" i="23" s="1"/>
  <c r="V12" i="23"/>
  <c r="CD76" i="18"/>
  <c r="CF80" i="18"/>
  <c r="CG79" i="18"/>
  <c r="CF79" i="18"/>
  <c r="BY76" i="18"/>
  <c r="BX76" i="18"/>
  <c r="CE74" i="18"/>
  <c r="CD74" i="18"/>
  <c r="CC74" i="18"/>
  <c r="CA74" i="18"/>
  <c r="BZ74" i="18"/>
  <c r="BY74" i="18"/>
  <c r="BX74" i="18"/>
  <c r="CE73" i="18"/>
  <c r="CD73" i="18"/>
  <c r="CC73" i="18"/>
  <c r="CA73" i="18"/>
  <c r="BZ73" i="18"/>
  <c r="BY73" i="18"/>
  <c r="BX73" i="18"/>
  <c r="CE72" i="18"/>
  <c r="CC72" i="18"/>
  <c r="CB72" i="18"/>
  <c r="BZ72" i="18"/>
  <c r="BY72" i="18"/>
  <c r="CE70" i="18"/>
  <c r="CD70" i="18"/>
  <c r="CC70" i="18"/>
  <c r="CA70" i="18"/>
  <c r="BZ70" i="18"/>
  <c r="BY70" i="18"/>
  <c r="BX70" i="18"/>
  <c r="CE68" i="18"/>
  <c r="CD68" i="18"/>
  <c r="CC68" i="18"/>
  <c r="CA68" i="18"/>
  <c r="BZ68" i="18"/>
  <c r="BY68" i="18"/>
  <c r="BX68" i="18"/>
  <c r="CE66" i="18"/>
  <c r="CD66" i="18"/>
  <c r="CC66" i="18"/>
  <c r="CA66" i="18"/>
  <c r="BZ66" i="18"/>
  <c r="BY66" i="18"/>
  <c r="BX66" i="18"/>
  <c r="CE65" i="18"/>
  <c r="CD65" i="18"/>
  <c r="CC65" i="18"/>
  <c r="CB65" i="18"/>
  <c r="CA65" i="18"/>
  <c r="BZ65" i="18"/>
  <c r="BY65" i="18"/>
  <c r="BX65" i="18"/>
  <c r="CE64" i="18"/>
  <c r="CD64" i="18"/>
  <c r="CC64" i="18"/>
  <c r="CB64" i="18"/>
  <c r="CA64" i="18"/>
  <c r="BZ64" i="18"/>
  <c r="BY64" i="18"/>
  <c r="BX64" i="18"/>
  <c r="BX62" i="18"/>
  <c r="CD61" i="18"/>
  <c r="CA61" i="18"/>
  <c r="BY61" i="18"/>
  <c r="BX61" i="18"/>
  <c r="CE60" i="18"/>
  <c r="CD60" i="18"/>
  <c r="CC60" i="18"/>
  <c r="CA60" i="18"/>
  <c r="BZ60" i="18"/>
  <c r="BY60" i="18"/>
  <c r="BX60" i="18"/>
  <c r="CE58" i="18"/>
  <c r="CD58" i="18"/>
  <c r="CC58" i="18"/>
  <c r="CA58" i="18"/>
  <c r="BZ58" i="18"/>
  <c r="BY58" i="18"/>
  <c r="BX58" i="18"/>
  <c r="CE57" i="18"/>
  <c r="CD57" i="18"/>
  <c r="CC57" i="18"/>
  <c r="CB57" i="18"/>
  <c r="CA57" i="18"/>
  <c r="BZ57" i="18"/>
  <c r="BY57" i="18"/>
  <c r="BX57" i="18"/>
  <c r="CE55" i="18"/>
  <c r="CD55" i="18"/>
  <c r="CC55" i="18"/>
  <c r="CA55" i="18"/>
  <c r="BZ55" i="18"/>
  <c r="BY55" i="18"/>
  <c r="BX55" i="18"/>
  <c r="CE54" i="18"/>
  <c r="CD54" i="18"/>
  <c r="CC54" i="18"/>
  <c r="CA54" i="18"/>
  <c r="BZ54" i="18"/>
  <c r="BY54" i="18"/>
  <c r="BX54" i="18"/>
  <c r="CE52" i="18"/>
  <c r="CD52" i="18"/>
  <c r="CC52" i="18"/>
  <c r="CA52" i="18"/>
  <c r="BZ52" i="18"/>
  <c r="BY52" i="18"/>
  <c r="BX52" i="18"/>
  <c r="CE51" i="18"/>
  <c r="CD51" i="18"/>
  <c r="CC51" i="18"/>
  <c r="CA51" i="18"/>
  <c r="BZ51" i="18"/>
  <c r="BY51" i="18"/>
  <c r="BX51" i="18"/>
  <c r="CE49" i="18"/>
  <c r="CD49" i="18"/>
  <c r="CC49" i="18"/>
  <c r="CA49" i="18"/>
  <c r="BZ49" i="18"/>
  <c r="BY49" i="18"/>
  <c r="BX49" i="18"/>
  <c r="CE48" i="18"/>
  <c r="CD48" i="18"/>
  <c r="CC48" i="18"/>
  <c r="CA48" i="18"/>
  <c r="BZ48" i="18"/>
  <c r="BY48" i="18"/>
  <c r="BX48" i="18"/>
  <c r="CE47" i="18"/>
  <c r="CD47" i="18"/>
  <c r="CC47" i="18"/>
  <c r="CA47" i="18"/>
  <c r="BZ47" i="18"/>
  <c r="BY47" i="18"/>
  <c r="BX47" i="18"/>
  <c r="CE44" i="18"/>
  <c r="CD44" i="18"/>
  <c r="CC44" i="18"/>
  <c r="CA44" i="18"/>
  <c r="BZ44" i="18"/>
  <c r="BY44" i="18"/>
  <c r="BX44" i="18"/>
  <c r="CE43" i="18"/>
  <c r="CD43" i="18"/>
  <c r="CC43" i="18"/>
  <c r="CA43" i="18"/>
  <c r="BZ43" i="18"/>
  <c r="BY43" i="18"/>
  <c r="BX43" i="18"/>
  <c r="CE42" i="18"/>
  <c r="CD42" i="18"/>
  <c r="CC42" i="18"/>
  <c r="CA42" i="18"/>
  <c r="BZ42" i="18"/>
  <c r="BY42" i="18"/>
  <c r="BX42" i="18"/>
  <c r="CE41" i="18"/>
  <c r="CD41" i="18"/>
  <c r="CC41" i="18"/>
  <c r="CA41" i="18"/>
  <c r="BZ41" i="18"/>
  <c r="BY41" i="18"/>
  <c r="BX41" i="18"/>
  <c r="CE40" i="18"/>
  <c r="CD40" i="18"/>
  <c r="CC40" i="18"/>
  <c r="CA40" i="18"/>
  <c r="BZ40" i="18"/>
  <c r="BY40" i="18"/>
  <c r="BX40" i="18"/>
  <c r="CE39" i="18"/>
  <c r="CD39" i="18"/>
  <c r="CC39" i="18"/>
  <c r="CA39" i="18"/>
  <c r="BZ39" i="18"/>
  <c r="BY39" i="18"/>
  <c r="BX39" i="18"/>
  <c r="CD37" i="18"/>
  <c r="CC37" i="18"/>
  <c r="CA37" i="18"/>
  <c r="CE31" i="18"/>
  <c r="CD31" i="18"/>
  <c r="CC31" i="18"/>
  <c r="CA31" i="18"/>
  <c r="BZ31" i="18"/>
  <c r="BY31" i="18"/>
  <c r="BX31" i="18"/>
  <c r="CE30" i="18"/>
  <c r="CD30" i="18"/>
  <c r="CC30" i="18"/>
  <c r="CA30" i="18"/>
  <c r="BZ30" i="18"/>
  <c r="BY30" i="18"/>
  <c r="BX30" i="18"/>
  <c r="CE29" i="18"/>
  <c r="CE37" i="18" s="1"/>
  <c r="CD29" i="18"/>
  <c r="CC29" i="18"/>
  <c r="CA29" i="18"/>
  <c r="BZ29" i="18"/>
  <c r="BZ37" i="18" s="1"/>
  <c r="BY29" i="18"/>
  <c r="BY37" i="18" s="1"/>
  <c r="BX29" i="18"/>
  <c r="BX37" i="18" s="1"/>
  <c r="CE28" i="18"/>
  <c r="CD28" i="18"/>
  <c r="CC28" i="18"/>
  <c r="CA28" i="18"/>
  <c r="BZ28" i="18"/>
  <c r="BY28" i="18"/>
  <c r="BX28" i="18"/>
  <c r="CE27" i="18"/>
  <c r="CD27" i="18"/>
  <c r="CC27" i="18"/>
  <c r="CA27" i="18"/>
  <c r="BZ27" i="18"/>
  <c r="BY27" i="18"/>
  <c r="BX27" i="18"/>
  <c r="CE25" i="18"/>
  <c r="CD25" i="18"/>
  <c r="CC25" i="18"/>
  <c r="CA25" i="18"/>
  <c r="BZ25" i="18"/>
  <c r="BY25" i="18"/>
  <c r="BX25" i="18"/>
  <c r="CD21" i="18"/>
  <c r="CD19" i="18"/>
  <c r="CD72" i="18" s="1"/>
  <c r="CA19" i="18"/>
  <c r="CA72" i="18" s="1"/>
  <c r="BY19" i="18"/>
  <c r="BX19" i="18"/>
  <c r="BX72" i="18" s="1"/>
  <c r="BQ61" i="18"/>
  <c r="BV79" i="18"/>
  <c r="BT61" i="18"/>
  <c r="BO76" i="18"/>
  <c r="BO61" i="18"/>
  <c r="BO39" i="18"/>
  <c r="BN76" i="18"/>
  <c r="BN61" i="18"/>
  <c r="BN62" i="18" s="1"/>
  <c r="BN49" i="18"/>
  <c r="BN52" i="18"/>
  <c r="BN39" i="18"/>
  <c r="BW79" i="18"/>
  <c r="BU74" i="18"/>
  <c r="BT74" i="18"/>
  <c r="BS74" i="18"/>
  <c r="BQ74" i="18"/>
  <c r="BP74" i="18"/>
  <c r="BO74" i="18"/>
  <c r="BN74" i="18"/>
  <c r="BU73" i="18"/>
  <c r="BT73" i="18"/>
  <c r="BS73" i="18"/>
  <c r="BQ73" i="18"/>
  <c r="BP73" i="18"/>
  <c r="BO73" i="18"/>
  <c r="BN73" i="18"/>
  <c r="BU72" i="18"/>
  <c r="BS72" i="18"/>
  <c r="BR72" i="18"/>
  <c r="BP72" i="18"/>
  <c r="BO72" i="18"/>
  <c r="BU70" i="18"/>
  <c r="BT70" i="18"/>
  <c r="BS70" i="18"/>
  <c r="BQ70" i="18"/>
  <c r="BP70" i="18"/>
  <c r="BO70" i="18"/>
  <c r="BN70" i="18"/>
  <c r="BU68" i="18"/>
  <c r="BT68" i="18"/>
  <c r="BS68" i="18"/>
  <c r="BQ68" i="18"/>
  <c r="BP68" i="18"/>
  <c r="BO68" i="18"/>
  <c r="BN68" i="18"/>
  <c r="BU66" i="18"/>
  <c r="BT66" i="18"/>
  <c r="BS66" i="18"/>
  <c r="BQ66" i="18"/>
  <c r="BP66" i="18"/>
  <c r="BO66" i="18"/>
  <c r="BN66" i="18"/>
  <c r="BU65" i="18"/>
  <c r="BT65" i="18"/>
  <c r="BS65" i="18"/>
  <c r="BR65" i="18"/>
  <c r="BQ65" i="18"/>
  <c r="BP65" i="18"/>
  <c r="BO65" i="18"/>
  <c r="BN65" i="18"/>
  <c r="BU64" i="18"/>
  <c r="BT64" i="18"/>
  <c r="BS64" i="18"/>
  <c r="BR64" i="18"/>
  <c r="BQ64" i="18"/>
  <c r="BP64" i="18"/>
  <c r="BO64" i="18"/>
  <c r="BN64" i="18"/>
  <c r="BU60" i="18"/>
  <c r="BT60" i="18"/>
  <c r="BS60" i="18"/>
  <c r="BQ60" i="18"/>
  <c r="BP60" i="18"/>
  <c r="BO60" i="18"/>
  <c r="BN60" i="18"/>
  <c r="BU58" i="18"/>
  <c r="BT58" i="18"/>
  <c r="BS58" i="18"/>
  <c r="BQ58" i="18"/>
  <c r="BP58" i="18"/>
  <c r="BO58" i="18"/>
  <c r="BN58" i="18"/>
  <c r="BU57" i="18"/>
  <c r="BT57" i="18"/>
  <c r="BS57" i="18"/>
  <c r="BR57" i="18"/>
  <c r="BQ57" i="18"/>
  <c r="BP57" i="18"/>
  <c r="BO57" i="18"/>
  <c r="BN57" i="18"/>
  <c r="BU55" i="18"/>
  <c r="BT55" i="18"/>
  <c r="BS55" i="18"/>
  <c r="BQ55" i="18"/>
  <c r="BP55" i="18"/>
  <c r="BO55" i="18"/>
  <c r="BN55" i="18"/>
  <c r="BU54" i="18"/>
  <c r="BT54" i="18"/>
  <c r="BS54" i="18"/>
  <c r="BQ54" i="18"/>
  <c r="BP54" i="18"/>
  <c r="BO54" i="18"/>
  <c r="BN54" i="18"/>
  <c r="BU52" i="18"/>
  <c r="BT52" i="18"/>
  <c r="BS52" i="18"/>
  <c r="BQ52" i="18"/>
  <c r="BP52" i="18"/>
  <c r="BO52" i="18"/>
  <c r="BU51" i="18"/>
  <c r="BT51" i="18"/>
  <c r="BS51" i="18"/>
  <c r="BQ51" i="18"/>
  <c r="BP51" i="18"/>
  <c r="BO51" i="18"/>
  <c r="BN51" i="18"/>
  <c r="BU49" i="18"/>
  <c r="BT49" i="18"/>
  <c r="BS49" i="18"/>
  <c r="BQ49" i="18"/>
  <c r="BP49" i="18"/>
  <c r="BO49" i="18"/>
  <c r="BU48" i="18"/>
  <c r="BT48" i="18"/>
  <c r="BS48" i="18"/>
  <c r="BQ48" i="18"/>
  <c r="BP48" i="18"/>
  <c r="BO48" i="18"/>
  <c r="BN48" i="18"/>
  <c r="BU47" i="18"/>
  <c r="BT47" i="18"/>
  <c r="BS47" i="18"/>
  <c r="BQ47" i="18"/>
  <c r="BP47" i="18"/>
  <c r="BO47" i="18"/>
  <c r="BN47" i="18"/>
  <c r="BU44" i="18"/>
  <c r="BT44" i="18"/>
  <c r="BS44" i="18"/>
  <c r="BQ44" i="18"/>
  <c r="BP44" i="18"/>
  <c r="BO44" i="18"/>
  <c r="BN44" i="18"/>
  <c r="BU43" i="18"/>
  <c r="BT43" i="18"/>
  <c r="BS43" i="18"/>
  <c r="BQ43" i="18"/>
  <c r="BP43" i="18"/>
  <c r="BO43" i="18"/>
  <c r="BN43" i="18"/>
  <c r="BU42" i="18"/>
  <c r="BT42" i="18"/>
  <c r="BS42" i="18"/>
  <c r="BQ42" i="18"/>
  <c r="BP42" i="18"/>
  <c r="BO42" i="18"/>
  <c r="BN42" i="18"/>
  <c r="BU41" i="18"/>
  <c r="BT41" i="18"/>
  <c r="BS41" i="18"/>
  <c r="BQ41" i="18"/>
  <c r="BP41" i="18"/>
  <c r="BO41" i="18"/>
  <c r="BN41" i="18"/>
  <c r="BU40" i="18"/>
  <c r="BT40" i="18"/>
  <c r="BS40" i="18"/>
  <c r="BQ40" i="18"/>
  <c r="BP40" i="18"/>
  <c r="BO40" i="18"/>
  <c r="BN40" i="18"/>
  <c r="BU39" i="18"/>
  <c r="BT39" i="18"/>
  <c r="BS39" i="18"/>
  <c r="BQ39" i="18"/>
  <c r="BP39" i="18"/>
  <c r="BU37" i="18"/>
  <c r="BN37" i="18"/>
  <c r="BU31" i="18"/>
  <c r="BT31" i="18"/>
  <c r="BS31" i="18"/>
  <c r="BQ31" i="18"/>
  <c r="BP31" i="18"/>
  <c r="BO31" i="18"/>
  <c r="BN31" i="18"/>
  <c r="BU30" i="18"/>
  <c r="BT30" i="18"/>
  <c r="BS30" i="18"/>
  <c r="BQ30" i="18"/>
  <c r="BP30" i="18"/>
  <c r="BO30" i="18"/>
  <c r="BN30" i="18"/>
  <c r="BU29" i="18"/>
  <c r="BT29" i="18"/>
  <c r="BT37" i="18" s="1"/>
  <c r="BS29" i="18"/>
  <c r="BS37" i="18" s="1"/>
  <c r="BQ29" i="18"/>
  <c r="BQ37" i="18" s="1"/>
  <c r="BP29" i="18"/>
  <c r="BP37" i="18" s="1"/>
  <c r="BO29" i="18"/>
  <c r="BO37" i="18" s="1"/>
  <c r="BN29" i="18"/>
  <c r="BU28" i="18"/>
  <c r="BT28" i="18"/>
  <c r="BS28" i="18"/>
  <c r="BQ28" i="18"/>
  <c r="BP28" i="18"/>
  <c r="BO28" i="18"/>
  <c r="BN28" i="18"/>
  <c r="BU27" i="18"/>
  <c r="BT27" i="18"/>
  <c r="BS27" i="18"/>
  <c r="BQ27" i="18"/>
  <c r="BP27" i="18"/>
  <c r="BO27" i="18"/>
  <c r="BN27" i="18"/>
  <c r="BU25" i="18"/>
  <c r="BT25" i="18"/>
  <c r="BS25" i="18"/>
  <c r="BQ25" i="18"/>
  <c r="BP25" i="18"/>
  <c r="BO25" i="18"/>
  <c r="BN25" i="18"/>
  <c r="BT21" i="18"/>
  <c r="BT19" i="18"/>
  <c r="BT72" i="18" s="1"/>
  <c r="BQ19" i="18"/>
  <c r="BQ72" i="18" s="1"/>
  <c r="BO19" i="18"/>
  <c r="BN19" i="18"/>
  <c r="BN72" i="18" s="1"/>
  <c r="Z80" i="21"/>
  <c r="Z81" i="21"/>
  <c r="Z82" i="21"/>
  <c r="Z83" i="21"/>
  <c r="Z84" i="21"/>
  <c r="Z79" i="21"/>
  <c r="X80" i="21"/>
  <c r="Y80" i="21"/>
  <c r="X81" i="21"/>
  <c r="Y81" i="21"/>
  <c r="X82" i="21"/>
  <c r="Y82" i="21"/>
  <c r="X83" i="21"/>
  <c r="Y83" i="21"/>
  <c r="X84" i="21"/>
  <c r="Y84" i="21"/>
  <c r="X85" i="21"/>
  <c r="Z85" i="21" s="1"/>
  <c r="Y85" i="21"/>
  <c r="Y86" i="21"/>
  <c r="Y79" i="21"/>
  <c r="X79" i="21"/>
  <c r="V85" i="21"/>
  <c r="U85" i="21"/>
  <c r="U86" i="21" s="1"/>
  <c r="X86" i="21" s="1"/>
  <c r="T85" i="21"/>
  <c r="S85" i="21"/>
  <c r="S86" i="21" s="1"/>
  <c r="R85" i="21"/>
  <c r="Q85" i="21"/>
  <c r="Q86" i="21" s="1"/>
  <c r="W84" i="21"/>
  <c r="W83" i="21"/>
  <c r="W82" i="21"/>
  <c r="W81" i="21"/>
  <c r="W80" i="21"/>
  <c r="W79" i="21"/>
  <c r="Z70" i="21"/>
  <c r="Y70" i="21"/>
  <c r="X70" i="21"/>
  <c r="W70" i="21"/>
  <c r="W71" i="21" s="1"/>
  <c r="V70" i="21"/>
  <c r="U70" i="21"/>
  <c r="T70" i="21"/>
  <c r="S70" i="21"/>
  <c r="R70" i="21"/>
  <c r="Q71" i="21" s="1"/>
  <c r="Q70" i="21"/>
  <c r="AA69" i="21"/>
  <c r="AA68" i="21"/>
  <c r="AA67" i="21"/>
  <c r="AA66" i="21"/>
  <c r="AA65" i="21"/>
  <c r="AA64" i="21"/>
  <c r="AA46" i="21"/>
  <c r="AA47" i="21"/>
  <c r="AA48" i="21"/>
  <c r="AA49" i="21"/>
  <c r="AA50" i="21"/>
  <c r="AA45" i="21"/>
  <c r="Y51" i="21"/>
  <c r="Z51" i="21"/>
  <c r="BA89" i="21"/>
  <c r="BA91" i="21"/>
  <c r="BA93" i="21"/>
  <c r="BA95" i="21"/>
  <c r="BA97" i="21"/>
  <c r="BA87" i="21"/>
  <c r="AX99" i="21"/>
  <c r="AY99" i="21"/>
  <c r="AZ99" i="21"/>
  <c r="AW99" i="21"/>
  <c r="AT63" i="21"/>
  <c r="AT64" i="21"/>
  <c r="AT65" i="21"/>
  <c r="AT66" i="21"/>
  <c r="AT67" i="21"/>
  <c r="AT69" i="21"/>
  <c r="AT62" i="21"/>
  <c r="AE68" i="21"/>
  <c r="AF68" i="21"/>
  <c r="AG68" i="21"/>
  <c r="AH68" i="21"/>
  <c r="AI68" i="21"/>
  <c r="AJ68" i="21"/>
  <c r="AK68" i="21"/>
  <c r="AL68" i="21"/>
  <c r="AM68" i="21"/>
  <c r="AN68" i="21"/>
  <c r="AO68" i="21"/>
  <c r="AP68" i="21"/>
  <c r="AQ68" i="21"/>
  <c r="AR68" i="21"/>
  <c r="AS68" i="21"/>
  <c r="AD68" i="21"/>
  <c r="AL69" i="21"/>
  <c r="AH69" i="21"/>
  <c r="AD69" i="21"/>
  <c r="R51" i="21"/>
  <c r="S51" i="21"/>
  <c r="T51" i="21"/>
  <c r="Q51" i="21"/>
  <c r="X51" i="21"/>
  <c r="W51" i="21"/>
  <c r="V51" i="21"/>
  <c r="U51" i="21"/>
  <c r="F25" i="21"/>
  <c r="G25" i="21"/>
  <c r="D25" i="21"/>
  <c r="E25" i="21"/>
  <c r="M25" i="21"/>
  <c r="L25" i="21"/>
  <c r="K25" i="21"/>
  <c r="J25" i="21"/>
  <c r="I25" i="21"/>
  <c r="N24" i="21"/>
  <c r="N22" i="21"/>
  <c r="N21" i="21"/>
  <c r="N20" i="21"/>
  <c r="N11" i="21"/>
  <c r="N19" i="21"/>
  <c r="N18" i="21"/>
  <c r="N17" i="21"/>
  <c r="N16" i="21"/>
  <c r="N15" i="21"/>
  <c r="N10" i="21"/>
  <c r="N14" i="21"/>
  <c r="N13" i="21"/>
  <c r="N12" i="21"/>
  <c r="N23" i="21"/>
  <c r="N9" i="21"/>
  <c r="N8" i="21"/>
  <c r="N7" i="21"/>
  <c r="N6" i="21"/>
  <c r="N5" i="21"/>
  <c r="BS77" i="20"/>
  <c r="BS75" i="20"/>
  <c r="BS71" i="20"/>
  <c r="BS63" i="20"/>
  <c r="BS66" i="20"/>
  <c r="BS61" i="20"/>
  <c r="BS58" i="20"/>
  <c r="BS55" i="20"/>
  <c r="BS52" i="20"/>
  <c r="BS49" i="20"/>
  <c r="BS44" i="20"/>
  <c r="BS41" i="20"/>
  <c r="BS35" i="20"/>
  <c r="BS33" i="20"/>
  <c r="BS32" i="20"/>
  <c r="BS27" i="20"/>
  <c r="BS22" i="20"/>
  <c r="BS21" i="20"/>
  <c r="BS19" i="20"/>
  <c r="BS16" i="20"/>
  <c r="BM79" i="20"/>
  <c r="BN79" i="20"/>
  <c r="BO79" i="20"/>
  <c r="BP79" i="20"/>
  <c r="BQ79" i="20"/>
  <c r="BR79" i="20"/>
  <c r="CE76" i="23" l="1"/>
  <c r="AM35" i="23"/>
  <c r="AM26" i="23"/>
  <c r="AM28" i="23"/>
  <c r="AM60" i="23"/>
  <c r="AM20" i="23"/>
  <c r="AM22" i="23"/>
  <c r="AM48" i="23"/>
  <c r="AO48" i="23" s="1"/>
  <c r="AN48" i="23" s="1"/>
  <c r="AM69" i="23"/>
  <c r="AQ69" i="23" s="1"/>
  <c r="AM71" i="23"/>
  <c r="AO71" i="23" s="1"/>
  <c r="AN71" i="23" s="1"/>
  <c r="AM67" i="23"/>
  <c r="AO67" i="23" s="1"/>
  <c r="AN67" i="23" s="1"/>
  <c r="AM32" i="23"/>
  <c r="AM53" i="23"/>
  <c r="AM31" i="23"/>
  <c r="AO31" i="23" s="1"/>
  <c r="AN31" i="23" s="1"/>
  <c r="BU76" i="23"/>
  <c r="AM50" i="23"/>
  <c r="AM24" i="23"/>
  <c r="AM34" i="23"/>
  <c r="AM44" i="23"/>
  <c r="AM56" i="23"/>
  <c r="AM17" i="23"/>
  <c r="AO17" i="23" s="1"/>
  <c r="AN17" i="23" s="1"/>
  <c r="AM19" i="23"/>
  <c r="AM51" i="23"/>
  <c r="AO51" i="23" s="1"/>
  <c r="AN51" i="23" s="1"/>
  <c r="AM57" i="23"/>
  <c r="AO57" i="23" s="1"/>
  <c r="AN57" i="23" s="1"/>
  <c r="AM63" i="23"/>
  <c r="AM12" i="23"/>
  <c r="AO12" i="23" s="1"/>
  <c r="AN12" i="23" s="1"/>
  <c r="AM15" i="23"/>
  <c r="AO15" i="23" s="1"/>
  <c r="AN15" i="23" s="1"/>
  <c r="AM36" i="23"/>
  <c r="AM39" i="23"/>
  <c r="AM40" i="23"/>
  <c r="AO40" i="23" s="1"/>
  <c r="AN40" i="23" s="1"/>
  <c r="AM61" i="23"/>
  <c r="AM64" i="23"/>
  <c r="AM14" i="23"/>
  <c r="AM18" i="23"/>
  <c r="AO18" i="23" s="1"/>
  <c r="AN18" i="23" s="1"/>
  <c r="AM21" i="23"/>
  <c r="AM25" i="23"/>
  <c r="AM30" i="23"/>
  <c r="AM38" i="23"/>
  <c r="AM42" i="23"/>
  <c r="AM47" i="23"/>
  <c r="AM54" i="23"/>
  <c r="AO54" i="23" s="1"/>
  <c r="AN54" i="23" s="1"/>
  <c r="AM65" i="23"/>
  <c r="AM23" i="23"/>
  <c r="AO23" i="23" s="1"/>
  <c r="AN23" i="23" s="1"/>
  <c r="AM33" i="23"/>
  <c r="AM43" i="23"/>
  <c r="AM45" i="23"/>
  <c r="AO45" i="23" s="1"/>
  <c r="AN45" i="23" s="1"/>
  <c r="AM62" i="23"/>
  <c r="AO62" i="23" s="1"/>
  <c r="AN62" i="23" s="1"/>
  <c r="AM66" i="23"/>
  <c r="AM72" i="23"/>
  <c r="AM16" i="23"/>
  <c r="AM29" i="23"/>
  <c r="AO29" i="23" s="1"/>
  <c r="AN29" i="23" s="1"/>
  <c r="AM59" i="23"/>
  <c r="AO59" i="23" s="1"/>
  <c r="AN59" i="23" s="1"/>
  <c r="AM73" i="23"/>
  <c r="AO73" i="23" s="1"/>
  <c r="AN73" i="23" s="1"/>
  <c r="AM27" i="23"/>
  <c r="AM37" i="23"/>
  <c r="AO37" i="23" s="1"/>
  <c r="AN37" i="23" s="1"/>
  <c r="AM41" i="23"/>
  <c r="AM58" i="23"/>
  <c r="AM68" i="23"/>
  <c r="AM70" i="23"/>
  <c r="AQ70" i="23" s="1"/>
  <c r="AO28" i="23"/>
  <c r="AN28" i="23" s="1"/>
  <c r="BV80" i="18"/>
  <c r="Q87" i="21"/>
  <c r="W86" i="21"/>
  <c r="W85" i="21"/>
  <c r="Y52" i="21"/>
  <c r="U71" i="21"/>
  <c r="AA51" i="21"/>
  <c r="W52" i="21"/>
  <c r="Y71" i="21"/>
  <c r="AA71" i="21"/>
  <c r="U72" i="21"/>
  <c r="AA70" i="21"/>
  <c r="BA99" i="21"/>
  <c r="AT68" i="21"/>
  <c r="Q52" i="21"/>
  <c r="AC69" i="21"/>
  <c r="BS79" i="20"/>
  <c r="U52" i="21"/>
  <c r="F26" i="21"/>
  <c r="D26" i="21"/>
  <c r="I26" i="21"/>
  <c r="N25" i="21"/>
  <c r="BN80" i="20"/>
  <c r="U53" i="21" l="1"/>
  <c r="AA52" i="21"/>
  <c r="D27" i="21"/>
  <c r="BL79" i="20" l="1"/>
  <c r="BK79" i="20"/>
  <c r="AG78" i="20"/>
  <c r="AE78" i="20"/>
  <c r="AL78" i="20" s="1"/>
  <c r="AW77" i="20"/>
  <c r="AG77" i="20"/>
  <c r="AE77" i="20"/>
  <c r="W77" i="20"/>
  <c r="AP77" i="20" s="1"/>
  <c r="AO77" i="20" s="1"/>
  <c r="U77" i="20"/>
  <c r="AW76" i="20"/>
  <c r="AG76" i="20"/>
  <c r="AE76" i="20"/>
  <c r="AG75" i="20"/>
  <c r="AE75" i="20"/>
  <c r="W75" i="20"/>
  <c r="AP75" i="20" s="1"/>
  <c r="AO75" i="20" s="1"/>
  <c r="U75" i="20"/>
  <c r="BJ74" i="20"/>
  <c r="BI74" i="20"/>
  <c r="BH74" i="20"/>
  <c r="BF74" i="20"/>
  <c r="BE74" i="20"/>
  <c r="BD74" i="20"/>
  <c r="BC74" i="20"/>
  <c r="AG74" i="20"/>
  <c r="AE74" i="20"/>
  <c r="BJ73" i="20"/>
  <c r="BI73" i="20"/>
  <c r="BH73" i="20"/>
  <c r="BF73" i="20"/>
  <c r="BE73" i="20"/>
  <c r="BD73" i="20"/>
  <c r="BC73" i="20"/>
  <c r="AG73" i="20"/>
  <c r="AE73" i="20"/>
  <c r="BJ72" i="20"/>
  <c r="BH72" i="20"/>
  <c r="BG72" i="20"/>
  <c r="BE72" i="20"/>
  <c r="BB72" i="20"/>
  <c r="BA72" i="20"/>
  <c r="AY72" i="20"/>
  <c r="AX72" i="20"/>
  <c r="AW72" i="20"/>
  <c r="AP72" i="20"/>
  <c r="AG72" i="20"/>
  <c r="AE72" i="20"/>
  <c r="AG71" i="20"/>
  <c r="AE71" i="20"/>
  <c r="W71" i="20"/>
  <c r="AP71" i="20" s="1"/>
  <c r="AO71" i="20" s="1"/>
  <c r="U71" i="20"/>
  <c r="BJ70" i="20"/>
  <c r="BI70" i="20"/>
  <c r="BH70" i="20"/>
  <c r="BF70" i="20"/>
  <c r="BE70" i="20"/>
  <c r="BD70" i="20"/>
  <c r="BC70" i="20"/>
  <c r="AG70" i="20"/>
  <c r="AE70" i="20"/>
  <c r="AG69" i="20"/>
  <c r="AE69" i="20"/>
  <c r="BJ68" i="20"/>
  <c r="BI68" i="20"/>
  <c r="BH68" i="20"/>
  <c r="BF68" i="20"/>
  <c r="BE68" i="20"/>
  <c r="BD68" i="20"/>
  <c r="BC68" i="20"/>
  <c r="AG68" i="20"/>
  <c r="AE68" i="20"/>
  <c r="AG67" i="20"/>
  <c r="AE67" i="20"/>
  <c r="BJ66" i="20"/>
  <c r="BI66" i="20"/>
  <c r="BH66" i="20"/>
  <c r="BF66" i="20"/>
  <c r="BE66" i="20"/>
  <c r="BD66" i="20"/>
  <c r="BC66" i="20"/>
  <c r="BB66" i="20"/>
  <c r="BA66" i="20"/>
  <c r="AY66" i="20"/>
  <c r="AX66" i="20"/>
  <c r="AW66" i="20"/>
  <c r="AG66" i="20"/>
  <c r="AE66" i="20"/>
  <c r="W66" i="20"/>
  <c r="AP66" i="20" s="1"/>
  <c r="AO66" i="20" s="1"/>
  <c r="U66" i="20"/>
  <c r="BJ65" i="20"/>
  <c r="BI65" i="20"/>
  <c r="BH65" i="20"/>
  <c r="BG65" i="20"/>
  <c r="BF65" i="20"/>
  <c r="BE65" i="20"/>
  <c r="BD65" i="20"/>
  <c r="BC65" i="20"/>
  <c r="BB65" i="20"/>
  <c r="BA65" i="20"/>
  <c r="AZ65" i="20"/>
  <c r="AY65" i="20"/>
  <c r="AX65" i="20"/>
  <c r="AW65" i="20"/>
  <c r="AG65" i="20"/>
  <c r="AE65" i="20"/>
  <c r="BJ64" i="20"/>
  <c r="BI64" i="20"/>
  <c r="BH64" i="20"/>
  <c r="BG64" i="20"/>
  <c r="BF64" i="20"/>
  <c r="BE64" i="20"/>
  <c r="BD64" i="20"/>
  <c r="BC64" i="20"/>
  <c r="AW64" i="20"/>
  <c r="AG64" i="20"/>
  <c r="AE64" i="20"/>
  <c r="BB63" i="20"/>
  <c r="BA63" i="20"/>
  <c r="AX63" i="20"/>
  <c r="AW63" i="20"/>
  <c r="AG63" i="20"/>
  <c r="AE63" i="20"/>
  <c r="W63" i="20"/>
  <c r="AP63" i="20" s="1"/>
  <c r="AO63" i="20" s="1"/>
  <c r="U63" i="20"/>
  <c r="AW62" i="20"/>
  <c r="AG62" i="20"/>
  <c r="AE62" i="20"/>
  <c r="AG61" i="20"/>
  <c r="AE61" i="20"/>
  <c r="W61" i="20"/>
  <c r="AP61" i="20" s="1"/>
  <c r="AO61" i="20" s="1"/>
  <c r="U61" i="20"/>
  <c r="BJ60" i="20"/>
  <c r="BI60" i="20"/>
  <c r="BH60" i="20"/>
  <c r="BF60" i="20"/>
  <c r="BE60" i="20"/>
  <c r="BD60" i="20"/>
  <c r="BC60" i="20"/>
  <c r="AG60" i="20"/>
  <c r="AE60" i="20"/>
  <c r="AG59" i="20"/>
  <c r="AE59" i="20"/>
  <c r="BJ58" i="20"/>
  <c r="BI58" i="20"/>
  <c r="BH58" i="20"/>
  <c r="BF58" i="20"/>
  <c r="BE58" i="20"/>
  <c r="BD58" i="20"/>
  <c r="BC58" i="20"/>
  <c r="BB58" i="20"/>
  <c r="BA58" i="20"/>
  <c r="AY58" i="20"/>
  <c r="AX58" i="20"/>
  <c r="AW58" i="20"/>
  <c r="AG58" i="20"/>
  <c r="AE58" i="20"/>
  <c r="W58" i="20"/>
  <c r="AP58" i="20" s="1"/>
  <c r="AO58" i="20" s="1"/>
  <c r="U58" i="20"/>
  <c r="BJ57" i="20"/>
  <c r="BI57" i="20"/>
  <c r="BH57" i="20"/>
  <c r="BG57" i="20"/>
  <c r="BF57" i="20"/>
  <c r="BE57" i="20"/>
  <c r="BD57" i="20"/>
  <c r="BC57" i="20"/>
  <c r="AG57" i="20"/>
  <c r="AE57" i="20"/>
  <c r="AG56" i="20"/>
  <c r="AE56" i="20"/>
  <c r="BJ55" i="20"/>
  <c r="BI55" i="20"/>
  <c r="BH55" i="20"/>
  <c r="BF55" i="20"/>
  <c r="BE55" i="20"/>
  <c r="BD55" i="20"/>
  <c r="BC55" i="20"/>
  <c r="BB55" i="20"/>
  <c r="BA55" i="20"/>
  <c r="AY55" i="20"/>
  <c r="AX55" i="20"/>
  <c r="AW55" i="20"/>
  <c r="AP55" i="20"/>
  <c r="AO55" i="20" s="1"/>
  <c r="AG55" i="20"/>
  <c r="AE55" i="20"/>
  <c r="W55" i="20"/>
  <c r="U55" i="20"/>
  <c r="BJ54" i="20"/>
  <c r="BI54" i="20"/>
  <c r="BH54" i="20"/>
  <c r="BF54" i="20"/>
  <c r="BE54" i="20"/>
  <c r="BD54" i="20"/>
  <c r="BC54" i="20"/>
  <c r="AG54" i="20"/>
  <c r="AE54" i="20"/>
  <c r="AG53" i="20"/>
  <c r="AE53" i="20"/>
  <c r="BJ52" i="20"/>
  <c r="BI52" i="20"/>
  <c r="BH52" i="20"/>
  <c r="BF52" i="20"/>
  <c r="BE52" i="20"/>
  <c r="BD52" i="20"/>
  <c r="BC52" i="20"/>
  <c r="BB52" i="20"/>
  <c r="BA52" i="20"/>
  <c r="AY52" i="20"/>
  <c r="AX52" i="20"/>
  <c r="AW52" i="20"/>
  <c r="AG52" i="20"/>
  <c r="AE52" i="20"/>
  <c r="W52" i="20"/>
  <c r="AP52" i="20" s="1"/>
  <c r="AO52" i="20" s="1"/>
  <c r="U52" i="20"/>
  <c r="BJ51" i="20"/>
  <c r="BI51" i="20"/>
  <c r="BH51" i="20"/>
  <c r="BF51" i="20"/>
  <c r="BE51" i="20"/>
  <c r="BD51" i="20"/>
  <c r="BC51" i="20"/>
  <c r="AG51" i="20"/>
  <c r="AE51" i="20"/>
  <c r="AG50" i="20"/>
  <c r="AE50" i="20"/>
  <c r="BJ49" i="20"/>
  <c r="BI49" i="20"/>
  <c r="BH49" i="20"/>
  <c r="BF49" i="20"/>
  <c r="BE49" i="20"/>
  <c r="BD49" i="20"/>
  <c r="BC49" i="20"/>
  <c r="BB49" i="20"/>
  <c r="BA49" i="20"/>
  <c r="AY49" i="20"/>
  <c r="AX49" i="20"/>
  <c r="AW49" i="20"/>
  <c r="AG49" i="20"/>
  <c r="AE49" i="20"/>
  <c r="W49" i="20"/>
  <c r="AP49" i="20" s="1"/>
  <c r="AO49" i="20" s="1"/>
  <c r="U49" i="20"/>
  <c r="BJ48" i="20"/>
  <c r="BI48" i="20"/>
  <c r="BH48" i="20"/>
  <c r="BF48" i="20"/>
  <c r="BE48" i="20"/>
  <c r="BD48" i="20"/>
  <c r="BC48" i="20"/>
  <c r="AG48" i="20"/>
  <c r="AE48" i="20"/>
  <c r="BJ47" i="20"/>
  <c r="BI47" i="20"/>
  <c r="BH47" i="20"/>
  <c r="BF47" i="20"/>
  <c r="BE47" i="20"/>
  <c r="BD47" i="20"/>
  <c r="BC47" i="20"/>
  <c r="AG47" i="20"/>
  <c r="AE47" i="20"/>
  <c r="AG46" i="20"/>
  <c r="AE46" i="20"/>
  <c r="AG45" i="20"/>
  <c r="AE45" i="20"/>
  <c r="BJ44" i="20"/>
  <c r="BI44" i="20"/>
  <c r="BH44" i="20"/>
  <c r="BF44" i="20"/>
  <c r="BE44" i="20"/>
  <c r="BD44" i="20"/>
  <c r="BC44" i="20"/>
  <c r="AG44" i="20"/>
  <c r="AE44" i="20"/>
  <c r="W44" i="20"/>
  <c r="AP44" i="20" s="1"/>
  <c r="AO44" i="20" s="1"/>
  <c r="U44" i="20"/>
  <c r="BJ43" i="20"/>
  <c r="BI43" i="20"/>
  <c r="BH43" i="20"/>
  <c r="BF43" i="20"/>
  <c r="BE43" i="20"/>
  <c r="BD43" i="20"/>
  <c r="BC43" i="20"/>
  <c r="AG43" i="20"/>
  <c r="AE43" i="20"/>
  <c r="BJ42" i="20"/>
  <c r="BI42" i="20"/>
  <c r="BH42" i="20"/>
  <c r="BF42" i="20"/>
  <c r="BE42" i="20"/>
  <c r="BD42" i="20"/>
  <c r="BC42" i="20"/>
  <c r="AG42" i="20"/>
  <c r="AE42" i="20"/>
  <c r="BJ41" i="20"/>
  <c r="BI41" i="20"/>
  <c r="BH41" i="20"/>
  <c r="BF41" i="20"/>
  <c r="BE41" i="20"/>
  <c r="BD41" i="20"/>
  <c r="BC41" i="20"/>
  <c r="AG41" i="20"/>
  <c r="AE41" i="20"/>
  <c r="W41" i="20"/>
  <c r="AP41" i="20" s="1"/>
  <c r="AO41" i="20" s="1"/>
  <c r="U41" i="20"/>
  <c r="BJ40" i="20"/>
  <c r="BI40" i="20"/>
  <c r="BH40" i="20"/>
  <c r="BF40" i="20"/>
  <c r="BE40" i="20"/>
  <c r="BD40" i="20"/>
  <c r="BC40" i="20"/>
  <c r="AG40" i="20"/>
  <c r="AE40" i="20"/>
  <c r="BJ39" i="20"/>
  <c r="BI39" i="20"/>
  <c r="BH39" i="20"/>
  <c r="BF39" i="20"/>
  <c r="BE39" i="20"/>
  <c r="BD39" i="20"/>
  <c r="BC39" i="20"/>
  <c r="BB39" i="20"/>
  <c r="BA39" i="20"/>
  <c r="AY39" i="20"/>
  <c r="AX39" i="20"/>
  <c r="AW39" i="20"/>
  <c r="AG39" i="20"/>
  <c r="AE39" i="20"/>
  <c r="AG38" i="20"/>
  <c r="AE38" i="20"/>
  <c r="AG37" i="20"/>
  <c r="AE37" i="20"/>
  <c r="AG36" i="20"/>
  <c r="AE36" i="20"/>
  <c r="AG35" i="20"/>
  <c r="AE35" i="20"/>
  <c r="W35" i="20"/>
  <c r="AP35" i="20" s="1"/>
  <c r="AO35" i="20" s="1"/>
  <c r="U35" i="20"/>
  <c r="AG34" i="20"/>
  <c r="AE34" i="20"/>
  <c r="AG33" i="20"/>
  <c r="AE33" i="20"/>
  <c r="W33" i="20"/>
  <c r="AP33" i="20" s="1"/>
  <c r="AO33" i="20" s="1"/>
  <c r="U33" i="20"/>
  <c r="AG32" i="20"/>
  <c r="AE32" i="20"/>
  <c r="W32" i="20"/>
  <c r="AP32" i="20" s="1"/>
  <c r="AO32" i="20" s="1"/>
  <c r="U32" i="20"/>
  <c r="BJ31" i="20"/>
  <c r="BI31" i="20"/>
  <c r="BH31" i="20"/>
  <c r="BF31" i="20"/>
  <c r="BE31" i="20"/>
  <c r="BD31" i="20"/>
  <c r="BC31" i="20"/>
  <c r="AG31" i="20"/>
  <c r="AE31" i="20"/>
  <c r="BJ30" i="20"/>
  <c r="BI30" i="20"/>
  <c r="BH30" i="20"/>
  <c r="BF30" i="20"/>
  <c r="BE30" i="20"/>
  <c r="BD30" i="20"/>
  <c r="BC30" i="20"/>
  <c r="AG30" i="20"/>
  <c r="AE30" i="20"/>
  <c r="BJ29" i="20"/>
  <c r="BJ37" i="20" s="1"/>
  <c r="BI29" i="20"/>
  <c r="BI37" i="20" s="1"/>
  <c r="BH29" i="20"/>
  <c r="BH37" i="20" s="1"/>
  <c r="BF29" i="20"/>
  <c r="BF37" i="20" s="1"/>
  <c r="BE29" i="20"/>
  <c r="BE37" i="20" s="1"/>
  <c r="BD29" i="20"/>
  <c r="BD37" i="20" s="1"/>
  <c r="BC29" i="20"/>
  <c r="BC37" i="20" s="1"/>
  <c r="AG29" i="20"/>
  <c r="AE29" i="20"/>
  <c r="BJ28" i="20"/>
  <c r="BI28" i="20"/>
  <c r="BH28" i="20"/>
  <c r="BF28" i="20"/>
  <c r="BE28" i="20"/>
  <c r="BD28" i="20"/>
  <c r="BC28" i="20"/>
  <c r="AG28" i="20"/>
  <c r="AE28" i="20"/>
  <c r="BJ27" i="20"/>
  <c r="BI27" i="20"/>
  <c r="BH27" i="20"/>
  <c r="BF27" i="20"/>
  <c r="BE27" i="20"/>
  <c r="BD27" i="20"/>
  <c r="BC27" i="20"/>
  <c r="AG27" i="20"/>
  <c r="AE27" i="20"/>
  <c r="W27" i="20"/>
  <c r="AP27" i="20" s="1"/>
  <c r="AO27" i="20" s="1"/>
  <c r="U27" i="20"/>
  <c r="AG26" i="20"/>
  <c r="AE26" i="20"/>
  <c r="BJ25" i="20"/>
  <c r="BI25" i="20"/>
  <c r="BH25" i="20"/>
  <c r="BF25" i="20"/>
  <c r="BE25" i="20"/>
  <c r="BD25" i="20"/>
  <c r="BC25" i="20"/>
  <c r="AG25" i="20"/>
  <c r="AE25" i="20"/>
  <c r="AG24" i="20"/>
  <c r="AE24" i="20"/>
  <c r="AG23" i="20"/>
  <c r="AE23" i="20"/>
  <c r="AG22" i="20"/>
  <c r="AE22" i="20"/>
  <c r="W22" i="20"/>
  <c r="AP22" i="20" s="1"/>
  <c r="AO22" i="20" s="1"/>
  <c r="U22" i="20"/>
  <c r="BI21" i="20"/>
  <c r="AG21" i="20"/>
  <c r="AE21" i="20"/>
  <c r="W21" i="20"/>
  <c r="AP21" i="20" s="1"/>
  <c r="AO21" i="20" s="1"/>
  <c r="U21" i="20"/>
  <c r="AG20" i="20"/>
  <c r="AE20" i="20"/>
  <c r="BI19" i="20"/>
  <c r="BI72" i="20" s="1"/>
  <c r="BF19" i="20"/>
  <c r="BF72" i="20" s="1"/>
  <c r="BD19" i="20"/>
  <c r="BD72" i="20" s="1"/>
  <c r="BC19" i="20"/>
  <c r="BC72" i="20" s="1"/>
  <c r="AG19" i="20"/>
  <c r="AE19" i="20"/>
  <c r="W19" i="20"/>
  <c r="AP19" i="20" s="1"/>
  <c r="AO19" i="20" s="1"/>
  <c r="U19" i="20"/>
  <c r="AG18" i="20"/>
  <c r="AE18" i="20"/>
  <c r="AG16" i="20"/>
  <c r="AE16" i="20"/>
  <c r="W16" i="20"/>
  <c r="AP16" i="20" s="1"/>
  <c r="AO16" i="20" s="1"/>
  <c r="U16" i="20"/>
  <c r="BL79" i="18"/>
  <c r="BK79" i="18"/>
  <c r="D16" i="19"/>
  <c r="G15" i="19"/>
  <c r="L16" i="19"/>
  <c r="K16" i="19"/>
  <c r="P16" i="19"/>
  <c r="J16" i="19"/>
  <c r="I16" i="19"/>
  <c r="H16" i="19"/>
  <c r="G16" i="19"/>
  <c r="F16" i="19"/>
  <c r="O16" i="19"/>
  <c r="E16" i="19"/>
  <c r="F15" i="19"/>
  <c r="E15" i="19"/>
  <c r="C16" i="19"/>
  <c r="N16" i="19"/>
  <c r="M16" i="19"/>
  <c r="Q14" i="19"/>
  <c r="S15" i="19"/>
  <c r="R15" i="19"/>
  <c r="BD74" i="18"/>
  <c r="BI21" i="18"/>
  <c r="BD64" i="18"/>
  <c r="BE64" i="18"/>
  <c r="BF64" i="18"/>
  <c r="BG64" i="18"/>
  <c r="BH64" i="18"/>
  <c r="BI64" i="18"/>
  <c r="BJ64" i="18"/>
  <c r="BC64" i="18"/>
  <c r="BD43" i="18"/>
  <c r="BE43" i="18"/>
  <c r="BF43" i="18"/>
  <c r="BH43" i="18"/>
  <c r="BI43" i="18"/>
  <c r="BJ43" i="18"/>
  <c r="BC43" i="18"/>
  <c r="BD66" i="18"/>
  <c r="BE66" i="18"/>
  <c r="BF66" i="18"/>
  <c r="BH66" i="18"/>
  <c r="BI66" i="18"/>
  <c r="BJ66" i="18"/>
  <c r="BC66" i="18"/>
  <c r="BD58" i="18"/>
  <c r="BE58" i="18"/>
  <c r="BF58" i="18"/>
  <c r="BH58" i="18"/>
  <c r="BI58" i="18"/>
  <c r="BJ58" i="18"/>
  <c r="BC58" i="18"/>
  <c r="BD55" i="18"/>
  <c r="BE55" i="18"/>
  <c r="BF55" i="18"/>
  <c r="BH55" i="18"/>
  <c r="BI55" i="18"/>
  <c r="BJ55" i="18"/>
  <c r="BC55" i="18"/>
  <c r="BD52" i="18"/>
  <c r="BE52" i="18"/>
  <c r="BF52" i="18"/>
  <c r="BH52" i="18"/>
  <c r="BI52" i="18"/>
  <c r="BJ52" i="18"/>
  <c r="BC52" i="18"/>
  <c r="BD49" i="18"/>
  <c r="BE49" i="18"/>
  <c r="BF49" i="18"/>
  <c r="BH49" i="18"/>
  <c r="BI49" i="18"/>
  <c r="BJ49" i="18"/>
  <c r="BC49" i="18"/>
  <c r="BD39" i="18"/>
  <c r="BE39" i="18"/>
  <c r="BF39" i="18"/>
  <c r="BH39" i="18"/>
  <c r="BI39" i="18"/>
  <c r="BJ39" i="18"/>
  <c r="BC39" i="18"/>
  <c r="BE74" i="18"/>
  <c r="BF74" i="18"/>
  <c r="BH74" i="18"/>
  <c r="BI74" i="18"/>
  <c r="BJ74" i="18"/>
  <c r="BC74" i="18"/>
  <c r="BE48" i="18"/>
  <c r="BF48" i="18"/>
  <c r="BH48" i="18"/>
  <c r="BI48" i="18"/>
  <c r="BJ48" i="18"/>
  <c r="BC48" i="18"/>
  <c r="BE31" i="18"/>
  <c r="BF31" i="18"/>
  <c r="BH31" i="18"/>
  <c r="BI31" i="18"/>
  <c r="BJ31" i="18"/>
  <c r="BC31" i="18"/>
  <c r="AL68" i="20" l="1"/>
  <c r="AL69" i="20"/>
  <c r="AL47" i="20"/>
  <c r="AL55" i="20"/>
  <c r="AL71" i="20"/>
  <c r="AN71" i="20" s="1"/>
  <c r="AM71" i="20" s="1"/>
  <c r="AL34" i="20"/>
  <c r="AL37" i="20"/>
  <c r="BK80" i="20"/>
  <c r="AL32" i="20"/>
  <c r="AN32" i="20" s="1"/>
  <c r="AM32" i="20" s="1"/>
  <c r="AL45" i="20"/>
  <c r="AL75" i="20"/>
  <c r="AN75" i="20" s="1"/>
  <c r="AM75" i="20" s="1"/>
  <c r="AL19" i="20"/>
  <c r="AL63" i="20"/>
  <c r="AN63" i="20" s="1"/>
  <c r="AM63" i="20" s="1"/>
  <c r="AL35" i="20"/>
  <c r="AN35" i="20" s="1"/>
  <c r="AM35" i="20" s="1"/>
  <c r="AL20" i="20"/>
  <c r="AL26" i="20"/>
  <c r="AL33" i="20"/>
  <c r="AN33" i="20" s="1"/>
  <c r="AM33" i="20" s="1"/>
  <c r="AL44" i="20"/>
  <c r="AN44" i="20" s="1"/>
  <c r="AM44" i="20" s="1"/>
  <c r="AL48" i="20"/>
  <c r="AL70" i="20"/>
  <c r="AN55" i="20"/>
  <c r="AM55" i="20" s="1"/>
  <c r="AL76" i="20"/>
  <c r="AL16" i="20"/>
  <c r="AN16" i="20" s="1"/>
  <c r="AM16" i="20" s="1"/>
  <c r="AL23" i="20"/>
  <c r="AL41" i="20"/>
  <c r="AN41" i="20" s="1"/>
  <c r="AM41" i="20" s="1"/>
  <c r="AL51" i="20"/>
  <c r="AL57" i="20"/>
  <c r="AL73" i="20"/>
  <c r="AP73" i="20" s="1"/>
  <c r="AL74" i="20"/>
  <c r="AP74" i="20" s="1"/>
  <c r="AL43" i="20"/>
  <c r="AL52" i="20"/>
  <c r="AN52" i="20" s="1"/>
  <c r="AM52" i="20" s="1"/>
  <c r="AL54" i="20"/>
  <c r="AL66" i="20"/>
  <c r="AN66" i="20" s="1"/>
  <c r="AM66" i="20" s="1"/>
  <c r="AL72" i="20"/>
  <c r="AL24" i="20"/>
  <c r="AL27" i="20"/>
  <c r="AN27" i="20" s="1"/>
  <c r="AM27" i="20" s="1"/>
  <c r="AL22" i="20"/>
  <c r="AN22" i="20" s="1"/>
  <c r="AM22" i="20" s="1"/>
  <c r="AL25" i="20"/>
  <c r="AL28" i="20"/>
  <c r="AL36" i="20"/>
  <c r="AL61" i="20"/>
  <c r="AN61" i="20" s="1"/>
  <c r="AM61" i="20" s="1"/>
  <c r="AL64" i="20"/>
  <c r="AN19" i="20"/>
  <c r="AM19" i="20" s="1"/>
  <c r="AL29" i="20"/>
  <c r="AL30" i="20"/>
  <c r="AL42" i="20"/>
  <c r="AL49" i="20"/>
  <c r="AN49" i="20" s="1"/>
  <c r="AM49" i="20" s="1"/>
  <c r="AL62" i="20"/>
  <c r="AL21" i="20"/>
  <c r="AN21" i="20" s="1"/>
  <c r="AM21" i="20" s="1"/>
  <c r="AL31" i="20"/>
  <c r="AL38" i="20"/>
  <c r="AL40" i="20"/>
  <c r="AL46" i="20"/>
  <c r="AL58" i="20"/>
  <c r="AN58" i="20" s="1"/>
  <c r="AM58" i="20" s="1"/>
  <c r="AL65" i="20"/>
  <c r="AL18" i="20"/>
  <c r="AL39" i="20"/>
  <c r="AL60" i="20"/>
  <c r="AL67" i="20"/>
  <c r="AL77" i="20"/>
  <c r="AN77" i="20" s="1"/>
  <c r="AM77" i="20" s="1"/>
  <c r="BK80" i="18"/>
  <c r="BD48" i="18"/>
  <c r="BD31" i="18"/>
  <c r="BD73" i="18"/>
  <c r="BE73" i="18"/>
  <c r="BF73" i="18"/>
  <c r="BH73" i="18"/>
  <c r="BI73" i="18"/>
  <c r="BJ73" i="18"/>
  <c r="BC73" i="18"/>
  <c r="BD70" i="18"/>
  <c r="BE70" i="18"/>
  <c r="BF70" i="18"/>
  <c r="BH70" i="18"/>
  <c r="BI70" i="18"/>
  <c r="BJ70" i="18"/>
  <c r="BC70" i="18"/>
  <c r="BD65" i="18"/>
  <c r="BE65" i="18"/>
  <c r="BF65" i="18"/>
  <c r="BG65" i="18"/>
  <c r="BH65" i="18"/>
  <c r="BI65" i="18"/>
  <c r="BJ65" i="18"/>
  <c r="BC65" i="18"/>
  <c r="BD60" i="18"/>
  <c r="BE60" i="18"/>
  <c r="BF60" i="18"/>
  <c r="BH60" i="18"/>
  <c r="BI60" i="18"/>
  <c r="BJ60" i="18"/>
  <c r="BC60" i="18"/>
  <c r="BD57" i="18"/>
  <c r="BE57" i="18"/>
  <c r="BF57" i="18"/>
  <c r="BG57" i="18"/>
  <c r="BH57" i="18"/>
  <c r="BI57" i="18"/>
  <c r="BJ57" i="18"/>
  <c r="BC57" i="18"/>
  <c r="BD54" i="18"/>
  <c r="BE54" i="18"/>
  <c r="BF54" i="18"/>
  <c r="BH54" i="18"/>
  <c r="BI54" i="18"/>
  <c r="BJ54" i="18"/>
  <c r="BC54" i="18"/>
  <c r="BD51" i="18"/>
  <c r="BE51" i="18"/>
  <c r="BF51" i="18"/>
  <c r="BH51" i="18"/>
  <c r="BI51" i="18"/>
  <c r="BJ51" i="18"/>
  <c r="BC51" i="18"/>
  <c r="BD47" i="18"/>
  <c r="BE47" i="18"/>
  <c r="BF47" i="18"/>
  <c r="BH47" i="18"/>
  <c r="BI47" i="18"/>
  <c r="BJ47" i="18"/>
  <c r="BC47" i="18"/>
  <c r="BD42" i="18"/>
  <c r="BE42" i="18"/>
  <c r="BF42" i="18"/>
  <c r="BH42" i="18"/>
  <c r="BI42" i="18"/>
  <c r="BJ42" i="18"/>
  <c r="BC42" i="18"/>
  <c r="BD40" i="18"/>
  <c r="BE40" i="18"/>
  <c r="BF40" i="18"/>
  <c r="BH40" i="18"/>
  <c r="BI40" i="18"/>
  <c r="BJ40" i="18"/>
  <c r="BC40" i="18"/>
  <c r="BD29" i="18"/>
  <c r="BD37" i="18" s="1"/>
  <c r="BE29" i="18"/>
  <c r="BE37" i="18" s="1"/>
  <c r="BF29" i="18"/>
  <c r="BF37" i="18" s="1"/>
  <c r="BH29" i="18"/>
  <c r="BH37" i="18" s="1"/>
  <c r="BI29" i="18"/>
  <c r="BI37" i="18" s="1"/>
  <c r="BJ29" i="18"/>
  <c r="BJ37" i="18" s="1"/>
  <c r="BC29" i="18"/>
  <c r="BC37" i="18" s="1"/>
  <c r="BD28" i="18"/>
  <c r="BE28" i="18"/>
  <c r="BF28" i="18"/>
  <c r="BH28" i="18"/>
  <c r="BI28" i="18"/>
  <c r="BJ28" i="18"/>
  <c r="BC28" i="18"/>
  <c r="BD68" i="18"/>
  <c r="BE68" i="18"/>
  <c r="BF68" i="18"/>
  <c r="BH68" i="18"/>
  <c r="BI68" i="18"/>
  <c r="BJ68" i="18"/>
  <c r="BC68" i="18"/>
  <c r="BD44" i="18"/>
  <c r="BE44" i="18"/>
  <c r="BF44" i="18"/>
  <c r="BH44" i="18"/>
  <c r="BI44" i="18"/>
  <c r="BJ44" i="18"/>
  <c r="BC44" i="18"/>
  <c r="BD41" i="18"/>
  <c r="BE41" i="18"/>
  <c r="BF41" i="18"/>
  <c r="BH41" i="18"/>
  <c r="BI41" i="18"/>
  <c r="BJ41" i="18"/>
  <c r="BC41" i="18"/>
  <c r="BD30" i="18"/>
  <c r="BE30" i="18"/>
  <c r="BF30" i="18"/>
  <c r="BH30" i="18"/>
  <c r="BI30" i="18"/>
  <c r="BJ30" i="18"/>
  <c r="BC30" i="18"/>
  <c r="BD27" i="18"/>
  <c r="BE27" i="18"/>
  <c r="BF27" i="18"/>
  <c r="BH27" i="18"/>
  <c r="BI27" i="18"/>
  <c r="BJ27" i="18"/>
  <c r="BC27" i="18"/>
  <c r="BD25" i="18"/>
  <c r="BE25" i="18"/>
  <c r="BF25" i="18"/>
  <c r="BH25" i="18"/>
  <c r="BI25" i="18"/>
  <c r="BJ25" i="18"/>
  <c r="BC25" i="18"/>
  <c r="BE72" i="18"/>
  <c r="BG72" i="18"/>
  <c r="BH72" i="18"/>
  <c r="BJ72" i="18"/>
  <c r="BC72" i="18"/>
  <c r="BD72" i="18"/>
  <c r="BI19" i="18"/>
  <c r="BI72" i="18" s="1"/>
  <c r="BF19" i="18"/>
  <c r="BF72" i="18" s="1"/>
  <c r="BD19" i="18"/>
  <c r="BC19" i="18"/>
  <c r="AG78" i="18"/>
  <c r="AE78" i="18"/>
  <c r="AL78" i="18" s="1"/>
  <c r="AW77" i="18"/>
  <c r="AG77" i="18"/>
  <c r="AE77" i="18"/>
  <c r="W77" i="18"/>
  <c r="AP77" i="18" s="1"/>
  <c r="AO77" i="18" s="1"/>
  <c r="U77" i="18"/>
  <c r="AW76" i="18"/>
  <c r="AG76" i="18"/>
  <c r="AE76" i="18"/>
  <c r="AL76" i="18" s="1"/>
  <c r="AG75" i="18"/>
  <c r="AE75" i="18"/>
  <c r="W75" i="18"/>
  <c r="AP75" i="18" s="1"/>
  <c r="AO75" i="18" s="1"/>
  <c r="U75" i="18"/>
  <c r="AG74" i="18"/>
  <c r="AE74" i="18"/>
  <c r="AL74" i="18" s="1"/>
  <c r="AP74" i="18" s="1"/>
  <c r="AG73" i="18"/>
  <c r="AE73" i="18"/>
  <c r="AL73" i="18" s="1"/>
  <c r="AP73" i="18" s="1"/>
  <c r="BB72" i="18"/>
  <c r="BA72" i="18"/>
  <c r="AY72" i="18"/>
  <c r="AX72" i="18"/>
  <c r="AW72" i="18"/>
  <c r="AP72" i="18"/>
  <c r="AG72" i="18"/>
  <c r="AE72" i="18"/>
  <c r="AG71" i="18"/>
  <c r="AE71" i="18"/>
  <c r="AL71" i="18" s="1"/>
  <c r="W71" i="18"/>
  <c r="AP71" i="18" s="1"/>
  <c r="AO71" i="18" s="1"/>
  <c r="U71" i="18"/>
  <c r="AG70" i="18"/>
  <c r="AE70" i="18"/>
  <c r="AG69" i="18"/>
  <c r="AE69" i="18"/>
  <c r="AG68" i="18"/>
  <c r="AE68" i="18"/>
  <c r="AL68" i="18" s="1"/>
  <c r="AG67" i="18"/>
  <c r="AE67" i="18"/>
  <c r="BB66" i="18"/>
  <c r="BA66" i="18"/>
  <c r="AY66" i="18"/>
  <c r="AX66" i="18"/>
  <c r="AW66" i="18"/>
  <c r="AG66" i="18"/>
  <c r="AE66" i="18"/>
  <c r="W66" i="18"/>
  <c r="AP66" i="18" s="1"/>
  <c r="AO66" i="18" s="1"/>
  <c r="U66" i="18"/>
  <c r="BB65" i="18"/>
  <c r="BA65" i="18"/>
  <c r="AZ65" i="18"/>
  <c r="AY65" i="18"/>
  <c r="AX65" i="18"/>
  <c r="AW65" i="18"/>
  <c r="AG65" i="18"/>
  <c r="AE65" i="18"/>
  <c r="AW64" i="18"/>
  <c r="AG64" i="18"/>
  <c r="AE64" i="18"/>
  <c r="AL64" i="18" s="1"/>
  <c r="BB63" i="18"/>
  <c r="BA63" i="18"/>
  <c r="AX63" i="18"/>
  <c r="AW63" i="18"/>
  <c r="AG63" i="18"/>
  <c r="AE63" i="18"/>
  <c r="W63" i="18"/>
  <c r="AP63" i="18" s="1"/>
  <c r="AO63" i="18" s="1"/>
  <c r="U63" i="18"/>
  <c r="AW62" i="18"/>
  <c r="AG62" i="18"/>
  <c r="AE62" i="18"/>
  <c r="AG61" i="18"/>
  <c r="AE61" i="18"/>
  <c r="W61" i="18"/>
  <c r="AP61" i="18" s="1"/>
  <c r="AO61" i="18" s="1"/>
  <c r="U61" i="18"/>
  <c r="AG60" i="18"/>
  <c r="AE60" i="18"/>
  <c r="AL60" i="18" s="1"/>
  <c r="AG59" i="18"/>
  <c r="AE59" i="18"/>
  <c r="BB58" i="18"/>
  <c r="BA58" i="18"/>
  <c r="AY58" i="18"/>
  <c r="AX58" i="18"/>
  <c r="AW58" i="18"/>
  <c r="AG58" i="18"/>
  <c r="AE58" i="18"/>
  <c r="W58" i="18"/>
  <c r="AP58" i="18" s="1"/>
  <c r="AO58" i="18" s="1"/>
  <c r="U58" i="18"/>
  <c r="AG57" i="18"/>
  <c r="AE57" i="18"/>
  <c r="AL57" i="18" s="1"/>
  <c r="AG56" i="18"/>
  <c r="AE56" i="18"/>
  <c r="BB55" i="18"/>
  <c r="BA55" i="18"/>
  <c r="AY55" i="18"/>
  <c r="AX55" i="18"/>
  <c r="AW55" i="18"/>
  <c r="AG55" i="18"/>
  <c r="AE55" i="18"/>
  <c r="W55" i="18"/>
  <c r="AP55" i="18" s="1"/>
  <c r="AO55" i="18" s="1"/>
  <c r="U55" i="18"/>
  <c r="AG54" i="18"/>
  <c r="AE54" i="18"/>
  <c r="AG53" i="18"/>
  <c r="AE53" i="18"/>
  <c r="BB52" i="18"/>
  <c r="BA52" i="18"/>
  <c r="AY52" i="18"/>
  <c r="AX52" i="18"/>
  <c r="AW52" i="18"/>
  <c r="AG52" i="18"/>
  <c r="AE52" i="18"/>
  <c r="W52" i="18"/>
  <c r="AP52" i="18" s="1"/>
  <c r="AO52" i="18" s="1"/>
  <c r="U52" i="18"/>
  <c r="AG51" i="18"/>
  <c r="AE51" i="18"/>
  <c r="AG50" i="18"/>
  <c r="AE50" i="18"/>
  <c r="BB49" i="18"/>
  <c r="BA49" i="18"/>
  <c r="AY49" i="18"/>
  <c r="AX49" i="18"/>
  <c r="AW49" i="18"/>
  <c r="AG49" i="18"/>
  <c r="AE49" i="18"/>
  <c r="W49" i="18"/>
  <c r="AP49" i="18" s="1"/>
  <c r="AO49" i="18" s="1"/>
  <c r="U49" i="18"/>
  <c r="AG48" i="18"/>
  <c r="AL48" i="18" s="1"/>
  <c r="AE48" i="18"/>
  <c r="AG47" i="18"/>
  <c r="AE47" i="18"/>
  <c r="AG46" i="18"/>
  <c r="AE46" i="18"/>
  <c r="AG45" i="18"/>
  <c r="AE45" i="18"/>
  <c r="AL45" i="18" s="1"/>
  <c r="AG44" i="18"/>
  <c r="AE44" i="18"/>
  <c r="W44" i="18"/>
  <c r="AP44" i="18" s="1"/>
  <c r="AO44" i="18" s="1"/>
  <c r="U44" i="18"/>
  <c r="AG43" i="18"/>
  <c r="AE43" i="18"/>
  <c r="AG42" i="18"/>
  <c r="AE42" i="18"/>
  <c r="AG41" i="18"/>
  <c r="AE41" i="18"/>
  <c r="W41" i="18"/>
  <c r="AP41" i="18" s="1"/>
  <c r="AO41" i="18" s="1"/>
  <c r="U41" i="18"/>
  <c r="AG40" i="18"/>
  <c r="AE40" i="18"/>
  <c r="AL40" i="18" s="1"/>
  <c r="BB39" i="18"/>
  <c r="BA39" i="18"/>
  <c r="AY39" i="18"/>
  <c r="AX39" i="18"/>
  <c r="AW39" i="18"/>
  <c r="AG39" i="18"/>
  <c r="AE39" i="18"/>
  <c r="AG38" i="18"/>
  <c r="AE38" i="18"/>
  <c r="AL38" i="18" s="1"/>
  <c r="AG37" i="18"/>
  <c r="AE37" i="18"/>
  <c r="AL37" i="18" s="1"/>
  <c r="AG36" i="18"/>
  <c r="AE36" i="18"/>
  <c r="AG35" i="18"/>
  <c r="AE35" i="18"/>
  <c r="W35" i="18"/>
  <c r="AP35" i="18" s="1"/>
  <c r="AO35" i="18" s="1"/>
  <c r="U35" i="18"/>
  <c r="AG34" i="18"/>
  <c r="AE34" i="18"/>
  <c r="AL34" i="18" s="1"/>
  <c r="AG33" i="18"/>
  <c r="AE33" i="18"/>
  <c r="W33" i="18"/>
  <c r="AP33" i="18" s="1"/>
  <c r="AO33" i="18" s="1"/>
  <c r="U33" i="18"/>
  <c r="AG32" i="18"/>
  <c r="AE32" i="18"/>
  <c r="W32" i="18"/>
  <c r="AP32" i="18" s="1"/>
  <c r="AO32" i="18" s="1"/>
  <c r="U32" i="18"/>
  <c r="AG31" i="18"/>
  <c r="AE31" i="18"/>
  <c r="AG30" i="18"/>
  <c r="AE30" i="18"/>
  <c r="AG29" i="18"/>
  <c r="AE29" i="18"/>
  <c r="AL29" i="18" s="1"/>
  <c r="AG28" i="18"/>
  <c r="AE28" i="18"/>
  <c r="AL28" i="18" s="1"/>
  <c r="AG27" i="18"/>
  <c r="AE27" i="18"/>
  <c r="W27" i="18"/>
  <c r="AP27" i="18" s="1"/>
  <c r="AO27" i="18" s="1"/>
  <c r="U27" i="18"/>
  <c r="AG26" i="18"/>
  <c r="AE26" i="18"/>
  <c r="AG25" i="18"/>
  <c r="AE25" i="18"/>
  <c r="AG24" i="18"/>
  <c r="AE24" i="18"/>
  <c r="AG23" i="18"/>
  <c r="AE23" i="18"/>
  <c r="AL23" i="18" s="1"/>
  <c r="AG22" i="18"/>
  <c r="AE22" i="18"/>
  <c r="W22" i="18"/>
  <c r="AP22" i="18" s="1"/>
  <c r="AO22" i="18" s="1"/>
  <c r="U22" i="18"/>
  <c r="AG21" i="18"/>
  <c r="AE21" i="18"/>
  <c r="W21" i="18"/>
  <c r="AP21" i="18" s="1"/>
  <c r="AO21" i="18" s="1"/>
  <c r="U21" i="18"/>
  <c r="AG20" i="18"/>
  <c r="AE20" i="18"/>
  <c r="AG19" i="18"/>
  <c r="AE19" i="18"/>
  <c r="W19" i="18"/>
  <c r="AP19" i="18" s="1"/>
  <c r="AO19" i="18" s="1"/>
  <c r="U19" i="18"/>
  <c r="AG18" i="18"/>
  <c r="AE18" i="18"/>
  <c r="AG16" i="18"/>
  <c r="AE16" i="18"/>
  <c r="W16" i="18"/>
  <c r="AP16" i="18" s="1"/>
  <c r="AO16" i="18" s="1"/>
  <c r="U16" i="18"/>
  <c r="AX65" i="1"/>
  <c r="AY65" i="1"/>
  <c r="AZ65" i="1"/>
  <c r="BA65" i="1"/>
  <c r="BB65" i="1"/>
  <c r="AW65" i="1"/>
  <c r="AW64" i="1"/>
  <c r="AW77" i="1"/>
  <c r="AW76" i="1"/>
  <c r="AW62" i="1"/>
  <c r="AX66" i="1"/>
  <c r="AY66" i="1"/>
  <c r="BA66" i="1"/>
  <c r="BB66" i="1"/>
  <c r="AW66" i="1"/>
  <c r="AX58" i="1"/>
  <c r="AY58" i="1"/>
  <c r="BA58" i="1"/>
  <c r="BB58" i="1"/>
  <c r="AW58" i="1"/>
  <c r="BB55" i="1"/>
  <c r="BA55" i="1"/>
  <c r="AY55" i="1"/>
  <c r="AX55" i="1"/>
  <c r="AW55" i="1"/>
  <c r="AX52" i="1"/>
  <c r="AY52" i="1"/>
  <c r="BA52" i="1"/>
  <c r="BB52" i="1"/>
  <c r="AW52" i="1"/>
  <c r="AX49" i="1"/>
  <c r="AY49" i="1"/>
  <c r="BA49" i="1"/>
  <c r="BB49" i="1"/>
  <c r="AW49" i="1"/>
  <c r="AX39" i="1"/>
  <c r="AY39" i="1"/>
  <c r="BA39" i="1"/>
  <c r="BB39" i="1"/>
  <c r="AW39" i="1"/>
  <c r="AN71" i="18" l="1"/>
  <c r="AM71" i="18" s="1"/>
  <c r="AL46" i="18"/>
  <c r="AL47" i="18"/>
  <c r="AL24" i="18"/>
  <c r="AL27" i="18"/>
  <c r="AN27" i="18" s="1"/>
  <c r="AM27" i="18" s="1"/>
  <c r="AL31" i="18"/>
  <c r="AL33" i="18"/>
  <c r="AN33" i="18" s="1"/>
  <c r="AM33" i="18" s="1"/>
  <c r="AL32" i="18"/>
  <c r="AN32" i="18" s="1"/>
  <c r="AM32" i="18" s="1"/>
  <c r="AL25" i="18"/>
  <c r="AL69" i="18"/>
  <c r="AL22" i="18"/>
  <c r="AN22" i="18" s="1"/>
  <c r="AM22" i="18" s="1"/>
  <c r="AL26" i="18"/>
  <c r="AL36" i="18"/>
  <c r="AN35" i="18"/>
  <c r="AM35" i="18" s="1"/>
  <c r="AL67" i="18"/>
  <c r="AL30" i="18"/>
  <c r="AL35" i="18"/>
  <c r="AL62" i="18"/>
  <c r="AL75" i="18"/>
  <c r="AN75" i="18" s="1"/>
  <c r="AM75" i="18" s="1"/>
  <c r="AL51" i="18"/>
  <c r="AL44" i="18"/>
  <c r="AN44" i="18" s="1"/>
  <c r="AM44" i="18" s="1"/>
  <c r="AL66" i="18"/>
  <c r="AN66" i="18" s="1"/>
  <c r="AM66" i="18" s="1"/>
  <c r="AL70" i="18"/>
  <c r="AL39" i="18"/>
  <c r="AL42" i="18"/>
  <c r="AL55" i="18"/>
  <c r="AN41" i="18"/>
  <c r="AM41" i="18" s="1"/>
  <c r="AL43" i="18"/>
  <c r="AL52" i="18"/>
  <c r="AN52" i="18" s="1"/>
  <c r="AM52" i="18" s="1"/>
  <c r="AL63" i="18"/>
  <c r="AN63" i="18" s="1"/>
  <c r="AM63" i="18" s="1"/>
  <c r="AL41" i="18"/>
  <c r="AL54" i="18"/>
  <c r="AN58" i="18"/>
  <c r="AM58" i="18" s="1"/>
  <c r="AL61" i="18"/>
  <c r="AN61" i="18" s="1"/>
  <c r="AM61" i="18" s="1"/>
  <c r="AL77" i="18"/>
  <c r="AN77" i="18" s="1"/>
  <c r="AM77" i="18" s="1"/>
  <c r="AL49" i="18"/>
  <c r="AN49" i="18" s="1"/>
  <c r="AM49" i="18" s="1"/>
  <c r="AL58" i="18"/>
  <c r="AL65" i="18"/>
  <c r="AL72" i="18"/>
  <c r="AL21" i="18"/>
  <c r="AN21" i="18" s="1"/>
  <c r="AM21" i="18" s="1"/>
  <c r="AL19" i="18"/>
  <c r="AN19" i="18" s="1"/>
  <c r="AM19" i="18" s="1"/>
  <c r="AL20" i="18"/>
  <c r="AL16" i="18"/>
  <c r="AN16" i="18" s="1"/>
  <c r="AM16" i="18" s="1"/>
  <c r="AL18" i="18"/>
  <c r="AN55" i="18"/>
  <c r="AM55" i="18" s="1"/>
  <c r="AX72" i="1"/>
  <c r="AY72" i="1"/>
  <c r="BA72" i="1"/>
  <c r="BB72" i="1"/>
  <c r="AW72" i="1"/>
  <c r="AX63" i="1"/>
  <c r="BA63" i="1"/>
  <c r="BB63" i="1"/>
  <c r="AW63" i="1"/>
  <c r="AG78" i="1"/>
  <c r="AE78" i="1"/>
  <c r="AP72" i="1"/>
  <c r="AG72" i="1"/>
  <c r="AE72" i="1"/>
  <c r="AG76" i="1"/>
  <c r="AE76" i="1"/>
  <c r="AG73" i="1"/>
  <c r="AE73" i="1"/>
  <c r="AG74" i="1"/>
  <c r="AE74" i="1"/>
  <c r="AG71" i="1"/>
  <c r="AE71" i="1"/>
  <c r="AG70" i="1"/>
  <c r="AE70" i="1"/>
  <c r="AG69" i="1"/>
  <c r="AE69" i="1"/>
  <c r="AG68" i="1"/>
  <c r="AE68" i="1"/>
  <c r="AE67" i="1"/>
  <c r="AG67" i="1"/>
  <c r="AG63" i="1"/>
  <c r="AE63" i="1"/>
  <c r="AG60" i="1"/>
  <c r="AE60" i="1"/>
  <c r="AG59" i="1"/>
  <c r="AE59" i="1"/>
  <c r="AG58" i="1"/>
  <c r="AE58" i="1"/>
  <c r="AG57" i="1"/>
  <c r="AE57" i="1"/>
  <c r="AG56" i="1"/>
  <c r="AE56" i="1"/>
  <c r="AG55" i="1"/>
  <c r="AE55" i="1"/>
  <c r="AG54" i="1"/>
  <c r="AE54" i="1"/>
  <c r="AG53" i="1"/>
  <c r="AE53" i="1"/>
  <c r="AG52" i="1"/>
  <c r="AE52" i="1"/>
  <c r="AE50" i="1"/>
  <c r="AG50" i="1"/>
  <c r="AG45" i="1"/>
  <c r="AE45" i="1"/>
  <c r="AL78" i="1" l="1"/>
  <c r="AL72" i="1"/>
  <c r="AL76" i="1"/>
  <c r="AL71" i="1"/>
  <c r="AL74" i="1"/>
  <c r="AP74" i="1" s="1"/>
  <c r="AL73" i="1"/>
  <c r="AP73" i="1" s="1"/>
  <c r="AL70" i="1"/>
  <c r="AL68" i="1"/>
  <c r="AL69" i="1"/>
  <c r="AL67" i="1"/>
  <c r="AL63" i="1"/>
  <c r="AL58" i="1"/>
  <c r="AL60" i="1"/>
  <c r="AL55" i="1"/>
  <c r="AL54" i="1"/>
  <c r="AL57" i="1"/>
  <c r="AL52" i="1"/>
  <c r="AL45" i="1"/>
  <c r="AE38" i="1"/>
  <c r="AG38" i="1"/>
  <c r="AE39" i="1"/>
  <c r="AG39" i="1"/>
  <c r="AE36" i="1"/>
  <c r="AG36" i="1"/>
  <c r="AG48" i="1"/>
  <c r="AE48" i="1"/>
  <c r="AG44" i="1"/>
  <c r="AE44" i="1"/>
  <c r="AG47" i="1"/>
  <c r="AE47" i="1"/>
  <c r="AG46" i="1"/>
  <c r="AE46" i="1"/>
  <c r="AL46" i="1" l="1"/>
  <c r="AL44" i="1"/>
  <c r="AL39" i="1"/>
  <c r="AL38" i="1"/>
  <c r="AL47" i="1"/>
  <c r="AL48" i="1"/>
  <c r="AL36" i="1"/>
  <c r="AG43" i="1"/>
  <c r="AE43" i="1"/>
  <c r="AE34" i="1"/>
  <c r="AG34" i="1"/>
  <c r="AG31" i="1"/>
  <c r="AE31" i="1"/>
  <c r="AG30" i="1"/>
  <c r="AE30" i="1"/>
  <c r="AG29" i="1"/>
  <c r="AE29" i="1"/>
  <c r="AG28" i="1"/>
  <c r="AE28" i="1"/>
  <c r="AG27" i="1"/>
  <c r="AE27" i="1"/>
  <c r="AL43" i="1" l="1"/>
  <c r="AL34" i="1"/>
  <c r="AL27" i="1"/>
  <c r="AL29" i="1"/>
  <c r="AL31" i="1"/>
  <c r="AL30" i="1"/>
  <c r="AL28" i="1"/>
  <c r="AG26" i="1" l="1"/>
  <c r="AE26" i="1"/>
  <c r="AG25" i="1"/>
  <c r="AE25" i="1"/>
  <c r="AL26" i="1" l="1"/>
  <c r="AL25" i="1"/>
  <c r="AG65" i="1" l="1"/>
  <c r="AE65" i="1"/>
  <c r="AG64" i="1"/>
  <c r="AE64" i="1"/>
  <c r="AG62" i="1"/>
  <c r="AE62" i="1"/>
  <c r="AG61" i="1"/>
  <c r="AE61" i="1"/>
  <c r="AG51" i="1"/>
  <c r="AE51" i="1"/>
  <c r="AG42" i="1"/>
  <c r="AE42" i="1"/>
  <c r="AG41" i="1"/>
  <c r="AE41" i="1"/>
  <c r="AL62" i="1" l="1"/>
  <c r="AL65" i="1"/>
  <c r="AL64" i="1"/>
  <c r="AL42" i="1"/>
  <c r="AL61" i="1"/>
  <c r="AL51" i="1"/>
  <c r="AL41" i="1"/>
  <c r="AG40" i="1"/>
  <c r="AE40" i="1"/>
  <c r="AG37" i="1"/>
  <c r="AE37" i="1"/>
  <c r="AL40" i="1" l="1"/>
  <c r="AL37" i="1"/>
  <c r="AG24" i="1" l="1"/>
  <c r="AE24" i="1"/>
  <c r="AG23" i="1"/>
  <c r="AE23" i="1"/>
  <c r="AL24" i="1" l="1"/>
  <c r="AL23" i="1"/>
  <c r="AG21" i="1" l="1"/>
  <c r="AE21" i="1"/>
  <c r="AL21" i="1" l="1"/>
  <c r="AG66" i="1"/>
  <c r="AE66" i="1"/>
  <c r="W66" i="1"/>
  <c r="AP66" i="1" s="1"/>
  <c r="AO66" i="1" s="1"/>
  <c r="U66" i="1"/>
  <c r="W27" i="1"/>
  <c r="U27" i="1"/>
  <c r="AN27" i="1" s="1"/>
  <c r="AM27" i="1" s="1"/>
  <c r="AP27" i="1" l="1"/>
  <c r="AO27" i="1" s="1"/>
  <c r="AL66" i="1"/>
  <c r="AN66" i="1" s="1"/>
  <c r="AM66" i="1" s="1"/>
  <c r="W58" i="1"/>
  <c r="AP58" i="1" s="1"/>
  <c r="AO58" i="1" s="1"/>
  <c r="U58" i="1"/>
  <c r="AN58" i="1" s="1"/>
  <c r="AM58" i="1" s="1"/>
  <c r="W21" i="1" l="1"/>
  <c r="AP21" i="1" s="1"/>
  <c r="AO21" i="1" s="1"/>
  <c r="U21" i="1"/>
  <c r="AN21" i="1" s="1"/>
  <c r="AM21" i="1" s="1"/>
  <c r="AG77" i="1" l="1"/>
  <c r="AE77" i="1"/>
  <c r="AG75" i="1"/>
  <c r="AE75" i="1"/>
  <c r="AL77" i="1" l="1"/>
  <c r="AL75" i="1"/>
  <c r="W61" i="1" l="1"/>
  <c r="AP61" i="1" s="1"/>
  <c r="AO61" i="1" s="1"/>
  <c r="U61" i="1"/>
  <c r="W55" i="1"/>
  <c r="AP55" i="1" s="1"/>
  <c r="AO55" i="1" s="1"/>
  <c r="U55" i="1"/>
  <c r="AG35" i="1"/>
  <c r="AE35" i="1"/>
  <c r="AG33" i="1"/>
  <c r="AE33" i="1"/>
  <c r="W33" i="1"/>
  <c r="AP33" i="1" s="1"/>
  <c r="AO33" i="1" s="1"/>
  <c r="W35" i="1"/>
  <c r="AP35" i="1" s="1"/>
  <c r="AO35" i="1" s="1"/>
  <c r="W41" i="1"/>
  <c r="AP41" i="1" s="1"/>
  <c r="AO41" i="1" s="1"/>
  <c r="U33" i="1"/>
  <c r="U35" i="1"/>
  <c r="U41" i="1"/>
  <c r="AN41" i="1" s="1"/>
  <c r="AM41" i="1" s="1"/>
  <c r="U44" i="1"/>
  <c r="AN44" i="1" s="1"/>
  <c r="AM44" i="1" s="1"/>
  <c r="W44" i="1"/>
  <c r="AP44" i="1" s="1"/>
  <c r="AO44" i="1" s="1"/>
  <c r="AN61" i="1" l="1"/>
  <c r="AM61" i="1" s="1"/>
  <c r="AN55" i="1"/>
  <c r="AM55" i="1" s="1"/>
  <c r="AL33" i="1"/>
  <c r="AN33" i="1" s="1"/>
  <c r="AM33" i="1" s="1"/>
  <c r="AL35" i="1"/>
  <c r="AN35" i="1" s="1"/>
  <c r="AM35" i="1" s="1"/>
  <c r="AG32" i="1" l="1"/>
  <c r="AE32" i="1"/>
  <c r="AL32" i="1" l="1"/>
  <c r="W32" i="1"/>
  <c r="AP32" i="1" s="1"/>
  <c r="AO32" i="1" s="1"/>
  <c r="U32" i="1"/>
  <c r="AN32" i="1" l="1"/>
  <c r="AM32" i="1" s="1"/>
  <c r="AE22" i="1" l="1"/>
  <c r="AG22" i="1"/>
  <c r="W22" i="1"/>
  <c r="U22" i="1"/>
  <c r="AP22" i="1" l="1"/>
  <c r="AO22" i="1" s="1"/>
  <c r="AL22" i="1"/>
  <c r="AN22" i="1" s="1"/>
  <c r="AM22" i="1" s="1"/>
  <c r="AG49" i="1"/>
  <c r="AE49" i="1"/>
  <c r="AG20" i="1" l="1"/>
  <c r="AE20" i="1"/>
  <c r="AG19" i="1"/>
  <c r="AE19" i="1"/>
  <c r="W19" i="1"/>
  <c r="AP19" i="1" s="1"/>
  <c r="AO19" i="1" s="1"/>
  <c r="U19" i="1"/>
  <c r="AL20" i="1" l="1"/>
  <c r="AL19" i="1"/>
  <c r="AN19" i="1" s="1"/>
  <c r="AM19" i="1" s="1"/>
  <c r="U16" i="1"/>
  <c r="W16" i="1"/>
  <c r="AP16" i="1" s="1"/>
  <c r="U63" i="1"/>
  <c r="W63" i="1"/>
  <c r="AP63" i="1" s="1"/>
  <c r="AO63" i="1" s="1"/>
  <c r="U49" i="1"/>
  <c r="W49" i="1"/>
  <c r="AP49" i="1" s="1"/>
  <c r="AO49" i="1" s="1"/>
  <c r="U52" i="1"/>
  <c r="W52" i="1"/>
  <c r="AP52" i="1" s="1"/>
  <c r="AO52" i="1" s="1"/>
  <c r="U71" i="1"/>
  <c r="AN71" i="1" s="1"/>
  <c r="AM71" i="1" s="1"/>
  <c r="W71" i="1"/>
  <c r="AP71" i="1" s="1"/>
  <c r="AO71" i="1" s="1"/>
  <c r="U75" i="1"/>
  <c r="AN75" i="1" s="1"/>
  <c r="AM75" i="1" s="1"/>
  <c r="W75" i="1"/>
  <c r="AP75" i="1" s="1"/>
  <c r="AO75" i="1" s="1"/>
  <c r="U77" i="1"/>
  <c r="AN77" i="1" s="1"/>
  <c r="AM77" i="1" s="1"/>
  <c r="W77" i="1"/>
  <c r="AP77" i="1" s="1"/>
  <c r="AO77" i="1" s="1"/>
  <c r="AL49" i="1"/>
  <c r="AN49" i="1" l="1"/>
  <c r="AM49" i="1" s="1"/>
  <c r="AN52" i="1"/>
  <c r="AM52" i="1" s="1"/>
  <c r="AN63" i="1"/>
  <c r="AM63" i="1" s="1"/>
  <c r="AE16" i="1"/>
  <c r="AE18" i="1"/>
  <c r="AG16" i="1" l="1"/>
  <c r="AL16" i="1" s="1"/>
  <c r="AG18" i="1"/>
  <c r="AL18" i="1" s="1"/>
  <c r="AN16" i="1" l="1"/>
  <c r="AM16" i="1" s="1"/>
  <c r="AO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María del Rosario Chacón Herrera</author>
  </authors>
  <commentList>
    <comment ref="AS13" authorId="0" shapeId="0" xr:uid="{00000000-0006-0000-0000-000001000000}">
      <text>
        <r>
          <rPr>
            <b/>
            <sz val="9"/>
            <color indexed="81"/>
            <rFont val="Tahoma"/>
            <family val="2"/>
          </rPr>
          <t xml:space="preserve">Describir el indicador, y se documentan de ISOlución. </t>
        </r>
      </text>
    </comment>
    <comment ref="N14" authorId="1" shapeId="0" xr:uid="{00000000-0006-0000-0000-000002000000}">
      <text>
        <r>
          <rPr>
            <sz val="9"/>
            <color indexed="81"/>
            <rFont val="Tahoma"/>
            <family val="2"/>
          </rPr>
          <t>La fuente que origina la causa es interna (del Ministerio) o externa (fuera del Ministerio)</t>
        </r>
      </text>
    </comment>
    <comment ref="O14" authorId="2" shapeId="0" xr:uid="{00000000-0006-0000-0000-000003000000}">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P14" authorId="2" shapeId="0" xr:uid="{00000000-0006-0000-0000-000004000000}">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Q14" authorId="1" shapeId="0" xr:uid="{00000000-0006-0000-0000-000005000000}">
      <text>
        <r>
          <rPr>
            <b/>
            <sz val="9"/>
            <color indexed="81"/>
            <rFont val="Tahoma"/>
            <family val="2"/>
          </rPr>
          <t xml:space="preserve">
Descripción de Riesgo: </t>
        </r>
        <r>
          <rPr>
            <sz val="9"/>
            <color indexed="81"/>
            <rFont val="Tahoma"/>
            <family val="2"/>
          </rPr>
          <t>Características del riesgo o forma en que se observa o se manifiesta.</t>
        </r>
      </text>
    </comment>
    <comment ref="R14" authorId="2" shapeId="0" xr:uid="{00000000-0006-0000-0000-000006000000}">
      <text>
        <r>
          <rPr>
            <sz val="9"/>
            <color indexed="81"/>
            <rFont val="Tahoma"/>
            <family val="2"/>
          </rPr>
          <t xml:space="preserve">Ver hoja Tipos de Riesgos.
</t>
        </r>
      </text>
    </comment>
    <comment ref="S14" authorId="1" shapeId="0" xr:uid="{00000000-0006-0000-0000-00000700000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T14" authorId="1" shapeId="0" xr:uid="{00000000-0006-0000-0000-00000800000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V14" authorId="1" shapeId="0" xr:uid="{00000000-0006-0000-0000-00000900000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X14" authorId="1" shapeId="0" xr:uid="{00000000-0006-0000-0000-00000A000000}">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Y14" authorId="1" shapeId="0" xr:uid="{00000000-0006-0000-0000-00000B00000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Z14" authorId="2" shapeId="0" xr:uid="{00000000-0006-0000-0000-00000C000000}">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J14" authorId="3" shapeId="0" xr:uid="{00000000-0006-0000-0000-00000D000000}">
      <text>
        <r>
          <rPr>
            <sz val="9"/>
            <color indexed="81"/>
            <rFont val="Tahoma"/>
            <family val="2"/>
          </rPr>
          <t xml:space="preserve">Escribir la evidencia y/o registro que se genera con la ejecución del CONTROL. </t>
        </r>
      </text>
    </comment>
    <comment ref="AM14" authorId="1" shapeId="0" xr:uid="{00000000-0006-0000-0000-00000E00000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O14" authorId="1" shapeId="0" xr:uid="{00000000-0006-0000-0000-00000F00000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Q14" authorId="2" shapeId="0" xr:uid="{00000000-0006-0000-0000-00001000000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D15" authorId="2" shapeId="0" xr:uid="{00000000-0006-0000-0000-00001100000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 ref="T32" authorId="4" shapeId="0" xr:uid="{00000000-0006-0000-0000-000012000000}">
      <text>
        <r>
          <rPr>
            <b/>
            <sz val="9"/>
            <color indexed="81"/>
            <rFont val="Tahoma"/>
            <family val="2"/>
          </rPr>
          <t>María del Rosario Chacón Herrera:</t>
        </r>
        <r>
          <rPr>
            <sz val="9"/>
            <color indexed="81"/>
            <rFont val="Tahoma"/>
            <family val="2"/>
          </rPr>
          <t xml:space="preserve">
Se debe validar es ta valoracion xq en la operación no sucede</t>
        </r>
      </text>
    </comment>
    <comment ref="E35" authorId="4" shapeId="0" xr:uid="{00000000-0006-0000-0000-000013000000}">
      <text>
        <r>
          <rPr>
            <b/>
            <sz val="9"/>
            <color indexed="81"/>
            <rFont val="Tahoma"/>
            <family val="2"/>
          </rPr>
          <t>María del Rosario Chacón Herrera:</t>
        </r>
        <r>
          <rPr>
            <sz val="9"/>
            <color indexed="81"/>
            <rFont val="Tahoma"/>
            <family val="2"/>
          </rPr>
          <t xml:space="preserve">
metodologia y buenas practicas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María del Rosario Chacón Herrera</author>
  </authors>
  <commentList>
    <comment ref="AS13" authorId="0" shapeId="0" xr:uid="{6C7797A1-5E6D-48A2-965D-FF8FE115BF8E}">
      <text>
        <r>
          <rPr>
            <b/>
            <sz val="9"/>
            <color indexed="81"/>
            <rFont val="Tahoma"/>
            <family val="2"/>
          </rPr>
          <t xml:space="preserve">Describir el indicador, y se documentan de ISOlución. </t>
        </r>
      </text>
    </comment>
    <comment ref="N14" authorId="1" shapeId="0" xr:uid="{22C50050-4A7C-439B-8681-B355A5807C14}">
      <text>
        <r>
          <rPr>
            <sz val="9"/>
            <color indexed="81"/>
            <rFont val="Tahoma"/>
            <family val="2"/>
          </rPr>
          <t>La fuente que origina la causa es interna (del Ministerio) o externa (fuera del Ministerio)</t>
        </r>
      </text>
    </comment>
    <comment ref="O14" authorId="2" shapeId="0" xr:uid="{37D92159-479D-4B7C-ABE6-FB7C0B7EC1F1}">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P14" authorId="2" shapeId="0" xr:uid="{246216AB-84AE-4908-950E-46C1C8606FDC}">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Q14" authorId="1" shapeId="0" xr:uid="{F851F49C-E65B-4BE3-A81F-4F8957F697DD}">
      <text>
        <r>
          <rPr>
            <b/>
            <sz val="9"/>
            <color indexed="81"/>
            <rFont val="Tahoma"/>
            <family val="2"/>
          </rPr>
          <t xml:space="preserve">
Descripción de Riesgo: </t>
        </r>
        <r>
          <rPr>
            <sz val="9"/>
            <color indexed="81"/>
            <rFont val="Tahoma"/>
            <family val="2"/>
          </rPr>
          <t>Características del riesgo o forma en que se observa o se manifiesta.</t>
        </r>
      </text>
    </comment>
    <comment ref="R14" authorId="2" shapeId="0" xr:uid="{895F20B1-DB0A-4AB4-82B6-6DEB359B57D8}">
      <text>
        <r>
          <rPr>
            <sz val="9"/>
            <color indexed="81"/>
            <rFont val="Tahoma"/>
            <family val="2"/>
          </rPr>
          <t xml:space="preserve">Ver hoja Tipos de Riesgos.
</t>
        </r>
      </text>
    </comment>
    <comment ref="S14" authorId="1" shapeId="0" xr:uid="{0B857C72-2E40-422A-A492-3C81A01E218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T14" authorId="1" shapeId="0" xr:uid="{AE837C36-306D-4010-969F-F9004970BC3F}">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V14" authorId="1" shapeId="0" xr:uid="{E26CDFEF-9F61-41B2-98B9-4882E32C005D}">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X14" authorId="1" shapeId="0" xr:uid="{AF43ADBB-1D79-4B6B-80C2-5D6F932E3D78}">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Y14" authorId="1" shapeId="0" xr:uid="{FFAFD0F0-75C9-4095-B171-0ED8F717E3F6}">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Z14" authorId="2" shapeId="0" xr:uid="{CC99DA7C-F57E-46DA-BC10-057A903E8DC0}">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J14" authorId="3" shapeId="0" xr:uid="{D8EFF41D-7C81-4BBB-B8B4-11148057EF03}">
      <text>
        <r>
          <rPr>
            <sz val="9"/>
            <color indexed="81"/>
            <rFont val="Tahoma"/>
            <family val="2"/>
          </rPr>
          <t xml:space="preserve">Escribir la evidencia y/o registro que se genera con la ejecución del CONTROL. </t>
        </r>
      </text>
    </comment>
    <comment ref="AM14" authorId="1" shapeId="0" xr:uid="{CF73B15A-CEAB-4903-9C79-19AC830907C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O14" authorId="1" shapeId="0" xr:uid="{3DA6B84C-61DC-47A8-81DA-0996F4046945}">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Q14" authorId="2" shapeId="0" xr:uid="{453F56C8-7A1F-47E6-8414-31F0718735C7}">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D15" authorId="2" shapeId="0" xr:uid="{A493888B-70B3-4A05-80A7-B118A2B2319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 ref="T32" authorId="4" shapeId="0" xr:uid="{7980EB64-F559-4EF4-ACB0-E36A14800794}">
      <text>
        <r>
          <rPr>
            <b/>
            <sz val="9"/>
            <color indexed="81"/>
            <rFont val="Tahoma"/>
            <family val="2"/>
          </rPr>
          <t>María del Rosario Chacón Herrera:</t>
        </r>
        <r>
          <rPr>
            <sz val="9"/>
            <color indexed="81"/>
            <rFont val="Tahoma"/>
            <family val="2"/>
          </rPr>
          <t xml:space="preserve">
Se debe validar es ta valoracion xq en la operación no sucede</t>
        </r>
      </text>
    </comment>
    <comment ref="E35" authorId="4" shapeId="0" xr:uid="{DC9C543A-4677-4219-8EB9-9B98F7099022}">
      <text>
        <r>
          <rPr>
            <b/>
            <sz val="9"/>
            <color indexed="81"/>
            <rFont val="Tahoma"/>
            <family val="2"/>
          </rPr>
          <t>María del Rosario Chacón Herrera:</t>
        </r>
        <r>
          <rPr>
            <sz val="9"/>
            <color indexed="81"/>
            <rFont val="Tahoma"/>
            <family val="2"/>
          </rPr>
          <t xml:space="preserve">
metodologia y buenas practicas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María del Rosario Chacón Herrera</author>
  </authors>
  <commentList>
    <comment ref="AT9" authorId="0" shapeId="0" xr:uid="{33B7E90E-A0D0-4E20-A1FD-CFB01DA885EA}">
      <text>
        <r>
          <rPr>
            <b/>
            <sz val="9"/>
            <color indexed="81"/>
            <rFont val="Tahoma"/>
            <family val="2"/>
          </rPr>
          <t xml:space="preserve">Describir el indicador, y se documentan de ISOlución. </t>
        </r>
      </text>
    </comment>
    <comment ref="O10" authorId="1" shapeId="0" xr:uid="{9DFD090D-6A13-4112-B473-3018BA01AEE0}">
      <text>
        <r>
          <rPr>
            <sz val="9"/>
            <color indexed="81"/>
            <rFont val="Tahoma"/>
            <family val="2"/>
          </rPr>
          <t>La fuente que origina la causa es interna (del Ministerio) o externa (fuera del Ministerio)</t>
        </r>
      </text>
    </comment>
    <comment ref="P10" authorId="2" shapeId="0" xr:uid="{CEF708E2-E4C5-418D-99C9-2B9324CB2560}">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Q10" authorId="2" shapeId="0" xr:uid="{87F0ED3B-E08D-4562-AEFA-B57EDE5B5A1E}">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R10" authorId="1" shapeId="0" xr:uid="{A4545CA0-33D0-4A84-89AF-B5EE2387009F}">
      <text>
        <r>
          <rPr>
            <b/>
            <sz val="9"/>
            <color indexed="81"/>
            <rFont val="Tahoma"/>
            <family val="2"/>
          </rPr>
          <t xml:space="preserve">
Descripción de Riesgo: </t>
        </r>
        <r>
          <rPr>
            <sz val="9"/>
            <color indexed="81"/>
            <rFont val="Tahoma"/>
            <family val="2"/>
          </rPr>
          <t>Características del riesgo o forma en que se observa o se manifiesta.</t>
        </r>
      </text>
    </comment>
    <comment ref="S10" authorId="2" shapeId="0" xr:uid="{1E9D2588-6742-45CB-8C68-1BB19B6872FF}">
      <text>
        <r>
          <rPr>
            <sz val="9"/>
            <color indexed="81"/>
            <rFont val="Tahoma"/>
            <family val="2"/>
          </rPr>
          <t xml:space="preserve">Ver hoja Tipos de Riesgos.
</t>
        </r>
      </text>
    </comment>
    <comment ref="T10" authorId="1" shapeId="0" xr:uid="{7CEEB2DB-6E75-4CE5-B643-F06AAC8C5AA4}">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U10" authorId="1" shapeId="0" xr:uid="{1D49CEE0-0A17-4F6D-9891-B7491863FDCD}">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W10" authorId="1" shapeId="0" xr:uid="{7F3447C3-0776-4D02-A261-174CA0246A6F}">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Y10" authorId="1" shapeId="0" xr:uid="{45CFB367-4A01-4BDF-A3F6-59FB6D32A0DB}">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Z10" authorId="1" shapeId="0" xr:uid="{1F34784A-1EC1-4601-B521-61ED5F8C9283}">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AA10" authorId="2" shapeId="0" xr:uid="{A8CEF254-8865-4400-A565-6BD4542D40A8}">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K10" authorId="3" shapeId="0" xr:uid="{298FCB97-98AB-420A-B9FE-223ECF21A4EB}">
      <text>
        <r>
          <rPr>
            <sz val="9"/>
            <color indexed="81"/>
            <rFont val="Tahoma"/>
            <family val="2"/>
          </rPr>
          <t xml:space="preserve">Escribir la evidencia y/o registro que se genera con la ejecución del CONTROL. </t>
        </r>
      </text>
    </comment>
    <comment ref="AN10" authorId="1" shapeId="0" xr:uid="{6D8FCC29-6D91-4CCB-B8EF-0245CEB5730C}">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P10" authorId="1" shapeId="0" xr:uid="{55659337-DE28-4EA9-B661-88EF22237616}">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R10" authorId="2" shapeId="0" xr:uid="{47A4E2B1-D420-4212-AC22-EAA5A7B55E62}">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E11" authorId="2" shapeId="0" xr:uid="{5F84B200-83A2-4574-9B7E-2B74CA8793C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 ref="U28" authorId="4" shapeId="0" xr:uid="{6CF35731-1385-49AF-8C0C-682350D63312}">
      <text>
        <r>
          <rPr>
            <b/>
            <sz val="9"/>
            <color indexed="81"/>
            <rFont val="Tahoma"/>
            <family val="2"/>
          </rPr>
          <t>María del Rosario Chacón Herrera:</t>
        </r>
        <r>
          <rPr>
            <sz val="9"/>
            <color indexed="81"/>
            <rFont val="Tahoma"/>
            <family val="2"/>
          </rPr>
          <t xml:space="preserve">
Se debe validar es ta valoracion xq en la operación no sucede</t>
        </r>
      </text>
    </comment>
    <comment ref="F31" authorId="4" shapeId="0" xr:uid="{839F342F-B60F-413F-BF89-1B186AC6D3C1}">
      <text>
        <r>
          <rPr>
            <b/>
            <sz val="9"/>
            <color indexed="81"/>
            <rFont val="Tahoma"/>
            <family val="2"/>
          </rPr>
          <t>María del Rosario Chacón Herrera:</t>
        </r>
        <r>
          <rPr>
            <sz val="9"/>
            <color indexed="81"/>
            <rFont val="Tahoma"/>
            <family val="2"/>
          </rPr>
          <t xml:space="preserve">
metodologia y buenas practicas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María del Rosario Chacón Herrera</author>
  </authors>
  <commentList>
    <comment ref="AT9" authorId="0" shapeId="0" xr:uid="{AD0054CB-0422-4494-8E86-C3D4679DAF76}">
      <text>
        <r>
          <rPr>
            <b/>
            <sz val="9"/>
            <color indexed="81"/>
            <rFont val="Tahoma"/>
            <family val="2"/>
          </rPr>
          <t xml:space="preserve">Describir el indicador, y se documentan de ISOlución. </t>
        </r>
      </text>
    </comment>
    <comment ref="O10" authorId="1" shapeId="0" xr:uid="{580DCC03-92C2-4146-902A-0F2D0ADA5F92}">
      <text>
        <r>
          <rPr>
            <sz val="9"/>
            <color indexed="81"/>
            <rFont val="Tahoma"/>
            <family val="2"/>
          </rPr>
          <t>La fuente que origina la causa es interna (del Ministerio) o externa (fuera del Ministerio)</t>
        </r>
      </text>
    </comment>
    <comment ref="P10" authorId="2" shapeId="0" xr:uid="{D3763CA7-BE94-473F-926F-56AA5039C8A0}">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Q10" authorId="2" shapeId="0" xr:uid="{A1E29842-A3BE-4E53-BC37-182354CA3C65}">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R10" authorId="1" shapeId="0" xr:uid="{1E740231-FCA9-4383-AB00-AFECC32FE662}">
      <text>
        <r>
          <rPr>
            <b/>
            <sz val="9"/>
            <color indexed="81"/>
            <rFont val="Tahoma"/>
            <family val="2"/>
          </rPr>
          <t xml:space="preserve">
Descripción de Riesgo: </t>
        </r>
        <r>
          <rPr>
            <sz val="9"/>
            <color indexed="81"/>
            <rFont val="Tahoma"/>
            <family val="2"/>
          </rPr>
          <t>Características del riesgo o forma en que se observa o se manifiesta.</t>
        </r>
      </text>
    </comment>
    <comment ref="S10" authorId="2" shapeId="0" xr:uid="{032125A0-5F20-46D5-ACC1-5E7F92395419}">
      <text>
        <r>
          <rPr>
            <sz val="9"/>
            <color indexed="81"/>
            <rFont val="Tahoma"/>
            <family val="2"/>
          </rPr>
          <t xml:space="preserve">Ver hoja Tipos de Riesgos.
</t>
        </r>
      </text>
    </comment>
    <comment ref="T10" authorId="1" shapeId="0" xr:uid="{FA028AAE-BA45-406F-A763-CD4BDB105DF8}">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U10" authorId="1" shapeId="0" xr:uid="{3C7B0DD2-C9F1-426E-AADF-0927A5355F53}">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W10" authorId="1" shapeId="0" xr:uid="{8E8BE8AF-3B82-406E-809B-B423BD318A35}">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Y10" authorId="1" shapeId="0" xr:uid="{63A1F9E8-BCAB-4DCE-9367-2A543A560756}">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Z10" authorId="1" shapeId="0" xr:uid="{EB2F10DB-418A-4E82-9DA1-77522A7716D2}">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AA10" authorId="2" shapeId="0" xr:uid="{5D9F713E-BE13-4650-8915-CF62814F3E21}">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K10" authorId="3" shapeId="0" xr:uid="{FD9D8016-FD55-4CF9-8BA2-D590C72C0A2D}">
      <text>
        <r>
          <rPr>
            <sz val="9"/>
            <color indexed="81"/>
            <rFont val="Tahoma"/>
            <family val="2"/>
          </rPr>
          <t xml:space="preserve">Escribir la evidencia y/o registro que se genera con la ejecución del CONTROL. </t>
        </r>
      </text>
    </comment>
    <comment ref="AN10" authorId="1" shapeId="0" xr:uid="{C74CB4EC-15E7-49FA-BD1C-80C7E6B48CAC}">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P10" authorId="1" shapeId="0" xr:uid="{F9286677-35A6-4316-8BCF-CC868C750C47}">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R10" authorId="2" shapeId="0" xr:uid="{F17945E4-FA5F-4467-A796-997419680F56}">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E11" authorId="2" shapeId="0" xr:uid="{DC834066-F461-4949-8831-DDC2E79BEDC1}">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 ref="U28" authorId="4" shapeId="0" xr:uid="{F4989382-67C8-4E75-B6C8-987A691AF333}">
      <text>
        <r>
          <rPr>
            <b/>
            <sz val="9"/>
            <color indexed="81"/>
            <rFont val="Tahoma"/>
            <family val="2"/>
          </rPr>
          <t>María del Rosario Chacón Herrera:</t>
        </r>
        <r>
          <rPr>
            <sz val="9"/>
            <color indexed="81"/>
            <rFont val="Tahoma"/>
            <family val="2"/>
          </rPr>
          <t xml:space="preserve">
Se debe validar es ta valoracion xq en la operación no sucede</t>
        </r>
      </text>
    </comment>
    <comment ref="F31" authorId="4" shapeId="0" xr:uid="{34009F19-E864-4F5A-91DC-CE386CE16326}">
      <text>
        <r>
          <rPr>
            <b/>
            <sz val="9"/>
            <color indexed="81"/>
            <rFont val="Tahoma"/>
            <family val="2"/>
          </rPr>
          <t>María del Rosario Chacón Herrera:</t>
        </r>
        <r>
          <rPr>
            <sz val="9"/>
            <color indexed="81"/>
            <rFont val="Tahoma"/>
            <family val="2"/>
          </rPr>
          <t xml:space="preserve">
metodologia y buenas practicas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María del Rosario Chacón Herrera</author>
  </authors>
  <commentList>
    <comment ref="AS13" authorId="0" shapeId="0" xr:uid="{2E8926E8-1B69-455C-A6E1-E7BA2ED1DC28}">
      <text>
        <r>
          <rPr>
            <b/>
            <sz val="9"/>
            <color indexed="81"/>
            <rFont val="Tahoma"/>
            <family val="2"/>
          </rPr>
          <t xml:space="preserve">Describir el indicador, y se documentan de ISOlución. </t>
        </r>
      </text>
    </comment>
    <comment ref="N14" authorId="1" shapeId="0" xr:uid="{30604B4B-6F84-438D-AE49-C0BDAE0B873E}">
      <text>
        <r>
          <rPr>
            <sz val="9"/>
            <color indexed="81"/>
            <rFont val="Tahoma"/>
            <family val="2"/>
          </rPr>
          <t>La fuente que origina la causa es interna (del Ministerio) o externa (fuera del Ministerio)</t>
        </r>
      </text>
    </comment>
    <comment ref="O14" authorId="2" shapeId="0" xr:uid="{9B318DFC-247C-45EC-A186-5E881F493FC6}">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P14" authorId="2" shapeId="0" xr:uid="{E66DF23F-DEF3-450C-B62F-EA5F4951C57C}">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Q14" authorId="1" shapeId="0" xr:uid="{21B33165-6A4E-4FBB-87BF-3ADBBDC3784D}">
      <text>
        <r>
          <rPr>
            <b/>
            <sz val="9"/>
            <color indexed="81"/>
            <rFont val="Tahoma"/>
            <family val="2"/>
          </rPr>
          <t xml:space="preserve">
Descripción de Riesgo: </t>
        </r>
        <r>
          <rPr>
            <sz val="9"/>
            <color indexed="81"/>
            <rFont val="Tahoma"/>
            <family val="2"/>
          </rPr>
          <t>Características del riesgo o forma en que se observa o se manifiesta.</t>
        </r>
      </text>
    </comment>
    <comment ref="R14" authorId="2" shapeId="0" xr:uid="{018D219C-B82E-4306-8B88-4473EC69BE87}">
      <text>
        <r>
          <rPr>
            <sz val="9"/>
            <color indexed="81"/>
            <rFont val="Tahoma"/>
            <family val="2"/>
          </rPr>
          <t xml:space="preserve">Ver hoja Tipos de Riesgos.
</t>
        </r>
      </text>
    </comment>
    <comment ref="S14" authorId="1" shapeId="0" xr:uid="{D8848F87-C5C6-4166-821F-3D7FD7D2314D}">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T14" authorId="1" shapeId="0" xr:uid="{A0A63E0D-8EDD-4F9C-911D-1D2B8C32936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V14" authorId="1" shapeId="0" xr:uid="{CA6F6874-873F-4383-906E-EC7BAD2FB76B}">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X14" authorId="1" shapeId="0" xr:uid="{77F880D2-F660-41F3-9228-51673123428E}">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Y14" authorId="1" shapeId="0" xr:uid="{5CD7B899-70CD-4DBD-BA95-15CF42CB8529}">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Z14" authorId="2" shapeId="0" xr:uid="{056B92D7-81E0-4F41-B486-17D08B088F65}">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J14" authorId="3" shapeId="0" xr:uid="{5B101574-B6BA-467B-BEA2-FD153228009C}">
      <text>
        <r>
          <rPr>
            <sz val="9"/>
            <color indexed="81"/>
            <rFont val="Tahoma"/>
            <family val="2"/>
          </rPr>
          <t xml:space="preserve">Escribir la evidencia y/o registro que se genera con la ejecución del CONTROL. </t>
        </r>
      </text>
    </comment>
    <comment ref="AM14" authorId="1" shapeId="0" xr:uid="{E518DB53-CE72-4698-BBFF-7B4D53E19DF5}">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O14" authorId="1" shapeId="0" xr:uid="{EC3C83FB-3E42-47DB-85F9-BA452F378E4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Q14" authorId="2" shapeId="0" xr:uid="{C487606F-A0BD-4BE5-80D9-DFD1BA98EE5C}">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D15" authorId="2" shapeId="0" xr:uid="{C3944A86-D11F-4A66-AF63-BDCF5D30ED1D}">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 ref="T32" authorId="4" shapeId="0" xr:uid="{2C257CCD-31B3-410A-91F2-52E35308D9D8}">
      <text>
        <r>
          <rPr>
            <b/>
            <sz val="9"/>
            <color indexed="81"/>
            <rFont val="Tahoma"/>
            <family val="2"/>
          </rPr>
          <t>María del Rosario Chacón Herrera:</t>
        </r>
        <r>
          <rPr>
            <sz val="9"/>
            <color indexed="81"/>
            <rFont val="Tahoma"/>
            <family val="2"/>
          </rPr>
          <t xml:space="preserve">
Se debe validar es ta valoracion xq en la operación no sucede</t>
        </r>
      </text>
    </comment>
    <comment ref="E35" authorId="4" shapeId="0" xr:uid="{DEF8FCBF-7A14-43AC-BA76-5761F59A72CC}">
      <text>
        <r>
          <rPr>
            <b/>
            <sz val="9"/>
            <color indexed="81"/>
            <rFont val="Tahoma"/>
            <family val="2"/>
          </rPr>
          <t>María del Rosario Chacón Herrera:</t>
        </r>
        <r>
          <rPr>
            <sz val="9"/>
            <color indexed="81"/>
            <rFont val="Tahoma"/>
            <family val="2"/>
          </rPr>
          <t xml:space="preserve">
metodologia y buenas practicas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C3" authorId="0" shapeId="0" xr:uid="{CB01DAB3-EF08-4FA1-A93D-B4F4EA4D91E3}">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Q43" authorId="0" shapeId="0" xr:uid="{AB5C8CC5-B5D1-4F98-8DDA-F546608A7549}">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Q62" authorId="0" shapeId="0" xr:uid="{D2F09601-7DD5-464A-BD87-A3A8310B1B1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<sst xmlns="http://schemas.openxmlformats.org/spreadsheetml/2006/main" count="9554" uniqueCount="1517">
  <si>
    <t>MATRIZ DE RIESGOS</t>
  </si>
  <si>
    <t>Código: DE-FM-022
Versión: 01
Fecha de Vigencia: 27/05/2021</t>
  </si>
  <si>
    <t>CORRESPONDE A: (Seleccione con X)</t>
  </si>
  <si>
    <t>PROCESO:</t>
  </si>
  <si>
    <t>NOMBRE DEL PROCESO:</t>
  </si>
  <si>
    <t>OBJETIVO DEL PROCESO:</t>
  </si>
  <si>
    <t>PROYECTOS DE INVERSIÓN:</t>
  </si>
  <si>
    <t>INSTITUCIONAL:</t>
  </si>
  <si>
    <t>FECHA DE ACTUALIZACIÓN DEL CONTENIDO:</t>
  </si>
  <si>
    <t>VERSIÓN DEL CONTENIDO:</t>
  </si>
  <si>
    <t>IDENTIFICACIÓN DEL RIESGO</t>
  </si>
  <si>
    <r>
      <t xml:space="preserve">ANÁLISIS Y VALORACIÓN DEL RIESGO INHERENTE 
</t>
    </r>
    <r>
      <rPr>
        <sz val="10"/>
        <color theme="1"/>
        <rFont val="Arial"/>
        <family val="2"/>
      </rPr>
      <t>(antes de controles)</t>
    </r>
  </si>
  <si>
    <t>DETERMINACIÓN DE CONTROLES</t>
  </si>
  <si>
    <r>
      <t xml:space="preserve">VALORACIÓN DEL RIESGO RESIDUAL 
</t>
    </r>
    <r>
      <rPr>
        <sz val="10"/>
        <color theme="1"/>
        <rFont val="Arial"/>
        <family val="2"/>
      </rPr>
      <t>(después de controles)</t>
    </r>
  </si>
  <si>
    <r>
      <t xml:space="preserve">INDICADOR DEL RIESGO 
</t>
    </r>
    <r>
      <rPr>
        <sz val="10"/>
        <color theme="1"/>
        <rFont val="Arial"/>
        <family val="2"/>
      </rPr>
      <t>(Se documenta en ISOlución)</t>
    </r>
    <r>
      <rPr>
        <b/>
        <sz val="10"/>
        <color theme="1"/>
        <rFont val="Arial"/>
        <family val="2"/>
      </rPr>
      <t xml:space="preserve">
</t>
    </r>
  </si>
  <si>
    <t>CONTROL ISO27001:2013</t>
  </si>
  <si>
    <r>
      <t xml:space="preserve">ACCIONES PARA ABORDAR EL RIESGO RESIDUAL
</t>
    </r>
    <r>
      <rPr>
        <sz val="10"/>
        <color theme="1"/>
        <rFont val="Arial"/>
        <family val="2"/>
      </rPr>
      <t>(número de la acción de Isolución)</t>
    </r>
  </si>
  <si>
    <t>SEGUIMIENTO</t>
  </si>
  <si>
    <t>Seleccione con una X</t>
  </si>
  <si>
    <t>Activos de Información</t>
  </si>
  <si>
    <t>NOMBRE PROCESO O PROYECTO INVERSIÓN</t>
  </si>
  <si>
    <t>Área/ Dependencia responsable del riesgo</t>
  </si>
  <si>
    <r>
      <t xml:space="preserve">Responsable(s) del Riesgo
</t>
    </r>
    <r>
      <rPr>
        <sz val="10"/>
        <color theme="1"/>
        <rFont val="Arial"/>
        <family val="2"/>
      </rPr>
      <t>(cargo)</t>
    </r>
  </si>
  <si>
    <r>
      <t xml:space="preserve">TIPO DE CAUSA
</t>
    </r>
    <r>
      <rPr>
        <sz val="10"/>
        <color theme="1"/>
        <rFont val="Arial"/>
        <family val="2"/>
      </rPr>
      <t>(Externa ó
Interna)</t>
    </r>
  </si>
  <si>
    <r>
      <t xml:space="preserve">CAUSA(S)
</t>
    </r>
    <r>
      <rPr>
        <sz val="10"/>
        <color theme="1"/>
        <rFont val="Arial"/>
        <family val="2"/>
      </rPr>
      <t>(escribir una causa por fila)</t>
    </r>
  </si>
  <si>
    <t>Ident.</t>
  </si>
  <si>
    <t>DESCRIPCIÓN DEL RIESGO 
(Qué, Cómo y por Qué?</t>
  </si>
  <si>
    <t>CLASIFICACION DE RIESGO</t>
  </si>
  <si>
    <t>CONSECUENCIAS POTENCIALES DEL RIESGO</t>
  </si>
  <si>
    <t>PROBABILIDAD</t>
  </si>
  <si>
    <t>Valor númerico de la PROBABILIDAD</t>
  </si>
  <si>
    <t>IMPACTO</t>
  </si>
  <si>
    <t>Valor númerico del IMPACTO</t>
  </si>
  <si>
    <t>DESCRIPCIÓN DEL IMPACTO</t>
  </si>
  <si>
    <t xml:space="preserve">ZONA DE RIESGO INHERENTE 
(Severidad) </t>
  </si>
  <si>
    <r>
      <t xml:space="preserve">DESCRIPCIÓN DEL CONTROL
</t>
    </r>
    <r>
      <rPr>
        <sz val="10"/>
        <color theme="1"/>
        <rFont val="Arial"/>
        <family val="2"/>
      </rPr>
      <t>(Un control por cada causa, si no hay control se escribe "No existe control")</t>
    </r>
  </si>
  <si>
    <t>RESPONSABLE DEL CONTROL</t>
  </si>
  <si>
    <t xml:space="preserve">FRECUENCIA DE EJECUCION DEL CONTROL </t>
  </si>
  <si>
    <r>
      <t xml:space="preserve">TIPO
</t>
    </r>
    <r>
      <rPr>
        <sz val="10"/>
        <color theme="1"/>
        <rFont val="Arial"/>
        <family val="2"/>
      </rPr>
      <t>(Prevenir, detectar o corregir)</t>
    </r>
  </si>
  <si>
    <t>IMPLEMENTACION</t>
  </si>
  <si>
    <t>ESTADO DE LA DOCUMENTACION</t>
  </si>
  <si>
    <t>EVIDENCIA DE LA APLICACIÓN DEL CONTROL</t>
  </si>
  <si>
    <t>RESULTADO DE LA EVALUACIÓN DEL CONTROL</t>
  </si>
  <si>
    <t>ZONA DE RIESGO RESIDUAL</t>
  </si>
  <si>
    <r>
      <t xml:space="preserve">NIVEL DE ACEPTACIÓN DEL RIESGO 
</t>
    </r>
    <r>
      <rPr>
        <sz val="10"/>
        <color theme="1"/>
        <rFont val="Arial"/>
        <family val="2"/>
      </rPr>
      <t>(RAE)</t>
    </r>
  </si>
  <si>
    <t>Fecha del Reporte</t>
  </si>
  <si>
    <t>Acciones Adelantadas</t>
  </si>
  <si>
    <t>Responsable</t>
  </si>
  <si>
    <t>Evidencia de las acciones adelantadas</t>
  </si>
  <si>
    <t>¿El riesgo se materializó?</t>
  </si>
  <si>
    <t>Proceso</t>
  </si>
  <si>
    <t>Proyecto Inversión</t>
  </si>
  <si>
    <t>Código</t>
  </si>
  <si>
    <t>Nombre del Activo</t>
  </si>
  <si>
    <t>Descripcion</t>
  </si>
  <si>
    <t>Tipo del Activo</t>
  </si>
  <si>
    <t>Amenazas</t>
  </si>
  <si>
    <t xml:space="preserve">Vulnerabilidades  o Debilidad </t>
  </si>
  <si>
    <t>Riesgos Percibido</t>
  </si>
  <si>
    <t>¿El responsable tiene la autoridad y adecuada segregación de funciones en la ejecución del control?</t>
  </si>
  <si>
    <t>Cargo del Ejecutor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</si>
  <si>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</si>
  <si>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</si>
  <si>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</si>
  <si>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Código y Nombre completo del documento</t>
  </si>
  <si>
    <t>¿Se genera alguna evidencia y/o registro con la ejecución del control?</t>
  </si>
  <si>
    <t>Documento Evidencia</t>
  </si>
  <si>
    <t>SI</t>
  </si>
  <si>
    <t>NO</t>
  </si>
  <si>
    <t>¿Por qué?</t>
  </si>
  <si>
    <t>SG-GADT09</t>
  </si>
  <si>
    <t>Planos Arquitectónicos</t>
  </si>
  <si>
    <t>Registro planimétrico de plantas arquitectónicos, planos eléctricos, hidraulicos, de desague y de instalaciones técnicas de las sedes del MinCIT, para consultas con fines de mantenimiento y adecuación fisica.</t>
  </si>
  <si>
    <t>Información</t>
  </si>
  <si>
    <t xml:space="preserve">Posibilidad de extravío,  pérdida o daño de la información,  por agente externo (Humano o ambiental). </t>
  </si>
  <si>
    <t xml:space="preserve">Inadecuado disposición de los registros documentales.  </t>
  </si>
  <si>
    <t>Información de facil acceso</t>
  </si>
  <si>
    <t>Secreatria General - Grupo Administrativa</t>
  </si>
  <si>
    <t>Grupo Administrativa</t>
  </si>
  <si>
    <t>Interno</t>
  </si>
  <si>
    <t>Desconocimiento del proceso general a nivel de la conservacion, preservacion y disposición final de los planos arquitectonicos del ministerio.</t>
  </si>
  <si>
    <t>Posibilidad de afectación de la disponibilidad los planos arquitectónicos debido a pérdida o  daño del activo  por fallas en la manipulación y custodia.</t>
  </si>
  <si>
    <t>Riesgo de seguridad de la información</t>
  </si>
  <si>
    <t xml:space="preserve">Pérdida de la memoria institucional.
Afectación de la seguridad de la Infraestructura física y tecnológica del ministerio.
Afectación de servicios criticos del ministerio.
</t>
  </si>
  <si>
    <t>MEDIA</t>
  </si>
  <si>
    <t>CATASTRÓFICO</t>
  </si>
  <si>
    <r>
      <rPr>
        <b/>
        <sz val="10"/>
        <color theme="1"/>
        <rFont val="Calibri"/>
        <family val="2"/>
        <scheme val="minor"/>
      </rPr>
      <t xml:space="preserve">RIESGO DE GESTIÓN  </t>
    </r>
    <r>
      <rPr>
        <sz val="10"/>
        <color theme="1"/>
        <rFont val="Calibri"/>
        <family val="2"/>
        <scheme val="minor"/>
      </rPr>
      <t xml:space="preserve">
</t>
    </r>
    <r>
      <rPr>
        <u/>
        <sz val="10"/>
        <color theme="1"/>
        <rFont val="Calibri"/>
        <family val="2"/>
        <scheme val="minor"/>
      </rPr>
      <t>CUANTITATIVA - ECONOMICA</t>
    </r>
    <r>
      <rPr>
        <sz val="10"/>
        <color theme="1"/>
        <rFont val="Calibri"/>
        <family val="2"/>
        <scheme val="minor"/>
      </rPr>
      <t xml:space="preserve">
Pérdida de cobertura en la prestación de los servicios de la entidad ≥50%
</t>
    </r>
    <r>
      <rPr>
        <u/>
        <sz val="10"/>
        <color theme="1"/>
        <rFont val="Calibri"/>
        <family val="2"/>
        <scheme val="minor"/>
      </rPr>
      <t>CUALITATIVA REPUTACIONAL</t>
    </r>
    <r>
      <rPr>
        <sz val="10"/>
        <color theme="1"/>
        <rFont val="Calibri"/>
        <family val="2"/>
        <scheme val="minor"/>
      </rPr>
      <t xml:space="preserve">
Interrupción de las operaciones de la entidad por más de cinco (5) días.
</t>
    </r>
    <r>
      <rPr>
        <b/>
        <sz val="10"/>
        <color theme="1"/>
        <rFont val="Calibri"/>
        <family val="2"/>
        <scheme val="minor"/>
      </rPr>
      <t xml:space="preserve">RIESGO DE SEGURIDAD DE LA INFORMACIÓN - </t>
    </r>
    <r>
      <rPr>
        <sz val="10"/>
        <color theme="1"/>
        <rFont val="Calibri"/>
        <family val="2"/>
        <scheme val="minor"/>
      </rPr>
      <t xml:space="preserve">
</t>
    </r>
    <r>
      <rPr>
        <u/>
        <sz val="10"/>
        <color theme="1"/>
        <rFont val="Calibri"/>
        <family val="2"/>
        <scheme val="minor"/>
      </rPr>
      <t>CUANTITATIVA - ECONOMICA</t>
    </r>
    <r>
      <rPr>
        <sz val="10"/>
        <color theme="1"/>
        <rFont val="Calibri"/>
        <family val="2"/>
        <scheme val="minor"/>
      </rPr>
      <t xml:space="preserve">
Afectación mayor o igual al 50% del presupuesto anual de seguridad digital.
</t>
    </r>
    <r>
      <rPr>
        <u/>
        <sz val="10"/>
        <color theme="1"/>
        <rFont val="Calibri"/>
        <family val="2"/>
        <scheme val="minor"/>
      </rPr>
      <t xml:space="preserve">CUALITATIVA REPUTACIONAL  </t>
    </r>
    <r>
      <rPr>
        <sz val="10"/>
        <color theme="1"/>
        <rFont val="Calibri"/>
        <family val="2"/>
        <scheme val="minor"/>
      </rPr>
      <t xml:space="preserve">
Afectación muy grave de la disponibilidad, confidencialidad e integridad  de la información debido al interés particular de los empleados y terceros.
</t>
    </r>
  </si>
  <si>
    <t>EXTREMO</t>
  </si>
  <si>
    <r>
      <rPr>
        <b/>
        <sz val="10"/>
        <color theme="1"/>
        <rFont val="Calibri"/>
        <family val="2"/>
        <scheme val="minor"/>
      </rPr>
      <t xml:space="preserve">GD-PR-010 ORGANIZACIÓN DOCUMENTAL </t>
    </r>
    <r>
      <rPr>
        <sz val="10"/>
        <color theme="1"/>
        <rFont val="Calibri"/>
        <family val="2"/>
        <scheme val="minor"/>
      </rPr>
      <t xml:space="preserve">
5- Verificar la transferencia de los documentos al Grupo de Gestión Documental - Control GD-R1
9 - Hacer seguimiento y Recibir los documentos en préstamo - Control GD-R1
10 - Revisar y valorar la documentación según TRD y TVD - Control GD-R1</t>
    </r>
  </si>
  <si>
    <t>Adecuado</t>
  </si>
  <si>
    <t>Coordinador Grupo de Gestión documental</t>
  </si>
  <si>
    <t>Continua</t>
  </si>
  <si>
    <t>Prevenir</t>
  </si>
  <si>
    <t>Manual</t>
  </si>
  <si>
    <t>Documentado</t>
  </si>
  <si>
    <t xml:space="preserve">GD-PR-010 ORGANIZACIÓN DOCUMENTAL </t>
  </si>
  <si>
    <t>Con Registro</t>
  </si>
  <si>
    <t>Expedientes, FUID/ TR</t>
  </si>
  <si>
    <t>EVITAR EL RIESGO</t>
  </si>
  <si>
    <t>A.8.1.3 Uso aceptable de los activos   --&gt;   Control: Se deberían identificar, documentar e implementar reglas para el uso aceptable de información y de activos asociados con información e instalaciones de procesamiento de información.</t>
  </si>
  <si>
    <t>1. Determinar con el Grupo de Gestión documental el estado de conservación y preservación de los planos arquitectónicos del ministerio.</t>
  </si>
  <si>
    <t>OCTUBRE 11 DE 2023</t>
  </si>
  <si>
    <t>Conforme con las necesidades actuales en conservación documental en el Ministerio, específicamente de los documentos especiales, como los planos arquitectónicos que reposan en los archivos de la entidad, se tienen contemplada en el anteproyecto de presupuesto 2024 la adquisición de planotecas de esta forma preservar la información y mitigar las situaciones de riesgo que puedan presentarse en los soportes documentales de esta información. (2023 no habian recursos) tema cambio de gobierno.</t>
  </si>
  <si>
    <t xml:space="preserve">GRUPO DE GESTION DOCUMENTAL </t>
  </si>
  <si>
    <t>Anteproyecto de presupuesto 2024 y ficha BPIN</t>
  </si>
  <si>
    <t>x</t>
  </si>
  <si>
    <t xml:space="preserve">Porque la Alta Dirección conciente de las necesiadades archivisticas promovió para que se asigne presupuesto para cubrir las necesidades del Grupo de Gestión Documental en materia archivistica </t>
  </si>
  <si>
    <r>
      <rPr>
        <b/>
        <sz val="10"/>
        <color theme="1"/>
        <rFont val="Calibri"/>
        <family val="2"/>
        <scheme val="minor"/>
      </rPr>
      <t>GD-PR-016 PRÉSTAMOS DOCUMENTALES</t>
    </r>
    <r>
      <rPr>
        <sz val="10"/>
        <color theme="1"/>
        <rFont val="Calibri"/>
        <family val="2"/>
        <scheme val="minor"/>
      </rPr>
      <t xml:space="preserve">
7 - V) Verificar el tiempo de préstamo</t>
    </r>
  </si>
  <si>
    <t>GD-PR-016 PRÉSTAMOS DOCUMENTALES</t>
  </si>
  <si>
    <t>Formato Préstamo Documental GD-FM 045</t>
  </si>
  <si>
    <t>2. Establecer los medios de conservación utilizados en el prestamos de los planos (copias)</t>
  </si>
  <si>
    <t xml:space="preserve">Los medios utilizados para la conservación de los planos arquitectónicos son los siguientes:
1. Adquisición de estantería especial para planos
2. Utilización de los instrumentos archivísticos para el préstamo (afuera y registro de salida)
3. Se realiza un adecuado saneamiento ambiental al área donde reposa el archivo de los planos. 
</t>
  </si>
  <si>
    <t>GRUPO DE GESTION DOCUMENTAL</t>
  </si>
  <si>
    <t>Procedimiento GR-PR-014</t>
  </si>
  <si>
    <t xml:space="preserve">Porque se tiene documentado el procedimiento para el prestamo documental y se cuenta con monitoreo  en las áreas. </t>
  </si>
  <si>
    <t>Inadecuado manejo de la información causada por una indebida manipulación de los custodios</t>
  </si>
  <si>
    <t>Afectación de la disponibildad, confidencialidad e integridad de la informacióm.</t>
  </si>
  <si>
    <t>Interna y Externa</t>
  </si>
  <si>
    <t xml:space="preserve">Limitaciones del entorno para la adecuada custodia y manipulación de los planos arquitectonicos
</t>
  </si>
  <si>
    <r>
      <rPr>
        <b/>
        <sz val="10"/>
        <color theme="1"/>
        <rFont val="Arial"/>
        <family val="2"/>
      </rPr>
      <t>GD-DE-002 PROGRAMA DE INSPECCIÓN Y MANTENIMIENTO DE SISTEMAS DE ALMACENAMIENTO E INSTALACIONES FÍSICAS DEL PLAN DE CONSERVACIÓN DOCUMENTAL</t>
    </r>
    <r>
      <rPr>
        <sz val="10"/>
        <color theme="1"/>
        <rFont val="Arial"/>
        <family val="2"/>
      </rPr>
      <t xml:space="preserve">
Conservación preventiva
Cronograma</t>
    </r>
  </si>
  <si>
    <t>GD-DE-002 PROGRAMA DE INSPECCIÓN Y MANTENIMIENTO DE SISTEMAS DE ALMACENAMIENTO E INSTALACIONES FÍSICAS DEL PLAN DE CONSERVACIÓN DOCUMENTAL</t>
  </si>
  <si>
    <t>Cronograma DE MANTENIMIENTO E INSPECCIÓN</t>
  </si>
  <si>
    <t>A.11.1.3 Seguridad de oficinas, recintos e instalaciones   --&gt;   Control: Se debería diseñar y aplicar seguridad física a oficinas,recintos e instalaciones.</t>
  </si>
  <si>
    <t>3. Verificar las condiciones de preservación y conservación de los planos en áreas físicas (archivo de gestión y Archivo Central)</t>
  </si>
  <si>
    <t xml:space="preserve">Se verificaron las áreas donde reposan los planos y estas cumplen con el establecido en el Sistema Integrado de conservación </t>
  </si>
  <si>
    <t>Sistema Integrado de Conservación Mincit</t>
  </si>
  <si>
    <t>Porque se realizó inspecciones en sistemas de almacenamiento e instalaciones físicas de archivos de la Entidad conforme con los lineamientos estipulados en el Sistema Integrado de Conservación y  se realizan mantenimientos preventivos y/o correcticos a las instalaciones físicas de archivo tanto en oficinas como en depósitos, conforme con los resultados de las inspecciones realizadas y por último se realiza un adecuado saneamiento ambiental de áreas institucionales, dependencias y depósitos de archivo, mobiliario, unidades de almacenamiento y documentos.</t>
  </si>
  <si>
    <t>DMOAJ03</t>
  </si>
  <si>
    <t>Comité  Técnico de Conciliación y sus actas</t>
  </si>
  <si>
    <t>Actas del  Comité  Técnico de Conciliacion (no ducmentadas en TRD)</t>
  </si>
  <si>
    <t>Divulgación al público de las estrategias de Defensa Jurídica del Ministerio</t>
  </si>
  <si>
    <t xml:space="preserve"> No identificada</t>
  </si>
  <si>
    <t>Afectación en el índice de litigiosidad del ministerio</t>
  </si>
  <si>
    <t>Oficina Asesora Juridica</t>
  </si>
  <si>
    <t>Inadecuada aplicación de los controles sobre la información que afectan la confidencilaidad de las desiciones tomadas en el comité y consignadas en sus actas.</t>
  </si>
  <si>
    <t xml:space="preserve">Posibilidad de afectación de la confidencialidad de la información consignada en las actas del comité de conciliaciones debido a fallas en la manipulación y custodia del activo.
</t>
  </si>
  <si>
    <t>Daño a la imagen de la entidad
Perjuicio de los intereses de la entidad (Demandas)
Posibilidad de obtener beneficio propio o de un particular frente a la irregularidad de una acto administrativo</t>
  </si>
  <si>
    <r>
      <rPr>
        <b/>
        <sz val="10"/>
        <color theme="1"/>
        <rFont val="Calibri"/>
        <family val="2"/>
        <scheme val="minor"/>
      </rPr>
      <t xml:space="preserve">RIESGO DE GESTIÓN  </t>
    </r>
    <r>
      <rPr>
        <sz val="10"/>
        <color theme="1"/>
        <rFont val="Calibri"/>
        <family val="2"/>
        <scheme val="minor"/>
      </rPr>
      <t xml:space="preserve">
</t>
    </r>
    <r>
      <rPr>
        <u/>
        <sz val="10"/>
        <color theme="1"/>
        <rFont val="Calibri"/>
        <family val="2"/>
        <scheme val="minor"/>
      </rPr>
      <t>CUANTITATIVA - ECONOMICA</t>
    </r>
    <r>
      <rPr>
        <sz val="10"/>
        <color theme="1"/>
        <rFont val="Calibri"/>
        <family val="2"/>
        <scheme val="minor"/>
      </rPr>
      <t xml:space="preserve">
- Pago de indemnizaciones a terceros por acciones legales que pueden afectar el presupuesto total de la entidad en un valor ≥50%.
</t>
    </r>
    <r>
      <rPr>
        <u/>
        <sz val="10"/>
        <color theme="1"/>
        <rFont val="Calibri"/>
        <family val="2"/>
        <scheme val="minor"/>
      </rPr>
      <t>CUALITATIVA REPUTACIONAL</t>
    </r>
    <r>
      <rPr>
        <sz val="10"/>
        <color theme="1"/>
        <rFont val="Calibri"/>
        <family val="2"/>
        <scheme val="minor"/>
      </rPr>
      <t xml:space="preserve">
Imagen institucional afectada en el orden nacional o regional por actos o hechos de corrupción comprobado
</t>
    </r>
    <r>
      <rPr>
        <b/>
        <sz val="10"/>
        <color theme="1"/>
        <rFont val="Calibri"/>
        <family val="2"/>
        <scheme val="minor"/>
      </rPr>
      <t xml:space="preserve">
RIESGO DE SEGURIDAD DE LA INFORMACIÓN</t>
    </r>
    <r>
      <rPr>
        <sz val="10"/>
        <color theme="1"/>
        <rFont val="Calibri"/>
        <family val="2"/>
        <scheme val="minor"/>
      </rPr>
      <t xml:space="preserve">
</t>
    </r>
    <r>
      <rPr>
        <u/>
        <sz val="10"/>
        <color theme="1"/>
        <rFont val="Calibri"/>
        <family val="2"/>
        <scheme val="minor"/>
      </rPr>
      <t>CUANTITATIVA - ECONOMICA</t>
    </r>
    <r>
      <rPr>
        <sz val="10"/>
        <color theme="1"/>
        <rFont val="Calibri"/>
        <family val="2"/>
        <scheme val="minor"/>
      </rPr>
      <t xml:space="preserve">
Afectación mayor o igual al 50% de la población.
</t>
    </r>
    <r>
      <rPr>
        <u/>
        <sz val="10"/>
        <color theme="1"/>
        <rFont val="Calibri"/>
        <family val="2"/>
        <scheme val="minor"/>
      </rPr>
      <t xml:space="preserve">
CUALITATIVA REPUTACIONAL  </t>
    </r>
    <r>
      <rPr>
        <sz val="10"/>
        <color theme="1"/>
        <rFont val="Calibri"/>
        <family val="2"/>
        <scheme val="minor"/>
      </rPr>
      <t xml:space="preserve">
Afectación muy grave de la disponibilidad, y confidencialidad de la información debido al interés particular de los empleados y terceros.
</t>
    </r>
  </si>
  <si>
    <r>
      <rPr>
        <b/>
        <sz val="10"/>
        <color theme="1"/>
        <rFont val="Arial"/>
        <family val="2"/>
      </rPr>
      <t>GJ-PR-012 Expedición, publicación y archivo de actos administrtivos generales</t>
    </r>
    <r>
      <rPr>
        <sz val="10"/>
        <color theme="1"/>
        <rFont val="Arial"/>
        <family val="2"/>
      </rPr>
      <t xml:space="preserve">
2- (P) Identificar la necesidad de la expedición de la norma, incluir en la agenda regulatoria y analizar requisitos previos - Control GJ-R1
4- V) Realizar revisión jurídica de la propuesta de acto normativo Control GJ-R1 y Control GJ-RC3
16 - (H) Archivar original y remitir copia a los interesados  Control G</t>
    </r>
  </si>
  <si>
    <t>Jefe de la Oficina Asesora Jurídica</t>
  </si>
  <si>
    <t>GJ-PR-012 Expedición, publicación y archivo de actos administrtivos generales</t>
  </si>
  <si>
    <t>Memoria Justificativa y Acto Administrativo General firmado,</t>
  </si>
  <si>
    <t>A.8.2.1 Clasificación de la información   --&gt;   Control: La información se debería clasificar en función de los requisitos legales, valor, criticidad y susceptibilidad a divulgación o a modificación no autorizada.</t>
  </si>
  <si>
    <t>4. Establecer el nivel de clasificación de la información de acuerdo con su confidencialidad para las actas de conciliación y su nivel de protección documental.</t>
  </si>
  <si>
    <t>Se verificó y documentó el nivel de clasificación de la información de  las Actas de Conciliación, las cuales se encuentran registradas en el indicie de información clasificada y reservada de la entidad y que se encuentra publicada en la sección de datos abiertos del Mincit.</t>
  </si>
  <si>
    <t>https://www.datos.gov.co/Comercio-Industria-y-Turismo/MinCIT-Informaci-n-Clasificada-y-Reservada/7naf-gj5q</t>
  </si>
  <si>
    <t>Porque se capacitó  y sensibilizó en temas relacionados con la conservación de documentos a todo el personal de la entidad en la correcta clasificación de la información y asegurar que los registros queden establecidos  en las Tablas de Retencion Documental</t>
  </si>
  <si>
    <t>Desconocimiento del proceso general a nivel de la conservacion, preservacion y disposición final  de las desiciones tomadas en el comité y consignadas en sus actas.</t>
  </si>
  <si>
    <r>
      <rPr>
        <b/>
        <sz val="10"/>
        <color theme="1"/>
        <rFont val="Arial"/>
        <family val="2"/>
      </rPr>
      <t xml:space="preserve">GD-PR-010 ORGANIZACIÓN DOCUMENTAL </t>
    </r>
    <r>
      <rPr>
        <sz val="10"/>
        <color theme="1"/>
        <rFont val="Arial"/>
        <family val="2"/>
      </rPr>
      <t xml:space="preserve">
5- Verificar la transferencia de los documentos al Grupo de Gestión Documental - Control GD-R1
9 - Hacer seguimiento y Recibir los documentos en préstamo - Control GD-R1
 10 - Revisar y valorar la documentación según TRD y TVD - Control GD-R1</t>
    </r>
  </si>
  <si>
    <t>5. Determinar con el Grupo de Gestión documental el estado de conservación y preservación de las actas del comité.</t>
  </si>
  <si>
    <t>Para la conservación total de las Actas de Comité de Conciliación se procedió a la actualización de la Tabla de Retención Documental de la Oficina Asesora Jurídica, de esta manera se conservará  y preservará como documento histórico  de la entidad.</t>
  </si>
  <si>
    <t>MRSPI2022 Seguimiento 202310</t>
  </si>
  <si>
    <t>X</t>
  </si>
  <si>
    <t>Porque se capacitó  y concientizó  al personal  de la entidad  en la correcta actualización de las Tablas de Retencion Documental con el fin de que los registros queden documentados y de esta manera conservar la memoria docuemntal de la entidaD.</t>
  </si>
  <si>
    <t>Registro RNBD - Vigentes sin Actualización</t>
  </si>
  <si>
    <t xml:space="preserve">Información relacionada con el registro RNBD (Registro Nacional de Bases de Datos) que requieren establecer su eliminación o responsable como parte de la Gestión de Tratamiento y Protección de Datos Personales en la Entidad </t>
  </si>
  <si>
    <t>Posibilidad  de extravío o pérdida de la información digital, en repositorios no institucionales.</t>
  </si>
  <si>
    <t>Perdida de la información confidencialidad  e integridad por daño o por robo</t>
  </si>
  <si>
    <t xml:space="preserve">Viceministerio de Desarrollo Empresarial
Secretaria General - Grupo contratos
</t>
  </si>
  <si>
    <t xml:space="preserve">Viceministerio de Desarrollo Empresarial
Secretaria General - Grupo contratos
</t>
  </si>
  <si>
    <t>Inadecuada aplicación de los controles sobre la información que afectan la disponibilidad de las bases de datos por no identiifcar la aplicación que los genera o almacena.</t>
  </si>
  <si>
    <t>Posibilidad de afectación de la disponibilidad de la información  debido a fallas en la manipulación y custodia del activo.</t>
  </si>
  <si>
    <t>ALTA</t>
  </si>
  <si>
    <t>MAYOR</t>
  </si>
  <si>
    <r>
      <rPr>
        <b/>
        <sz val="10"/>
        <color theme="1"/>
        <rFont val="Calibri"/>
        <family val="2"/>
        <scheme val="minor"/>
      </rPr>
      <t xml:space="preserve">RIESGO DE GESTIÓN  </t>
    </r>
    <r>
      <rPr>
        <sz val="10"/>
        <color theme="1"/>
        <rFont val="Calibri"/>
        <family val="2"/>
        <scheme val="minor"/>
      </rPr>
      <t xml:space="preserve">
</t>
    </r>
    <r>
      <rPr>
        <u/>
        <sz val="10"/>
        <color theme="1"/>
        <rFont val="Calibri"/>
        <family val="2"/>
        <scheme val="minor"/>
      </rPr>
      <t>CUANTITATIVA - ECONOMICA</t>
    </r>
    <r>
      <rPr>
        <sz val="10"/>
        <color theme="1"/>
        <rFont val="Calibri"/>
        <family val="2"/>
        <scheme val="minor"/>
      </rPr>
      <t xml:space="preserve">
- Pago de indemnizaciones a terceros por acciones legales que pueden afectar el presupuesto total de la entidad en un valor ≥20%.
</t>
    </r>
    <r>
      <rPr>
        <u/>
        <sz val="10"/>
        <color theme="1"/>
        <rFont val="Calibri"/>
        <family val="2"/>
        <scheme val="minor"/>
      </rPr>
      <t>CUALITATIVA REPUTACIONAL</t>
    </r>
    <r>
      <rPr>
        <sz val="10"/>
        <color theme="1"/>
        <rFont val="Calibri"/>
        <family val="2"/>
        <scheme val="minor"/>
      </rPr>
      <t xml:space="preserve">
- Imagen institucional afectada en el orden nacional o regional por incumplimientos en la prestación del servicio a los usuarios o ciudadanos.
</t>
    </r>
    <r>
      <rPr>
        <b/>
        <sz val="10"/>
        <color theme="1"/>
        <rFont val="Calibri"/>
        <family val="2"/>
        <scheme val="minor"/>
      </rPr>
      <t>RIESGO DE SEGURIDAD DE LA INFORMACIÓN</t>
    </r>
    <r>
      <rPr>
        <sz val="10"/>
        <color theme="1"/>
        <rFont val="Calibri"/>
        <family val="2"/>
        <scheme val="minor"/>
      </rPr>
      <t xml:space="preserve">
</t>
    </r>
    <r>
      <rPr>
        <u/>
        <sz val="10"/>
        <color theme="1"/>
        <rFont val="Calibri"/>
        <family val="2"/>
        <scheme val="minor"/>
      </rPr>
      <t xml:space="preserve">CUALITATIVA REPUTACIONAL  </t>
    </r>
    <r>
      <rPr>
        <sz val="10"/>
        <color theme="1"/>
        <rFont val="Calibri"/>
        <family val="2"/>
        <scheme val="minor"/>
      </rPr>
      <t xml:space="preserve">
Afectación grave de la disponibilidad  de la información debido al interés particular de los empleados y terceros.
</t>
    </r>
  </si>
  <si>
    <t>ALTO</t>
  </si>
  <si>
    <r>
      <rPr>
        <b/>
        <sz val="10"/>
        <color theme="1"/>
        <rFont val="Arial"/>
        <family val="2"/>
      </rPr>
      <t xml:space="preserve">GD-PR-010 ORGANIZACIÓN DOCUMENTAL </t>
    </r>
    <r>
      <rPr>
        <sz val="10"/>
        <color theme="1"/>
        <rFont val="Arial"/>
        <family val="2"/>
      </rPr>
      <t xml:space="preserve">
5- Verificar la transferencia de los documentos al Grupo de Gestión Documental - Control GD-R1
9 - Hacer seguimiento y Recibir los documentos en préstamo - Control GD-R1
 10 - Revisar y valorar la documentación según TRD y TVD - Control GD-R1
</t>
    </r>
    <r>
      <rPr>
        <b/>
        <sz val="10"/>
        <color theme="1"/>
        <rFont val="Arial"/>
        <family val="2"/>
      </rPr>
      <t>GTI-DE-001 Guia de Activos de Información
GTI-FM-022 Caracterizacion BDP</t>
    </r>
  </si>
  <si>
    <t>Coordinador Grupo de Gestión documental
Oficina de sistemas de Información</t>
  </si>
  <si>
    <t>GD-PR-010 ORGANIZACIÓN DOCUMENTAL 
GTI-DE-001 Guia de Activos de Información
GTI-FM-022 Caracterizacion BDP</t>
  </si>
  <si>
    <t>6. Identificar las BDP y confirmar su vigencia en el invenatrio de activos, así como los medios que se utilizan para su gestion y conservacion y validar que se encuentren en el RNDB.</t>
  </si>
  <si>
    <t>Gestión de Datos Personales 2022 y 2023
1. Actualización del Resgistro de Bases de Datos ene RNBD
2. Caracterizaciones RNBD 2023 - Inventario de Carcaterizaciones BDP 2023</t>
  </si>
  <si>
    <t>Oficina Sistemas de Información 
SPI - Datos Personales</t>
  </si>
  <si>
    <t>Actualización Registros RNBD</t>
  </si>
  <si>
    <r>
      <rPr>
        <b/>
        <sz val="10"/>
        <color theme="1"/>
        <rFont val="Arial"/>
        <family val="2"/>
      </rPr>
      <t>Aplicativos Web Internos Misionales</t>
    </r>
    <r>
      <rPr>
        <sz val="10"/>
        <color theme="1"/>
        <rFont val="Arial"/>
        <family val="2"/>
      </rPr>
      <t xml:space="preserve">
(VUCE - Sistemas Especiales de Importación - Exportación, Consulta de la información plan vallejo, Comercializadoras Internacionales, Dumping y Salvaguardias, Módulo RUNIC, Importaciones 2.0, Presentación de  Solicitud de transformación o ensamble, Estadísticas Solicitudes de Inspección SIIS Carga contenerizada, Contingentes de Exportación, Aplicativo BACEX, Declaratoria de Zonas Francas)</t>
    </r>
  </si>
  <si>
    <t>Aplpcativos Web corporativos que apoyan la gestión de la información en los procesos de la entidad y cuyos datos contiene información sensible, privada o semiprivada.</t>
  </si>
  <si>
    <t>Software</t>
  </si>
  <si>
    <t>Acceso no autorizado de personal externo .</t>
  </si>
  <si>
    <t>No contar con el acceso al sitio web o servicio de aplicación web, por eventos o incidentes
Eliminación de datos sin autorización por parte de funcionarios de la entidad.
Extravió, pérdida o usuario deshabilitado para ingresar a la plataforma.
Versión desactualizada y mal funcionamiento.
Desactualización de la plataforma tecnológica que soporta la operación</t>
  </si>
  <si>
    <t>Afectación de la disponibildad de la informacióm.</t>
  </si>
  <si>
    <t>Oficina de sistemas de Informacion</t>
  </si>
  <si>
    <t>Jefe de la oficinas de sistemas de informacion</t>
  </si>
  <si>
    <t>Inadecuada aplicación de controles informáticos que afectan la disponibilidad de los aplicativos y servicios web, así como  la integridad  y confidencialidad de la información</t>
  </si>
  <si>
    <t>Posibilidad de afectación de la disponibilidad de la información  debido a fallas técnicas y operativas en la funcionañlidad de  los servicios y las aplicaciones web.</t>
  </si>
  <si>
    <t xml:space="preserve">Acceso no autoirzado a información privilegiada de la entdad.
Indisponibilidad de los servicios que superen los tiempos de recuperacion.
Daño a la imagen de la entidad.
Perjuicio de los intereses de la entidad (Demandas).
</t>
  </si>
  <si>
    <t>BAJA</t>
  </si>
  <si>
    <r>
      <rPr>
        <b/>
        <sz val="10"/>
        <color theme="1"/>
        <rFont val="Calibri"/>
        <family val="2"/>
        <scheme val="minor"/>
      </rPr>
      <t xml:space="preserve">RIESGO DE GESTIÓN  </t>
    </r>
    <r>
      <rPr>
        <sz val="10"/>
        <color theme="1"/>
        <rFont val="Calibri"/>
        <family val="2"/>
        <scheme val="minor"/>
      </rPr>
      <t xml:space="preserve">
</t>
    </r>
    <r>
      <rPr>
        <u/>
        <sz val="10"/>
        <color theme="1"/>
        <rFont val="Calibri"/>
        <family val="2"/>
        <scheme val="minor"/>
      </rPr>
      <t>CUANTITATIVA - ECONOMICA</t>
    </r>
    <r>
      <rPr>
        <sz val="10"/>
        <color theme="1"/>
        <rFont val="Calibri"/>
        <family val="2"/>
        <scheme val="minor"/>
      </rPr>
      <t xml:space="preserve">
- Pérdida de cobertura en la prestación de los servicios de la entidad ≥20%.
- Pago de indemnizaciones a terceros por acciones legales que pueden afectar el presupuesto total de la entidad en un valor ≥20%.
</t>
    </r>
    <r>
      <rPr>
        <u/>
        <sz val="10"/>
        <color theme="1"/>
        <rFont val="Calibri"/>
        <family val="2"/>
        <scheme val="minor"/>
      </rPr>
      <t xml:space="preserve">
CUALITATIVA REPUTACIONAL</t>
    </r>
    <r>
      <rPr>
        <sz val="10"/>
        <color theme="1"/>
        <rFont val="Calibri"/>
        <family val="2"/>
        <scheme val="minor"/>
      </rPr>
      <t xml:space="preserve">
- Interrupción de las operaciones de la entidad por más de dos (2) días.
Imagen institucional afectada en el orden nacional o regional por incumplimientos en la prestación del servicio a los usuarios o ciudadanos.
</t>
    </r>
    <r>
      <rPr>
        <b/>
        <sz val="10"/>
        <color theme="1"/>
        <rFont val="Calibri"/>
        <family val="2"/>
        <scheme val="minor"/>
      </rPr>
      <t>RIESGO DE SEGURIDAD DE LA INFORMACIÓN</t>
    </r>
    <r>
      <rPr>
        <sz val="10"/>
        <color theme="1"/>
        <rFont val="Calibri"/>
        <family val="2"/>
        <scheme val="minor"/>
      </rPr>
      <t xml:space="preserve">
</t>
    </r>
    <r>
      <rPr>
        <u/>
        <sz val="10"/>
        <color theme="1"/>
        <rFont val="Calibri"/>
        <family val="2"/>
        <scheme val="minor"/>
      </rPr>
      <t xml:space="preserve">
CUALITATIVA REPUTACIONAL</t>
    </r>
    <r>
      <rPr>
        <sz val="10"/>
        <color theme="1"/>
        <rFont val="Calibri"/>
        <family val="2"/>
        <scheme val="minor"/>
      </rPr>
      <t xml:space="preserve">  
Afectación grave de la disponibilidad  de la información debido al interés particular de los empleados y terceros.
</t>
    </r>
  </si>
  <si>
    <r>
      <rPr>
        <b/>
        <sz val="10"/>
        <color theme="1"/>
        <rFont val="Arial"/>
        <family val="2"/>
      </rPr>
      <t>GTI-PR-001 GESTION OPERATIVA DE TI</t>
    </r>
    <r>
      <rPr>
        <sz val="10"/>
        <color theme="1"/>
        <rFont val="Arial"/>
        <family val="2"/>
      </rPr>
      <t xml:space="preserve">
7 - Validar y socializar las alternativas de solución con el solicitante Control GTI-R3
10 - Validar que las especificaciones de los productos cumplan con lo requerido.  Control GTI-R3
17 - Realizar Control y Seguimiento del proyecto TI -  Control GTI-R3
6 - Activar gestión de Niveles de Servicio.. Control RC-12</t>
    </r>
  </si>
  <si>
    <t>Jefe Oficina de
Sistemas de
Información,
Profesional
Especializado</t>
  </si>
  <si>
    <t>Automático</t>
  </si>
  <si>
    <t>GTI-PR-001 Gestion Operativa de TI</t>
  </si>
  <si>
    <t>Ayuda de Memoria o Correo Electrónico
Histórico del registro en la herramienta mesa de ayuda y reporte de servicio</t>
  </si>
  <si>
    <t>REDUCIR EL RIESGO</t>
  </si>
  <si>
    <t>A.9.2.2 Suministro de acceso de usuarios   --&gt;   Control: Se debería implementar un proceso de suministro de acceso formal de usuarios para asignar o revocar los derechos de acceso a todo tipo de usuarios para todos los sistemas y servicios.</t>
  </si>
  <si>
    <t>7. Realizar la revisión periódica de control de acceso a los servicios de aplicativos Web institucionales.</t>
  </si>
  <si>
    <t>Reportes de Accesos a los Servicios de TI, Aplicaciones y Sitios Web</t>
  </si>
  <si>
    <t>Oficina Sistemas de Información 
SPI</t>
  </si>
  <si>
    <t>MRC</t>
  </si>
  <si>
    <t>Revisión periódica de accesos a los servicios de aplicativos Web institucionales.</t>
  </si>
  <si>
    <r>
      <t xml:space="preserve">GTI-PR-009 AESORIA Y ASISTENCIA TECNICA EN MATERIA INFORMATICA
</t>
    </r>
    <r>
      <rPr>
        <sz val="10"/>
        <color theme="1"/>
        <rFont val="Arial"/>
        <family val="2"/>
      </rPr>
      <t>4- H) Analizar y diagnosticar. 
Control R6
12-V) Implementar la tecnología
adquirida (Hardware-Software). 
Control R7</t>
    </r>
  </si>
  <si>
    <t>Jefe Oficina de
Sistemas de
Información,
Profesional
Especializado,
Profesional
Universitario</t>
  </si>
  <si>
    <t>GTI-PR-009 ASESORIA Y ASISTENCIA TECNICA EN MATERIA INFORMATICA</t>
  </si>
  <si>
    <t>Correos
electrónicos y
ayuda de
memoria.
Certificación de
recibo a
satisfacción por
parte del
supervisor.
Plataforma de
contratación.</t>
  </si>
  <si>
    <t>A.14.1.2 Seguridad de servicios de las aplicaciones en redes publicas   --&gt;   Control: La información involucrada en los servicios de aplicaciones que pasan sobre redes públicas se debería proteger de actividades fraudulentas, disputas contractuales y divulgación y modificación no autorizadas.</t>
  </si>
  <si>
    <t>8. Realizar pruebas de vulnerabilidades a los aplicativos Wep misionales con el fín de identificar y cerrar las posibles brechas que puedan comprometerr la disponibilidad, integridad y confidencialidad de la información.</t>
  </si>
  <si>
    <t>Ejecución Plan de Pruebas de Vulnerabilidad y Retest Aplicativos y Sitios Web</t>
  </si>
  <si>
    <t>Oficina Sistemas de Información 
- Monitoreo Plataforma Tecnológica</t>
  </si>
  <si>
    <t>ANS Contrato GC109-2023</t>
  </si>
  <si>
    <r>
      <rPr>
        <b/>
        <sz val="10"/>
        <color theme="1"/>
        <rFont val="Arial"/>
        <family val="2"/>
      </rPr>
      <t xml:space="preserve">GTI-PR-004 GESTIÓN DE INCIDENTES DE SEGURIDAD Y PRIVACIDAD DE LA INFORMACIÓN
</t>
    </r>
    <r>
      <rPr>
        <sz val="10"/>
        <color theme="1"/>
        <rFont val="Arial"/>
        <family val="2"/>
      </rPr>
      <t>2 - (H) Identificar y valorar el incidente de seguridad
Control GTI-R4
Control RC-12
4 (V) Realizar pruebas de aseguramiento
Control GTI-R4</t>
    </r>
  </si>
  <si>
    <t>Corregir</t>
  </si>
  <si>
    <t>GTI-PR-004 GESTIÓN DE INCIDENTES DE SEGURIDAD Y PRIVACIDAD DE LA INFORMACIÓN</t>
  </si>
  <si>
    <t xml:space="preserve">Caso valorado en la
Herramienta Mesa de Ayuda
Caso Documentado
Herramienta Mesa de Ayuda
</t>
  </si>
  <si>
    <t>A.16.1.4 Evaluación de eventos de seguridad de la información y decisiones sobre ellos   --&gt;   Control: Los eventos de seguridad de la información se deberían evaluar y se debería decidir si se van a clasificar como incidentes de seguridad de la información.</t>
  </si>
  <si>
    <t>9. Evaluar y gestionar los eventos o incidentes de seguridad y privacidad de la información. relacionados con los aplicativos y servicios web misionales para garatizar su disponibildad.</t>
  </si>
  <si>
    <t>Infomes periodicos de seguimiento alertas de eventos e incidentes</t>
  </si>
  <si>
    <r>
      <rPr>
        <b/>
        <sz val="10"/>
        <color theme="1"/>
        <rFont val="Arial"/>
        <family val="2"/>
      </rPr>
      <t>GTI-PR-012  CONTROL DE ACCESO A SERVICIOS DE TI.</t>
    </r>
    <r>
      <rPr>
        <sz val="10"/>
        <color theme="1"/>
        <rFont val="Arial"/>
        <family val="2"/>
      </rPr>
      <t xml:space="preserve">
2 - (H) Crear o deshabilitar acceso a usuarios
3 - (H) Asignación / revocación de acceso a sistemas de información y aplicaciones
5 - (H) Conceder permisos de navegación de aplicaciones y sistemas de información
6-  (V) Monitorear el registro de accesos</t>
    </r>
  </si>
  <si>
    <t>Jefe Oficina de Sistemas de Información, Coordinador (a) Grupo de Contratos, Jefe Inmediato o Supervisor del contrato., Coordinador Grupo Desarrollo y Mantenimiento de Aplicaciones., Coordinador Grupo Ingeniería y Soporte Técnico, Personal Tercerizado.</t>
  </si>
  <si>
    <t>GTI-PR-012  CONTROL DE ACCESO A SERVICIOS DE TI.</t>
  </si>
  <si>
    <t>Herraminta Mesa de Ayuda y Reporte</t>
  </si>
  <si>
    <r>
      <rPr>
        <b/>
        <sz val="10"/>
        <color theme="1"/>
        <rFont val="Arial"/>
        <family val="2"/>
      </rPr>
      <t>GTI-PR-005 GESTIÓN DE CAMBIOS DE TECNOLOGIAS DE LA INFORMACIÓN</t>
    </r>
    <r>
      <rPr>
        <sz val="10"/>
        <color theme="1"/>
        <rFont val="Arial"/>
        <family val="2"/>
      </rPr>
      <t xml:space="preserve">
2 (P) Evaluar el impacto del Cambio - 
Control  RC-12
3 - (V) Validar el Cambio
Control GTI-R4
4 - (H) Implementar el cambio
Control GTI-R4</t>
    </r>
  </si>
  <si>
    <t>Coordinador Grupo Ingeniería y Soporte Técnico, Coordinador Grupo Desarrollo y Mantenimiento de Aplicaciones.
Profesional Especializado, Personal Tercerizado.</t>
  </si>
  <si>
    <t xml:space="preserve"> GTI-PR-005 GESTIÓN DE CAMBIOS DE TECNOLOGIAS DE LA INFORMACIÓN</t>
  </si>
  <si>
    <t>IC-FM-024 Gestión de Cambios
Caso Herramienta Mesa de Ayuda
Correo electrónico</t>
  </si>
  <si>
    <t>A.12.1.2 Gestión de cambios    --&gt;   Control: Se deberían controlar los cambios en la organización, en los procesos de negocio, en las instalaciones y en los sistemas de procesamiento de información que afectan la seguridad de la información.</t>
  </si>
  <si>
    <t>10. Realizar seguimiento a los cambios aplicados a los servicios y aplicaciones web misionales para garatizar su disponibildad.</t>
  </si>
  <si>
    <t>Revisión Gestión de Cambio en Aplicaciones EDL, Contratos yOficce 365.</t>
  </si>
  <si>
    <t>Revisión Gestión de Cambio en Aplicaciones y Servicios Corporativos</t>
  </si>
  <si>
    <r>
      <rPr>
        <b/>
        <sz val="10"/>
        <color theme="1"/>
        <rFont val="Arial"/>
        <family val="2"/>
      </rPr>
      <t>Aplicativos sitio Web APOYO</t>
    </r>
    <r>
      <rPr>
        <sz val="10"/>
        <color theme="1"/>
        <rFont val="Arial"/>
        <family val="2"/>
      </rPr>
      <t xml:space="preserve">
(Supervisión Contratos de Estabilidad Jurídica, Evaluación De Desempeño Laboral, Gestión documental, Parque Automotor, Aplicativo Revisión Actos Administrativos, Sistema de Gestión Documental -PQRSD, Módulo Comisiones SISCO, Aplicativo - Cobro coactivo, Aplicativo ER+,).
</t>
    </r>
  </si>
  <si>
    <t xml:space="preserve">No contar con el acceso al sitio web o servicio de aplicación web, por eventos o incidentes
Eliminación de datos sin autorización por parte de funcionarios de la entidad.
Extravió, pérdida o usuario deshabilitado para ingresar a la plataforma.
Versión desactualizada y mal funcionamiento.
Desactualización de la plataforma tecnológica que soporta la operación
</t>
  </si>
  <si>
    <t>Inadecuada aplicación de los controles sobre la información que afectan la disponibilidad de la información de los aplicativos web institucionales.</t>
  </si>
  <si>
    <t xml:space="preserve">
Posibilidad de afectación de la disponibilidad de la información  debido a fallas fallas técnicas y operativas en el acceso a las aplicaciones web.</t>
  </si>
  <si>
    <r>
      <t xml:space="preserve">GTI-PR-009 AESORIA Y ASISTENCIA TECNICA EN MATERIA INFORMATICA
</t>
    </r>
    <r>
      <rPr>
        <sz val="10"/>
        <color theme="1"/>
        <rFont val="Arial"/>
        <family val="2"/>
      </rPr>
      <t>4- H) Analizar y diagnosticar. 
Control R6
12-V) Implementar la tecnología
adquirida (Hardware-Software). 
Control R7</t>
    </r>
  </si>
  <si>
    <t>9. Evaluar y gestionar los eventos o incidentes de segurifdad y privacidad de la información. relacionados con los aplicativos y servicios web misionales para garatizar su disponibildad.</t>
  </si>
  <si>
    <r>
      <rPr>
        <b/>
        <sz val="10"/>
        <color theme="1"/>
        <rFont val="Arial"/>
        <family val="2"/>
      </rPr>
      <t>GTI-PR-012  CONTROL DE ACCESO A SERVICIOS DE TI.</t>
    </r>
    <r>
      <rPr>
        <sz val="10"/>
        <color theme="1"/>
        <rFont val="Arial"/>
        <family val="2"/>
      </rPr>
      <t xml:space="preserve">
2 - (H) Crear o deshabilitar acceso a usuarios
3 - (H) Asignación / revocación de acceso a sistemas de información y aplicaciones
5 - (H) Conceder permisos de navegación de aplicaciones y sistemas de información
6-  (V) Monitorear el registro de accesos</t>
    </r>
  </si>
  <si>
    <r>
      <rPr>
        <b/>
        <sz val="10"/>
        <color theme="1"/>
        <rFont val="Arial"/>
        <family val="2"/>
      </rPr>
      <t>GTI-PR-005 GESTIÓN DE CAMBIOS DE TECNOLOGIAS DE LA INFORMACIÓN</t>
    </r>
    <r>
      <rPr>
        <sz val="10"/>
        <color theme="1"/>
        <rFont val="Arial"/>
        <family val="2"/>
      </rPr>
      <t xml:space="preserve">
2 (P) Evaluar el impacto del Cambio - 
Control  RC-12
3 - (V) Validar el Cambio
Control GTI-R4
4 - (H) Implementar el cambio
Control GTI-R4
</t>
    </r>
  </si>
  <si>
    <t>10, Realizar seguimiento a los cambios aplicados a los servicios y aplicaciones web misionales para garatizar su disponibildad.</t>
  </si>
  <si>
    <r>
      <rPr>
        <b/>
        <sz val="10"/>
        <color theme="1"/>
        <rFont val="Arial"/>
        <family val="2"/>
      </rPr>
      <t>Software de terceros</t>
    </r>
    <r>
      <rPr>
        <sz val="10"/>
        <color theme="1"/>
        <rFont val="Arial"/>
        <family val="2"/>
      </rPr>
      <t xml:space="preserve">
Software Inerinstitcional  
(BID, Banco Mundial, BID) o interinstitucional (SIIF Nación, Sireci, CHIP,  Contaduría General De la Nación, Sistema General de Regalías, Banco Agrario, DANE, SECOP II, SIGEP, Sistema de Registro Nacional de Medidas Correctivas RNMC, 
Contraloría, Procuraduria)</t>
    </r>
  </si>
  <si>
    <t>Aplpcativos Web (externos) que apoyan la gestión de la información en los procesos de la entidad y cuyos datos contiene información sensible, privada o semiprivada.</t>
  </si>
  <si>
    <t>Posibilidad de pérdida de acceso, o registro en los  servicios de la aplicación web o interinstitucional por fallas en el servicio de internet.</t>
  </si>
  <si>
    <t xml:space="preserve">No contar con el acceso al sitio web o servicio de aplicación web, por eventos o incidentes
</t>
  </si>
  <si>
    <t>Externo</t>
  </si>
  <si>
    <t>Posibilidad de pérdida de acceso al sitio web del tercero para consulta de información, debido a  fallas en los  servicios de la aplicación web o interinstitucional ocasionadas por  fallas en el servicio de internet o ciberataques.</t>
  </si>
  <si>
    <t>Posibilidad de afectacion de la disponibilidad del servicoi Web debido a fallas desde la generacion del servicio que dificultan el registro o consulta de la informacion institucional.</t>
  </si>
  <si>
    <t>Reprocesos, demora en la prestacion de algunos sercvicios y posibles incumplimientos normativos</t>
  </si>
  <si>
    <t>LEVE</t>
  </si>
  <si>
    <r>
      <rPr>
        <b/>
        <sz val="10"/>
        <color theme="1"/>
        <rFont val="Calibri"/>
        <family val="2"/>
        <scheme val="minor"/>
      </rPr>
      <t xml:space="preserve">RIESGO DE GESTIÓN  </t>
    </r>
    <r>
      <rPr>
        <sz val="10"/>
        <color theme="1"/>
        <rFont val="Calibri"/>
        <family val="2"/>
        <scheme val="minor"/>
      </rPr>
      <t xml:space="preserve">
</t>
    </r>
    <r>
      <rPr>
        <u/>
        <sz val="10"/>
        <color theme="1"/>
        <rFont val="Calibri"/>
        <family val="2"/>
        <scheme val="minor"/>
      </rPr>
      <t>CUALITATIVA REPUTACIONAL</t>
    </r>
    <r>
      <rPr>
        <sz val="10"/>
        <color theme="1"/>
        <rFont val="Calibri"/>
        <family val="2"/>
        <scheme val="minor"/>
      </rPr>
      <t xml:space="preserve">
-No hay interrupción de las operaciones de la entidad. 
-No se generan sanciones económicas o administrativas. 
-No se afecta la imagen institucional de forma significativa. 
</t>
    </r>
    <r>
      <rPr>
        <b/>
        <sz val="10"/>
        <color theme="1"/>
        <rFont val="Calibri"/>
        <family val="2"/>
        <scheme val="minor"/>
      </rPr>
      <t>RIESGO DE SEGURIDAD DE LA INFORMACIÓN</t>
    </r>
    <r>
      <rPr>
        <sz val="10"/>
        <color theme="1"/>
        <rFont val="Calibri"/>
        <family val="2"/>
        <scheme val="minor"/>
      </rPr>
      <t xml:space="preserve">
</t>
    </r>
    <r>
      <rPr>
        <u/>
        <sz val="10"/>
        <color theme="1"/>
        <rFont val="Calibri"/>
        <family val="2"/>
        <scheme val="minor"/>
      </rPr>
      <t xml:space="preserve">CUALITATIVA REPUTACIONAL </t>
    </r>
    <r>
      <rPr>
        <sz val="10"/>
        <color theme="1"/>
        <rFont val="Calibri"/>
        <family val="2"/>
        <scheme val="minor"/>
      </rPr>
      <t xml:space="preserve"> 
-Sin afectación de la disponibilidad.</t>
    </r>
  </si>
  <si>
    <t>BAJO</t>
  </si>
  <si>
    <r>
      <rPr>
        <b/>
        <sz val="10"/>
        <color theme="1"/>
        <rFont val="Arial"/>
        <family val="2"/>
      </rPr>
      <t>GTI-PR-012 CONTROL ACCESO SERVICIOS TI</t>
    </r>
    <r>
      <rPr>
        <sz val="10"/>
        <color theme="1"/>
        <rFont val="Arial"/>
        <family val="2"/>
      </rPr>
      <t xml:space="preserve">
1 - Solicitud Requerimiento de acceso
5 - Conceder permisos de navegación de aplicaciones y sistemas de información.
</t>
    </r>
  </si>
  <si>
    <t>Jefe Oficina de Sistemas de Información, Coordinador (a) Grupo de Contratos, Jefe Inmediato o Supervisor del contrato., Coordinador Grupo Desarrollo y Mantenimiento de Aplicaciones., Coordinador Grupo Ingeniería y Soporte Técnico, Personal Tercerizado</t>
  </si>
  <si>
    <t>GTI-PR-012 CONTROL ACCESO SERVICIOS TI</t>
  </si>
  <si>
    <t>Registro de Caso en la Herramienta de Mesa de Ayuda</t>
  </si>
  <si>
    <t>ACEPTAR EL RIESGO</t>
  </si>
  <si>
    <t>A.9.1.2 Política sobre el uso de los servicios de red   --&gt;   Control: Solo se debería permitir acceso de los usuarios a la red y a los servicios de red para los que hayan sido autorizados específicamente.</t>
  </si>
  <si>
    <t>11. Verificar el cumplimiento de los lineamientros definidos en la politica de seguridad y privacidad de la información,  en torno a los permisos de navegacion a los servicios Web interinstitucional y no interinstitucionales acorde  a las necesidades de los procesos.</t>
  </si>
  <si>
    <t xml:space="preserve">Pendiente de publicar en noviembre 2023 noticia sobre aplicación de políticas de segurida de la información. </t>
  </si>
  <si>
    <t>Equipos de computo sin placa de inventario</t>
  </si>
  <si>
    <t xml:space="preserve">Computadores utlizados para la gestión, conservación y custodia de la información, sin informacion adicionales de los mecanismos que se utilizan para proteger la disponibilidad de la información. </t>
  </si>
  <si>
    <t>Hardware</t>
  </si>
  <si>
    <t>No hay amenaza</t>
  </si>
  <si>
    <t>Documentación inadecuada del activo en el inventario de activos</t>
  </si>
  <si>
    <t>Afectación de la Confidencialidad e integridad  de la informacióm.</t>
  </si>
  <si>
    <t xml:space="preserve">No hay una adecuada identiifcacion de los equipos
No cuenta con placa de inventario
</t>
  </si>
  <si>
    <t>Posibilidad de afectacion de la confidencialidad e integridad de la información debido a una inadecuada identiifcación del equipo y responsable frente a una pérdida o extravio del equipo.</t>
  </si>
  <si>
    <t>No contar con un iventario de equipos de computo debidamente identiifcado.
No tener control sobre los equipos que no cuentan con una identiifcacion apropiada.
Pérdida de la memoria institucional.
Afectación de la confidencialidad y disponibilidad de la información.</t>
  </si>
  <si>
    <t>MODERADO</t>
  </si>
  <si>
    <r>
      <t xml:space="preserve">RIESGO DE GESTIÓN  </t>
    </r>
    <r>
      <rPr>
        <sz val="10"/>
        <color theme="1"/>
        <rFont val="Calibri"/>
        <family val="2"/>
        <scheme val="minor"/>
      </rPr>
      <t xml:space="preserve">
</t>
    </r>
    <r>
      <rPr>
        <u/>
        <sz val="10"/>
        <color theme="1"/>
        <rFont val="Calibri"/>
        <family val="2"/>
        <scheme val="minor"/>
      </rPr>
      <t>CUALITATIVA REPUTACIONAL</t>
    </r>
    <r>
      <rPr>
        <sz val="10"/>
        <color theme="1"/>
        <rFont val="Calibri"/>
        <family val="2"/>
        <scheme val="minor"/>
      </rPr>
      <t xml:space="preserve">
-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t>
    </r>
    <r>
      <rPr>
        <b/>
        <sz val="10"/>
        <color theme="1"/>
        <rFont val="Calibri"/>
        <family val="2"/>
        <scheme val="minor"/>
      </rPr>
      <t>RIESGO DE SEGURIDAD DE LA INFORMACIÓN</t>
    </r>
    <r>
      <rPr>
        <sz val="10"/>
        <color theme="1"/>
        <rFont val="Calibri"/>
        <family val="2"/>
        <scheme val="minor"/>
      </rPr>
      <t xml:space="preserve">
</t>
    </r>
    <r>
      <rPr>
        <u/>
        <sz val="10"/>
        <color theme="1"/>
        <rFont val="Calibri"/>
        <family val="2"/>
        <scheme val="minor"/>
      </rPr>
      <t xml:space="preserve">CUALITATIVA REPUTACIONAL  </t>
    </r>
    <r>
      <rPr>
        <sz val="10"/>
        <color theme="1"/>
        <rFont val="Calibri"/>
        <family val="2"/>
        <scheme val="minor"/>
      </rPr>
      <t xml:space="preserve">
--Afectación moderada de la Confidencialidad e integridad de la información debido al interés particular de los empleados y terceros.. </t>
    </r>
  </si>
  <si>
    <r>
      <rPr>
        <b/>
        <sz val="10"/>
        <color theme="1"/>
        <rFont val="Arial"/>
        <family val="2"/>
      </rPr>
      <t>GR-PR-001 ADMINISTRACIÓN Y CONTROL DE BIENES DEVOLUTIVOS Y DE CONSUMO_v13</t>
    </r>
    <r>
      <rPr>
        <sz val="10"/>
        <color theme="1"/>
        <rFont val="Arial"/>
        <family val="2"/>
      </rPr>
      <t xml:space="preserve">
6 - Actualizar el Inventario General de bienes devolutivos y de consumo. Control GR-R1
9 - Actualizar el Inventario General y/o Individual de bienes -  Control GR-R1
10 - Entregar bienes devolutivos o elementos de consumo a dependencia solicitante  - Control GR-R1
13 - Cerrar cuenta mensual almacén - Control GR-R3
</t>
    </r>
  </si>
  <si>
    <t>Auxiliar administrativo</t>
  </si>
  <si>
    <t>GR-PR-001 ADMINISTRACIÓN Y CONTROL DE BIENES DEVOLUTIVOS Y DE CONSUMO_v13</t>
  </si>
  <si>
    <t>SASI*, Comprobante de Ingreso
SASI y Comprobante de Egreso Devolutivo o Consumo
Comprobante de traslado de bienes muebles entre cuentadantes. Comprobante de Egreso Devolutivo o Consumo Solicitud de elementos de consumo firmado por el solicitante
Informe mensual de Almacén y Actas Trimestrales de conciliación</t>
  </si>
  <si>
    <t>A.8.1.1 Inventario de activos   --&gt;   Control: Se deberían identificar los activos asociados con lainformación y las instalaciones de procesamiento de información, y se debería elaborar y mantener un inventario de estos activos.</t>
  </si>
  <si>
    <t>13. Fortalecer la estrategia para garantizar el diligenciamiento del instrumento de levantamiento de activos de información, a traves del uso y apropiacion del mismo y de esta manera poder tener información de calidad para el respectivo analisis y consolidacion de la informacion.</t>
  </si>
  <si>
    <t>Gestión de Artivos de Información - Capacitación Metodología Actualización Inventarios de Activos de Información y Caracterización de BD</t>
  </si>
  <si>
    <r>
      <t xml:space="preserve">GTI-PR-011 GESTIÓN DEL SUBSISTEMAS DE SEGURIDAD Y PRIVACIDAD DE LA INFORMACIÓN
</t>
    </r>
    <r>
      <rPr>
        <sz val="10"/>
        <color theme="1"/>
        <rFont val="Arial"/>
        <family val="2"/>
      </rPr>
      <t>3 - (V) Revisar la ejecución del PSPI.
8 - (H) Realizar valoración de riesgos BDP</t>
    </r>
  </si>
  <si>
    <t>efe Oficina de Sistemas de Información, Profesional Especializad</t>
  </si>
  <si>
    <t>GTI-PR-011 GESTIÓN DEL SUBSISTEMAS DE SEGURIDAD Y PRIVACIDAD DE LA INFORMACIÓN</t>
  </si>
  <si>
    <t xml:space="preserve">Plan de seguridad y privacidad de la información
GTI-DE-002  Manual de políticas de seguridad y privacidad de la informacion
GTI-DE-001 Guia sw Activos de Informacion
DE-FM-022 Matriz de Rirsgos
GTI-FM-015 Inventario Activos de Información
</t>
  </si>
  <si>
    <t>Computadores portátiles institucionales</t>
  </si>
  <si>
    <t xml:space="preserve">Computadores utlizados para la gestión, conservación y custodia de la información, sin informacion adicional de los mecanismos que se utilizan para proteger la disponibilidad de la información. </t>
  </si>
  <si>
    <t>Posibilidad de pérdida de equipo portátil  por ubicación fuera de las instalaciones del MinCIT
Error en el uso  de la conservación y custodia de la informacion</t>
  </si>
  <si>
    <t>No tener control sobre la ubicación física equipos fuera de las instalaciones del MinCIT
No contar con el mantenimiento programado y preventivo de los equipos de computo y/o portátiles.
Uso incorrecto del hardware</t>
  </si>
  <si>
    <t>Afectación de la disponibildad y la confidencilaidad  de la información.</t>
  </si>
  <si>
    <t>Inadecuada aplicación de los controles para gantarizar la disponibildad y confidencialidad de la informacion  por perdida, falla o mal uso del computador.</t>
  </si>
  <si>
    <t>Posibilidad de afectación de la disponibilidad  y la confidencialidad de la información por pérdida, daño o mal uso del computador.</t>
  </si>
  <si>
    <t>Pérdida de la memoria institucional.
Afectación de la confidencialidad y disponibilidad de la información.
Daño a la imagen de la entidad
Perjuicio de los intereses de la entidad (Demandas)
Posibilidad de obtener beneficio propio o de un particular frente a la irregularidad de una acto administrativo</t>
  </si>
  <si>
    <r>
      <t xml:space="preserve">RIESGO DE GESTIÓN  
CUANTITATIVA - ECONOMICA
</t>
    </r>
    <r>
      <rPr>
        <sz val="10"/>
        <color theme="1"/>
        <rFont val="Calibri"/>
        <family val="2"/>
        <scheme val="minor"/>
      </rPr>
      <t>- Pérdida de cobertura en la prestación de los servicios de la entidad ≥20%.
- Pago de indemnizaciones a terceros por acciones legales que pueden afectar el presupuesto total de la entidad en un valor ≥20%.</t>
    </r>
    <r>
      <rPr>
        <b/>
        <sz val="10"/>
        <color theme="1"/>
        <rFont val="Calibri"/>
        <family val="2"/>
        <scheme val="minor"/>
      </rPr>
      <t xml:space="preserve">
CUALITATIVA REPUTACIONAL
</t>
    </r>
    <r>
      <rPr>
        <sz val="10"/>
        <color theme="1"/>
        <rFont val="Calibri"/>
        <family val="2"/>
        <scheme val="minor"/>
      </rPr>
      <t>- Interrupción de las operaciones de la entidad por más de dos (2) días.
Imagen institucional afectada en el orden nacional o regional por incumplimientos en la prestación del servicio a los usuarios o ciudadanos</t>
    </r>
    <r>
      <rPr>
        <b/>
        <sz val="10"/>
        <color theme="1"/>
        <rFont val="Calibri"/>
        <family val="2"/>
        <scheme val="minor"/>
      </rPr>
      <t xml:space="preserve">.
RIESGO DE SEGURIDAD DE LA INFORMACIÓN
CUALITATIVA REPUTACIONAL  
</t>
    </r>
    <r>
      <rPr>
        <sz val="10"/>
        <color theme="1"/>
        <rFont val="Calibri"/>
        <family val="2"/>
        <scheme val="minor"/>
      </rPr>
      <t xml:space="preserve">Afectación grave de la disponibilidad y confidencialidad  de la información debido al interés particular de los empleados y terceros.
</t>
    </r>
  </si>
  <si>
    <t>14. Apropiar a los funcionarios y colaboradores sobre las buenas practivas de almacenamiento de información en repositorios propios del MinCIT y su control de accesos.</t>
  </si>
  <si>
    <t>GR-PR-001 ADMINISTRACIÓN Y CONTROL DE BIENES DEVOLUTIVOS Y DE CONSUMO_v14</t>
  </si>
  <si>
    <t>A.8.2.3 Manejo de activos   --&gt;   Control: Se deberían desarrollar e implementar procedimientos para el manejo de activos, de acuerdo con el esquema de clasificación de información adoptado por la organización.</t>
  </si>
  <si>
    <r>
      <rPr>
        <b/>
        <sz val="10"/>
        <color theme="1"/>
        <rFont val="Arial"/>
        <family val="2"/>
      </rPr>
      <t>GTI-PR-001 GESTION OPERATIVA DE TI</t>
    </r>
    <r>
      <rPr>
        <sz val="10"/>
        <color theme="1"/>
        <rFont val="Arial"/>
        <family val="2"/>
      </rPr>
      <t xml:space="preserve">
7 - Validar y socializar las alternativas de solución con el solicitante Control GTI-R3
10 - Validar que las especificaciones de los productos cumplan con lo requerido.  Control GTI-R3
17 - Realizar Control y Seguimiento del proyecto TI -  Control GTI-R3
6 - Activar gestión de Niveles de Servicio.. Control RC-12</t>
    </r>
  </si>
  <si>
    <t>Jefe Oficina de
Sistemas de
Información,
Profesional
Especializado</t>
  </si>
  <si>
    <t xml:space="preserve">Caso valorado en la
Herramienta Mesa de Ayuda
Caso Documentado
Herramienta Mesa de Ayuda
 </t>
  </si>
  <si>
    <t>A.11.2.1 Ubicación y protección de los equipos   --&gt;   Control: Los equipos deberían estar ubicados y protegidos para reducir los riesgos de amenazas y peligros del entorno, y las oportunidades para acceso no autorizado.</t>
  </si>
  <si>
    <t>15. Verificar los controles implementados para la protección de la información cuando lo equipos estan fuera de las instalaciones.</t>
  </si>
  <si>
    <t>A.11.2.4 Mantenimiento de equipos   --&gt;   Control: Los equipos se deberían mantener correctamente para asegurar su disponibilidad e integridad continuas.</t>
  </si>
  <si>
    <t>16. Veificar el cumplimiento del plan de mantenimiento de los equipos institcionales, para garantizar su disponibiildad y buen funcionamiento.</t>
  </si>
  <si>
    <t>Informe del Plan de Mantenimiento Preventivo 2023</t>
  </si>
  <si>
    <t>Oficina Sistemas de Información - GIST</t>
  </si>
  <si>
    <t xml:space="preserve">Ejecución del mantenimiento preventivo equipos de computo y dispositivos finales  </t>
  </si>
  <si>
    <t>A.11.2.8 Equipos de usuario desatendidos   --&gt;   Control: Los usuarios deberían asegurarse de que a los equipos desatendidos se les dé protección apropiada.</t>
  </si>
  <si>
    <t>14. Apropiar a los funcionarios y colaboradores sobre las buenas practivas de almacenamiento de información en repositorios propios del MinCIT y su control de accesos</t>
  </si>
  <si>
    <r>
      <rPr>
        <b/>
        <sz val="10"/>
        <color theme="1"/>
        <rFont val="Arial"/>
        <family val="2"/>
      </rPr>
      <t xml:space="preserve">GTI-PR-004 GESTIÓN DE INCIDENTES DE SEGURIDAD Y PRIVACIDAD DE LA INFORMACIÓN
</t>
    </r>
    <r>
      <rPr>
        <sz val="10"/>
        <color theme="1"/>
        <rFont val="Arial"/>
        <family val="2"/>
      </rPr>
      <t>2 - (H) Identificar y valorar el incidente de seguridad
Control GTI-R4
Control RC-12
4 (V) Realizar pruebas de aseguramiento
Control GTI-R4</t>
    </r>
  </si>
  <si>
    <t>9, Evaluar y gestionar los eventos o incidentes de segurifdad y privacidad de la información. relacionados con los equipos para garatizar su disponibildad.</t>
  </si>
  <si>
    <t>Computadores Portátiles  personales</t>
  </si>
  <si>
    <t xml:space="preserve">Computadores utlizados para la gestión, conservación y custodia de la información, sin informacion adicoinales de los mecanismos que se utilizan para proteger la disponibilidad de la información. </t>
  </si>
  <si>
    <t xml:space="preserve">Pérdida o daño de la información por gestion en equipos portátil no institucional.
</t>
  </si>
  <si>
    <t>Error en el uso  de la custodia y conservación de la informacion en equipos no institucionales</t>
  </si>
  <si>
    <t>Afectación de la disponibildad, confidencialidad e integridad  de la información.</t>
  </si>
  <si>
    <t>Todas las áreas</t>
  </si>
  <si>
    <t>Todos los supervisores de contratos</t>
  </si>
  <si>
    <t>Inadecuada aplicación de los controles para gantarizar la disponibildad, confidencialidad e integridad de la información del ministerio, que se gestiona en equipos portatils no institucionales.</t>
  </si>
  <si>
    <t>Posibilidad de afectación de la disponibilidad, confidencialidad e iintegridad  de la información gestionada en equipós personales no institucionales.</t>
  </si>
  <si>
    <r>
      <t xml:space="preserve">RIESGO DE GESTIÓN  </t>
    </r>
    <r>
      <rPr>
        <sz val="10"/>
        <color theme="1"/>
        <rFont val="Calibri"/>
        <family val="2"/>
        <scheme val="minor"/>
      </rPr>
      <t xml:space="preserve">
</t>
    </r>
    <r>
      <rPr>
        <u/>
        <sz val="10"/>
        <color theme="1"/>
        <rFont val="Calibri"/>
        <family val="2"/>
        <scheme val="minor"/>
      </rPr>
      <t>CUALITATIVA REPUTACIONAL</t>
    </r>
    <r>
      <rPr>
        <sz val="10"/>
        <color theme="1"/>
        <rFont val="Calibri"/>
        <family val="2"/>
        <scheme val="minor"/>
      </rPr>
      <t xml:space="preserve">
-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t>
    </r>
    <r>
      <rPr>
        <b/>
        <sz val="10"/>
        <color theme="1"/>
        <rFont val="Calibri"/>
        <family val="2"/>
        <scheme val="minor"/>
      </rPr>
      <t>RIESGO DE SEGURIDAD DE LA INFORMACIÓN</t>
    </r>
    <r>
      <rPr>
        <sz val="10"/>
        <color theme="1"/>
        <rFont val="Calibri"/>
        <family val="2"/>
        <scheme val="minor"/>
      </rPr>
      <t xml:space="preserve">
</t>
    </r>
    <r>
      <rPr>
        <u/>
        <sz val="10"/>
        <color theme="1"/>
        <rFont val="Calibri"/>
        <family val="2"/>
        <scheme val="minor"/>
      </rPr>
      <t>CUALITATIVA REPUTACIONAL</t>
    </r>
    <r>
      <rPr>
        <sz val="10"/>
        <color theme="1"/>
        <rFont val="Calibri"/>
        <family val="2"/>
        <scheme val="minor"/>
      </rPr>
      <t xml:space="preserve">  
--Afectación moderada de la disponibilidad,coNfidencialidad e integridad de la información debido al interés particular de los empleados y terceros.. </t>
    </r>
  </si>
  <si>
    <t>7. Realizar la revisión periódica de control de acceso a los servicios (red y aplicaciones) institucionales.</t>
  </si>
  <si>
    <t>9. Evaluar y gestionar los eventos o incidentes de segurifdad y privacidad de la información. relacionados con los servicios habilitados para el acceso a la informacion institucional.</t>
  </si>
  <si>
    <r>
      <rPr>
        <b/>
        <sz val="10"/>
        <color theme="1"/>
        <rFont val="Arial"/>
        <family val="2"/>
      </rPr>
      <t xml:space="preserve">GD-PR-010 ORGANIZACIÓN DOCUMENTAL </t>
    </r>
    <r>
      <rPr>
        <sz val="10"/>
        <color theme="1"/>
        <rFont val="Arial"/>
        <family val="2"/>
      </rPr>
      <t xml:space="preserve">
5- Verificar la transferencia de los documentos al Grupo de Gestión Documental - Control GD-R1
9 - Hacer seguimiento y Recibir los documentos en préstamo - Control GD-R1
10 - Revisar y valorar la documentación según TRD y TVD - Control GD-R1</t>
    </r>
  </si>
  <si>
    <t>17. Verificar que la información que se accede a traves de equipos no corporativos, se almacene en los repositorios autorizados por el minsiterio.</t>
  </si>
  <si>
    <t xml:space="preserve"> </t>
  </si>
  <si>
    <t>Servidor de datos</t>
  </si>
  <si>
    <t>Servicios de almacenamiento en OnPremise, cuyo proposito es el de garanrtizar la disponibilidad de la información para los procesos del Ministerio que lo requieran.</t>
  </si>
  <si>
    <t xml:space="preserve">Posibilidad de pérdida de acceso, al servidor de datos por fallas en el servicio de red.
No contar con el acceso al servidor de archivos por eventos o incidentes
</t>
  </si>
  <si>
    <t>Afectación de la disponibildad de la información por no tener acceso a la información gestionada en los repositorios institucioanles.</t>
  </si>
  <si>
    <t>GESTIÓN TECNOLOGÍAS DE LA INFORMACIÓN TI</t>
  </si>
  <si>
    <t>Inadecuada aplicación de los controles  de acceso al servidor de Datos que afectan la disponibilidad  e integridad de la información.
Ausencia de backups que permitan restaurar la información para garantizar la continuduidad del servcio y la  disponibildad de la informacion
Fallas en el servidor debido a falta de actualizaciones  (obsolescencia tecnologica) que afectan la integridad y coinfidencialidad de la informacion.</t>
  </si>
  <si>
    <t>Posibilidad de comprometer la disponibilidad de la información institucional debido a fallas técnicas y operativas en el proceso.</t>
  </si>
  <si>
    <t>Posibilidad de obtener beneficio propio o de un particular frente a la irregularidad de una acto administrativo
Afrectación en la prestación oportuna y eficazmente a las solicitudes que presentan las partes interesadas de la entidad. 
Reprocesos en la gestión 
Dificultad en el acceso a la información por indisponibilidad de la información</t>
  </si>
  <si>
    <r>
      <t xml:space="preserve">RIESGO DE GESTIÓN  
CUALITATIVA REPUTACIONAL
</t>
    </r>
    <r>
      <rPr>
        <sz val="10"/>
        <color theme="1"/>
        <rFont val="Calibri"/>
        <family val="2"/>
        <scheme val="minor"/>
      </rPr>
      <t>-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t>
    </r>
    <r>
      <rPr>
        <b/>
        <sz val="10"/>
        <color theme="1"/>
        <rFont val="Calibri"/>
        <family val="2"/>
        <scheme val="minor"/>
      </rPr>
      <t xml:space="preserve">
RIESGO DE SEGURIDAD DE LA INFORMACIÓN
CUALITATIVA REPUTACIONAL  
</t>
    </r>
    <r>
      <rPr>
        <sz val="10"/>
        <color theme="1"/>
        <rFont val="Calibri"/>
        <family val="2"/>
        <scheme val="minor"/>
      </rPr>
      <t xml:space="preserve">--Afectación moderada de la disponibilidad,confidencialidad e integridad de la información debido al interés particular de los empleados y terceros.. </t>
    </r>
  </si>
  <si>
    <t>7. Realizar la revisión periódica de control de acceso a los repositorios institucionales (Servidor de Datos)</t>
  </si>
  <si>
    <t>GTI-PR-001 Gestión Operativa de TI</t>
  </si>
  <si>
    <t>A.12.3.1 Respaldo de información   --&gt;   Control: Se deberían hacer copias de respaldo de la información, del software e imágenes de los sistemas, y ponerlas a prueba regularmente de acuerdo con una política de copias de respaldo aceptada.</t>
  </si>
  <si>
    <t>18. Realizar copias de seguridad y pruebas de restauración del servidor de Datos, para asegurar que cumplan con los requisitos de los planes de continuidad de negocio.</t>
  </si>
  <si>
    <t>Reportes de Copias de Seguridad de Servidores de Aplciaciones y BDs</t>
  </si>
  <si>
    <t>Oficina Sistemas de Información 
- Infraestructura</t>
  </si>
  <si>
    <t xml:space="preserve">ANS Contrato GC377-2019
</t>
  </si>
  <si>
    <r>
      <t xml:space="preserve">GTI-PR-009 AESORIA Y ASISTENCIA TECNICA EN MATERIA INFORMATICA
</t>
    </r>
    <r>
      <rPr>
        <sz val="10"/>
        <color theme="1"/>
        <rFont val="Arial"/>
        <family val="2"/>
      </rPr>
      <t>4- H) Analizar y diagnosticar. 
Control R6
12-V) Implementar la tecnología
adquirida (Hardware-Software). 
Control R7</t>
    </r>
    <r>
      <rPr>
        <b/>
        <sz val="10"/>
        <color theme="1"/>
        <rFont val="Arial"/>
        <family val="2"/>
      </rPr>
      <t xml:space="preserve">
</t>
    </r>
  </si>
  <si>
    <t>A.12.1.3 Gestión de capacidad   --&gt;   Control: Para asegurar el desempeño requerido del sistema se debería hacer seguimiento al uso de los recursos, hacer los ajustes, y hacer proyecciones de los requisitos sobre la capacidad futura.</t>
  </si>
  <si>
    <t>19. Verificar que las capacidades del servidor,  sean acordes con los requisitos tecnológicos  para su buen funcionamiento, teniendo en cuenta que para capacidades futuras se evalúe  tendencias actuales y proyectadas, así como capacidades de procesamiento y almacenamiento de información.</t>
  </si>
  <si>
    <t>9, Evaluar y gestionar los eventos o incidentes de seguridad y privacidad de la información. relacionados con el acceso a los repositorios autorizados por la entidad para garantizar su disponibilidad.</t>
  </si>
  <si>
    <r>
      <rPr>
        <b/>
        <sz val="10"/>
        <color theme="1"/>
        <rFont val="Arial"/>
        <family val="2"/>
      </rPr>
      <t>GTI-PR-005 GESTIÓN DE CAMBIOS DE TECNOLOGIAS DE LA INFORMACIÓN</t>
    </r>
    <r>
      <rPr>
        <sz val="10"/>
        <color theme="1"/>
        <rFont val="Arial"/>
        <family val="2"/>
      </rPr>
      <t xml:space="preserve">
2 (P) Evaluar el impacto del Cambio - 
Control  RC-12
3 - (V) Validar el Cambio
Control GTI-R4
4 - (H) Implementar el cambio
Control GTI-R4
</t>
    </r>
  </si>
  <si>
    <t>10. Realizar seguimiento a los cambios aplicados y que puedan afectar el servidor de Datos para garantizar su disponibilidad.</t>
  </si>
  <si>
    <t>Inventario de discos duros sin identificar (Con backups de información institucional)</t>
  </si>
  <si>
    <t>Discos duros con información de (Backup Plan Vallejo, Backup Prácticas Comerciales, Backup Dumping y Subvenciones)</t>
  </si>
  <si>
    <t>Pérdida o daño del dispositivo</t>
  </si>
  <si>
    <t>Inadecuada custodia o conservación del Disco Duro</t>
  </si>
  <si>
    <t>Perdida de la información confidencial por daño o por robo</t>
  </si>
  <si>
    <t>Subdirección de Prácticas Comerciales, Grupo Dumping y Subvenciones, Grupo Salvaguardias, Aranceles y Comercio Exterior</t>
  </si>
  <si>
    <t>No tener claro el control para garantizar la protección del activo.
Condiciones ambientales no apropiadas para el almacenamiento  del disco duro.
Golpes o exposición a cargas electromagnéticas que puedan borrar la información.</t>
  </si>
  <si>
    <t>Posibilidad de afectación de la disponibilidad e integridad de la información (Backup Plan Vallejo, Backup Prácticas Comerciales, Backup Dumping y Subvenciones) debido a fallas en la manipulación y custodia del activo por no estar almacenada en los repositorios oficiales del ministerio</t>
  </si>
  <si>
    <t xml:space="preserve">
Daño a la imagen de la entidad
Perjuicio de los intereses de la entidad (Demandas)
Posibilidad de obtener beneficio propio o de un particular frente a la irregularidad de una acto administrativo
Afectación en la prestación oportuna y eficazmente a las solicitudes que presentan las partes interesadas de la entidad. 
Reprocesos en la gestión 
Dificultad en el acceso a la información por indisponibilidad de la información</t>
  </si>
  <si>
    <r>
      <t xml:space="preserve">RIESGO DE GESTIÓN  
CUALITATIVA REPUTACIONAL
</t>
    </r>
    <r>
      <rPr>
        <sz val="10"/>
        <color theme="1"/>
        <rFont val="Arial"/>
        <family val="2"/>
      </rPr>
      <t xml:space="preserve">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t>
    </r>
    <r>
      <rPr>
        <b/>
        <sz val="10"/>
        <color theme="1"/>
        <rFont val="Arial"/>
        <family val="2"/>
      </rPr>
      <t xml:space="preserve">
RIESGO DE SEGURIDAD DE LA INFORMACIÓN
CUALITATIVA REPUTACIONAL  
</t>
    </r>
    <r>
      <rPr>
        <sz val="10"/>
        <color theme="1"/>
        <rFont val="Arial"/>
        <family val="2"/>
      </rPr>
      <t>Afectación moderada de la disponibilidad e  integridad  de la información debido al interés particular de los empleados y terceros.</t>
    </r>
  </si>
  <si>
    <r>
      <rPr>
        <b/>
        <sz val="10"/>
        <color theme="1"/>
        <rFont val="Arial"/>
        <family val="2"/>
      </rPr>
      <t>GR-PR-001 ADMINISTRACIÓN Y CONTROL DE BIENES DEVOLUTIVOS Y DE CONSUMO_v13</t>
    </r>
    <r>
      <rPr>
        <sz val="10"/>
        <color theme="1"/>
        <rFont val="Arial"/>
        <family val="2"/>
      </rPr>
      <t xml:space="preserve">
6 - Actualizar el Inventario General de bienes devolutivos y de consumo. Control GR-R1
9 - Actualizar el Inventario General y/o Individual de bienes -  Control GR-R1
10 - Entregar bienes devolutivos o elementos de consumo a dependencia solicitante  - Control GR-R1
13 - Cerrar cuenta mensual almacén - Control GR-R3
</t>
    </r>
  </si>
  <si>
    <t>14. Apropiar a los funcionarios y colaboradores sobre las buenas prácticas de almacenamiento de información en repositorios propios del MinCIT y su control de accesos.</t>
  </si>
  <si>
    <t>9. Evaluar y gestionar los eventos o incidentes de seguridad y privacidad de la información. relacionados con el acceso a los repositorios autorizados por la entidad para garantizar su disponibilidad.</t>
  </si>
  <si>
    <t>Discos duros del CTCP - del Consejo Técnico de la Contaduría Pública</t>
  </si>
  <si>
    <t xml:space="preserve">Discos duros que contienen información relacionada con CTCP,  VDEDRCTCP01  Proyectos normativos  
 VDEDRCTCP02  Expedientes de conceptos técnicos contables 
 VDEDRCTCP05  Orientaciones Técnicas y Pedagógicas 
</t>
  </si>
  <si>
    <t>Viceministerio de Comercio Exterior</t>
  </si>
  <si>
    <t>Consejo Técnico de la Contaduría Pública</t>
  </si>
  <si>
    <t>Posibilidad de afectación de la disponibilidad e integridad de la información  del CTCP - del Consejo Técnico de la Contaduría Pública debido a fallas en la manipulación y custodia del activo por no estar almacenada en los repositorios oficiales del ministerio</t>
  </si>
  <si>
    <t>Medios De Almacenamiento
(DD, USB, CD´s)</t>
  </si>
  <si>
    <t>Memoria USB personal, 
Activo del Consejo Superior de Comercio Exterior, utilizado como medio de respaldo de la información.</t>
  </si>
  <si>
    <t xml:space="preserve">Posibilidad de extravió, pérdida, deterioro o daño del medio de almacenamiento </t>
  </si>
  <si>
    <t xml:space="preserve">Inadecuada custodia o conservación del DD, USB o CD´s. </t>
  </si>
  <si>
    <t>Posibilidad de afectación de la disponibilidad e integridad de la información   del Consejo Superior de Comercio Exterior  debido a fallas en la manipulación y custodia del activo por no estar almacenada en los repositorios oficiales del ministerio</t>
  </si>
  <si>
    <t>Daño a la imagen de la entidad
Perjuicio de los intereses de la entidad (Demandas)
Posibilidad de obtener beneficio propio o de un particular frente a la irregularidad de una acto administrativo
Afectación en la prestación oportuna y eficazmente a las solicitudes que presentan las partes interesadas de la entidad. 
Reprocesos en la gestión 
Dificultad en el acceso a la información por indisponibilidad de la información</t>
  </si>
  <si>
    <r>
      <rPr>
        <b/>
        <sz val="10"/>
        <color theme="1"/>
        <rFont val="Calibri"/>
        <family val="2"/>
        <scheme val="minor"/>
      </rPr>
      <t xml:space="preserve">RIESGO DE GESTIÓN  </t>
    </r>
    <r>
      <rPr>
        <sz val="10"/>
        <color theme="1"/>
        <rFont val="Calibri"/>
        <family val="2"/>
        <scheme val="minor"/>
      </rPr>
      <t xml:space="preserve">
</t>
    </r>
    <r>
      <rPr>
        <u/>
        <sz val="10"/>
        <color theme="1"/>
        <rFont val="Calibri"/>
        <family val="2"/>
        <scheme val="minor"/>
      </rPr>
      <t>CUALITATIVA REPUTACIONAL</t>
    </r>
    <r>
      <rPr>
        <sz val="10"/>
        <color theme="1"/>
        <rFont val="Calibri"/>
        <family val="2"/>
        <scheme val="minor"/>
      </rPr>
      <t xml:space="preserve">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t>
    </r>
    <r>
      <rPr>
        <b/>
        <sz val="10"/>
        <color theme="1"/>
        <rFont val="Calibri"/>
        <family val="2"/>
        <scheme val="minor"/>
      </rPr>
      <t>RIESGO DE SEGURIDAD DE LA INFORMACIÓN</t>
    </r>
    <r>
      <rPr>
        <sz val="10"/>
        <color theme="1"/>
        <rFont val="Calibri"/>
        <family val="2"/>
        <scheme val="minor"/>
      </rPr>
      <t xml:space="preserve">
</t>
    </r>
    <r>
      <rPr>
        <u/>
        <sz val="10"/>
        <color theme="1"/>
        <rFont val="Calibri"/>
        <family val="2"/>
        <scheme val="minor"/>
      </rPr>
      <t xml:space="preserve">CUALITATIVA REPUTACIONAL  </t>
    </r>
    <r>
      <rPr>
        <sz val="10"/>
        <color theme="1"/>
        <rFont val="Calibri"/>
        <family val="2"/>
        <scheme val="minor"/>
      </rPr>
      <t xml:space="preserve">
Afectación moderada de la disponibilidad e  integridad  de la información debido al interés particular de los empleados y terceros.</t>
    </r>
  </si>
  <si>
    <t>DMOAJ11</t>
  </si>
  <si>
    <t>USB Procesos Judiciales</t>
  </si>
  <si>
    <t>Dispositivo USB  de backup, este dispositivo es personal NO es del Ministerio sin embargo se almacena y se transporta información Clasificada en esta USB.</t>
  </si>
  <si>
    <t>Posibilidad de afectación de la disponibilidad e integridad de la información  de los procesos judiciales  debido a fallas en la manipulación y custodia del activo por no estar almacenada en los repositorios oficiales del ministerio</t>
  </si>
  <si>
    <t xml:space="preserve">Dispositivos de Firma Electrónica – USB o TOKEN </t>
  </si>
  <si>
    <t>correspondientes a tokens y/o Firmas Digitales asignadas al grupo de control Interno, al Grupo VUCE de la Subdirección de Diseño y Administración de Operaciones y al grupo de tesorería para autenticación a SIIF nación, Sim Card Claro para conexión a internet.</t>
  </si>
  <si>
    <t xml:space="preserve">Posibilidad de extravió, pérdida, deterioro o daño del dispositivo </t>
  </si>
  <si>
    <t>Falta de control en la custodia del dispositivo.</t>
  </si>
  <si>
    <t>Afectación de la disponibilidad de la información.</t>
  </si>
  <si>
    <t xml:space="preserve">Desconocimiento del proceso general a nivel de la  disposición final  de los dispositivos de Firma Electrónica – USB o TOKEN </t>
  </si>
  <si>
    <t>Posibilidad de afectación de la disponibilidad de la información   debido a fallas en la manipulación y custodia correspondientes a tokens y/o Firmas Digitales asignadas al grupo de control Interno, al Grupo VUCE de la Subdirección de Diseño y Administración de Operaciones y al grupo de tesorería para autenticación a SIIF nación, Sim Card Claro para conexión a internet.</t>
  </si>
  <si>
    <t>A.8.1.4 Devolución de activos   --&gt;   Control: Todos los empleados y usuarios de partes externas deberían devolver todos los activos de la organización que se encuentren a su cargo, al terminar su empleo, contrato o acuerdo.</t>
  </si>
  <si>
    <t>20. Apropiar a los funcionarios y colaboradores sobre las buenas practicas de uso de los TOKENS de acceso a aplicativos interinstitucionales.</t>
  </si>
  <si>
    <t>Pendiente publicar noticia uso adecuado de activos de información</t>
  </si>
  <si>
    <t>21. Evaluar y gestionar los eventos o incidentes de seguridad y privacidad de la información relacionados con el uso de los TOKENS de acceso a aplicativos interinstitucionales.</t>
  </si>
  <si>
    <t>DIES07</t>
  </si>
  <si>
    <t>Nubes Públicas
Base de contactos de Empresarios
(DropBox)</t>
  </si>
  <si>
    <t>Matriz con los datos de empresas del sector privado, esta se alimenta a medida que han ido llegando los oficios; cuenta con Nit, nombre de empresa y dirección. Además de los datos del representante legal:nombre, cédula, teléfono de contacto</t>
  </si>
  <si>
    <t>Servicios</t>
  </si>
  <si>
    <t>Disposición de información institucional en medios de almacenamiento no autorizados.</t>
  </si>
  <si>
    <t xml:space="preserve">
Error en el uso de medios de almacenamiento  y Divulgación de información.
Inadecuada custodia o conservación de la información</t>
  </si>
  <si>
    <t xml:space="preserve">Perdida y/o divulgación de información confidencial </t>
  </si>
  <si>
    <t>Despacho del Viceministro</t>
  </si>
  <si>
    <t xml:space="preserve">La información en formato digital no se esta almacenando en los repositorios  autorizados.
Desconociento de los lineamientos definidos por el ministerio en relación con documento electrónico.
Desconocimiento de la política de seguridad y privacidad de la información </t>
  </si>
  <si>
    <t xml:space="preserve">
Posibilidad de afectación de la disponibilidad y la confidencialidad de la información de la Base de datos  de contactos de Empresarios debido a fallas en la manipulación y custodia del activo por no estar almacenada en los repositorios oficiales del ministerio</t>
  </si>
  <si>
    <t>MUY BAJA</t>
  </si>
  <si>
    <r>
      <rPr>
        <b/>
        <sz val="10"/>
        <color theme="1"/>
        <rFont val="Arial"/>
        <family val="2"/>
      </rPr>
      <t xml:space="preserve">RIESGO DE GESTIÓN  </t>
    </r>
    <r>
      <rPr>
        <sz val="10"/>
        <color theme="1"/>
        <rFont val="Arial"/>
        <family val="2"/>
      </rPr>
      <t xml:space="preserve">
</t>
    </r>
    <r>
      <rPr>
        <u/>
        <sz val="10"/>
        <color theme="1"/>
        <rFont val="Arial"/>
        <family val="2"/>
      </rPr>
      <t>CUANTITATIVA - ECONOMICA</t>
    </r>
    <r>
      <rPr>
        <sz val="10"/>
        <color theme="1"/>
        <rFont val="Arial"/>
        <family val="2"/>
      </rPr>
      <t xml:space="preserve">
- Pago de indemnizaciones a terceros por acciones legales que pueden afectar el presupuesto total de la entidad en un valor ≥20%.
</t>
    </r>
    <r>
      <rPr>
        <u/>
        <sz val="10"/>
        <color theme="1"/>
        <rFont val="Arial"/>
        <family val="2"/>
      </rPr>
      <t>CUALITATIVA REPUTACIONAL</t>
    </r>
    <r>
      <rPr>
        <sz val="10"/>
        <color theme="1"/>
        <rFont val="Arial"/>
        <family val="2"/>
      </rPr>
      <t xml:space="preserve">
Sanción por parte del ente de control u otro ente regulador.
</t>
    </r>
    <r>
      <rPr>
        <b/>
        <sz val="10"/>
        <color theme="1"/>
        <rFont val="Arial"/>
        <family val="2"/>
      </rPr>
      <t>RIESGO DE SEGURIDAD DE LA INFORMACIÓN</t>
    </r>
    <r>
      <rPr>
        <sz val="10"/>
        <color theme="1"/>
        <rFont val="Arial"/>
        <family val="2"/>
      </rPr>
      <t xml:space="preserve">
</t>
    </r>
    <r>
      <rPr>
        <u/>
        <sz val="10"/>
        <color theme="1"/>
        <rFont val="Arial"/>
        <family val="2"/>
      </rPr>
      <t xml:space="preserve">CUALITATIVA REPUTACIONAL  </t>
    </r>
    <r>
      <rPr>
        <sz val="10"/>
        <color theme="1"/>
        <rFont val="Arial"/>
        <family val="2"/>
      </rPr>
      <t xml:space="preserve">
Afectación grave de la disponibilidad y la confidencialidad de la información debido al interés particular de los empleados y terceros.
</t>
    </r>
  </si>
  <si>
    <t>Jefe Oficina de Sistemas de Información, Profesional Especializad</t>
  </si>
  <si>
    <t>Plan de seguridad y privacidad de la información
GTI-DE-002  Manual de políticas de seguridad y privacidad de la información
GTI-DE-001 Guía de Activos de Información
DE-FM-022 Matriz de Riesgos
GTI-FM-015 Inventario Activos de Información</t>
  </si>
  <si>
    <t>4. Establecer el  nivel de clasificación de la información de acuerdo a su confidencialidad para las actas de conciliacion y su nivel de protección documental.</t>
  </si>
  <si>
    <t>A.12.4.1 Registro de eventos   --&gt;   Control: Se deberían elaborar, conservar y revisar regularmente los registros acerca de actividades del usuario, excepciones, fallas y eventos de seguridad de la información.</t>
  </si>
  <si>
    <t>22. Revisar los registros de eventos  que generen alertas de transferencia de información a repositorios diferentes a los institucionales.</t>
  </si>
  <si>
    <t>9. Evaluar y gestionar los eventos o incidentes de seguridad y privacidad de la información relacionados con transferencia de información a repositorios diferentes a los institucionales.</t>
  </si>
  <si>
    <t>Directorio Compartido
(Portátiles)</t>
  </si>
  <si>
    <t>Computadores  portátiles que sirven como repositorio de información.</t>
  </si>
  <si>
    <t xml:space="preserve">
Acceso no autorizado de personal externo 
</t>
  </si>
  <si>
    <t xml:space="preserve">Posibilidad de pérdida de acceso al directorio compartido por fallas en el servicio de red.
</t>
  </si>
  <si>
    <t>Afectación de la disponibilidad de la información por no tener acceso a la información gestionada en los repositorios institucionales.</t>
  </si>
  <si>
    <t>Todas las dependencias</t>
  </si>
  <si>
    <t>Inadecuada aplicación de los controles  de acceso al directorio compartido que afectan la disponibilidad  e integridad de la información.
Ausencia de backups que permitan restaurar la información para garantizar la continuidad del servicio y la  disponibilidad de la información
Fallas en los equipos debido a falta de actualizaciones y/o mantenimiento  (obsolescencia tecnológica) que afectan la integridad y confidencialidad de la información.</t>
  </si>
  <si>
    <t xml:space="preserve">RIESGO DE GESTIÓN  
CUANTITATIVA - ECONOMICA
- Pago de indemnizaciones a terceros por acciones legales que pueden afectar el presupuesto total de la entidad en un valor ≥20%.
CUALITATIVA REPUTACIONAL
Sanción por parte del ente de control u otro ente regulador.
RIESGO DE SEGURIDAD DE LA INFORMACIÓN
CUALITATIVA REPUTACIONAL  
Afectación grave de la disponibilidad y la confidencialidad de la información debido al interés particular de los empleados y terceros.
</t>
  </si>
  <si>
    <t xml:space="preserve">SASI*, Comprobante de Ingreso
SASI y Comprobante de Egreso Devolutivo o Consumo
Comprobante de traslado de bienes muebles entre cuentadantes. Comprobante de Egreso Devolutivo o Consumo Solicitud de elementos de consumo firmado por el solicitante
Informe mensual de Almacén y Actas Trimestrales de conciliación
</t>
  </si>
  <si>
    <t>Herramienta Mesa de Ayuda y Reporte</t>
  </si>
  <si>
    <t>7. Realizar la revisión periódica de control de acceso a los recursos institucionales compartidos.</t>
  </si>
  <si>
    <t>23. Guardar la información en el OneDrive (Para información asociada al perfil de usuario asignado) y/o en el SharePoint (Cuando es información de equipos de trabajo o áreas).</t>
  </si>
  <si>
    <t>Inform de uso de almacenamiento en Sitios SharePoint</t>
  </si>
  <si>
    <t>Monitoreo de almacenamiento SharePoint de Office 365.</t>
  </si>
  <si>
    <t>Correo Electrónico</t>
  </si>
  <si>
    <t>servicio que permite el intercambio de mensajes a través de sistemas de comunicación electrónicos.</t>
  </si>
  <si>
    <t>Ejecución de archivos maliciosos adjuntos al correo</t>
  </si>
  <si>
    <t xml:space="preserve">
Eliminación de información  sin autorización por parte de funcionarios de la entidad.
Daño en el archivo PST</t>
  </si>
  <si>
    <t>Disponibilidad de la información por fallas en el servicio.</t>
  </si>
  <si>
    <t>Inadecuada configuración de políticas de seguridad para el servicio de correo.
Uso del servicio de correo como medio de almacenamiento.</t>
  </si>
  <si>
    <t>Posibilidad de comprometer la disponibilidad y confidencialidad de la información institucional debido a fallas técnicas y operativas en el proceso.</t>
  </si>
  <si>
    <r>
      <rPr>
        <b/>
        <sz val="10"/>
        <color theme="1"/>
        <rFont val="Arial"/>
        <family val="2"/>
      </rPr>
      <t xml:space="preserve">RIESGO DE GESTIÓN  </t>
    </r>
    <r>
      <rPr>
        <sz val="10"/>
        <color theme="1"/>
        <rFont val="Arial"/>
        <family val="2"/>
      </rPr>
      <t xml:space="preserve">
</t>
    </r>
    <r>
      <rPr>
        <u/>
        <sz val="10"/>
        <color theme="1"/>
        <rFont val="Arial"/>
        <family val="2"/>
      </rPr>
      <t>CUANTITATIVA - ECONOMICA</t>
    </r>
    <r>
      <rPr>
        <sz val="10"/>
        <color theme="1"/>
        <rFont val="Arial"/>
        <family val="2"/>
      </rPr>
      <t xml:space="preserve">
- Pérdida de cobertura en la prestación de los servicios de la entidad ≥20%.
</t>
    </r>
    <r>
      <rPr>
        <u/>
        <sz val="10"/>
        <color theme="1"/>
        <rFont val="Arial"/>
        <family val="2"/>
      </rPr>
      <t>CUALITATIVA REPUTACIONAL</t>
    </r>
    <r>
      <rPr>
        <sz val="10"/>
        <color theme="1"/>
        <rFont val="Arial"/>
        <family val="2"/>
      </rPr>
      <t xml:space="preserve">
Pérdida de información crítica que puede ser recuperada de forma parcial o incompleta.
</t>
    </r>
    <r>
      <rPr>
        <b/>
        <sz val="10"/>
        <color theme="1"/>
        <rFont val="Arial"/>
        <family val="2"/>
      </rPr>
      <t>RIESGO DE SEGURIDAD DE LA INFORMACIÓN</t>
    </r>
    <r>
      <rPr>
        <sz val="10"/>
        <color theme="1"/>
        <rFont val="Arial"/>
        <family val="2"/>
      </rPr>
      <t xml:space="preserve">
</t>
    </r>
    <r>
      <rPr>
        <u/>
        <sz val="10"/>
        <color theme="1"/>
        <rFont val="Arial"/>
        <family val="2"/>
      </rPr>
      <t>CUANTITATIVA - ECONOMICA</t>
    </r>
    <r>
      <rPr>
        <sz val="10"/>
        <color theme="1"/>
        <rFont val="Arial"/>
        <family val="2"/>
      </rPr>
      <t xml:space="preserve">
-Afectación en un valor igual o mayor al 20% e inferior al 50% del presupuesto anual de seguridad digital.
</t>
    </r>
    <r>
      <rPr>
        <u/>
        <sz val="10"/>
        <color theme="1"/>
        <rFont val="Arial"/>
        <family val="2"/>
      </rPr>
      <t xml:space="preserve">CUALITATIVA REPUTACIONAL  </t>
    </r>
    <r>
      <rPr>
        <sz val="10"/>
        <color theme="1"/>
        <rFont val="Arial"/>
        <family val="2"/>
      </rPr>
      <t xml:space="preserve">
Afectación grave de la disponibilidad y confidencialidad  de la información debido al interés particular de los empleados y terceros.</t>
    </r>
  </si>
  <si>
    <t>A.12.2 Protección contra códigos maliciosos   --&gt;   Objetivo: Asegurarse de que la información y las instalaciones de procesamiento de información estén protegidas contra códigos maliciosos.</t>
  </si>
  <si>
    <t>24. Verificar con el Grupo de Ingeniería y soporte técnico el nivel de actualización de la solución antivirus y antimalware para correo electrónico.</t>
  </si>
  <si>
    <t>Consola Administración ESET EndPoint, 957 (activos), 272 (deshabilitados). Se cuenta con 1200 licencias para equipos</t>
  </si>
  <si>
    <t>Oficina Sistemas de Información 
GIST</t>
  </si>
  <si>
    <t>Consola Administración ESET EndPoint. Se cuenta con 1200 licencias para equipos.</t>
  </si>
  <si>
    <t xml:space="preserve">Plan de seguridad y privacidad de la información
GTI-DE-002  Manual de políticas de seguridad y privacidad de la información
GTI-DE-001 Guía sw Activos de Información
DE-FM-022 Matriz de Riesgos
GTI-FM-015 Inventario Activos de Información
</t>
  </si>
  <si>
    <t>4. Establecer el  nivel de clasificación de la información de acuerdo a su  criticidad y definir el medio de conservación idóneo, teniendo en cuenta que el correo no es un medio para almacenar información.</t>
  </si>
  <si>
    <t>9, Evaluar y gestionar los eventos o incidentes de seguridad y privacidad de la información relacionados correos maliciosos que llegan a las cuentas de correo institucionales.</t>
  </si>
  <si>
    <t>10. Realizar seguimiento a los cambios aplicados al servicio de correo  electrónico  para garantizar su disponibilidad.</t>
  </si>
  <si>
    <t>Recurso humano</t>
  </si>
  <si>
    <t>Activos de información tipo personas a los cuales no se pudo identificar los recursos y/o servicios tecnológicos que usan para la transformación y gestión de la información.</t>
  </si>
  <si>
    <t>Personas</t>
  </si>
  <si>
    <t xml:space="preserve">Ausencia de personal
</t>
  </si>
  <si>
    <t xml:space="preserve">Perdida de la memoria institucional
</t>
  </si>
  <si>
    <t>Pérdida de disponibilidad de los activos de información</t>
  </si>
  <si>
    <t>Jefes de oficinas
Supervisores de contrato</t>
  </si>
  <si>
    <t>Demoras en la contratación
Alta rotación de personal (Contratistas)
No se cumple con los lineamientos de seguridad definidos por la entidad, respecto a la  conservación de la información.</t>
  </si>
  <si>
    <t>Posibilidad de comprometer la disponibilidad   de la información institucional debido a fallas  operativas en el proceso.</t>
  </si>
  <si>
    <r>
      <rPr>
        <b/>
        <sz val="10"/>
        <color theme="1"/>
        <rFont val="Arial"/>
        <family val="2"/>
      </rPr>
      <t>TH-PR-001  VINVULACION Y RETIRO</t>
    </r>
    <r>
      <rPr>
        <sz val="10"/>
        <color theme="1"/>
        <rFont val="Arial"/>
        <family val="2"/>
      </rPr>
      <t xml:space="preserve">
6-  (V) Verificar la correlación de las vacantes reportadas con la base de datos de la planta de personal
Control TH-R3
 12-19 - 32 -(V) Verificar el cumplimiento de los requisitos académicos y la experiencia laboral requerida para desempeñar el cargo
Control TH-R3
15 - 23 - 34 - 39 - 44 -(V) Verificar el cumplimiento de la normatividad vigente en la vinculación y retiro del talento humano
Control TH-R3
42 - 53 - (V) Verificar el listado de cumplimiento de los documentos requeridos
Control  TH-R3 y Control RC-20
</t>
    </r>
  </si>
  <si>
    <t xml:space="preserve">Profesional(es)
Profesional(es), Coordinador(a) Grupo Talento Humano
</t>
  </si>
  <si>
    <t>GTH-PR-001  VINVULACION Y RETIRO</t>
  </si>
  <si>
    <t>Listado de vacantes definitivas
FORMATO TH-FM-076 - ESTUDIO DE REQUISITOS PARA NOMBRAMIENTO
Evidencia de revisión
Formatos relacionados</t>
  </si>
  <si>
    <t>A.7.3.1 Terminación o cambio de responsabilidades de empleo   --&gt;   Control: Las responsabilidades y los deberes de seguridad de la información que permanecen validos después de la terminación o cambio de contrato se deberían definir, comunicar al empleado o contratista y se deberían hacer cumplir.</t>
  </si>
  <si>
    <t>25. Con el grupo de ingeniería y soporte técnico hacer la revisión de los colaboradores que se retiran del ministerio con el fin de terminar la transferencia de activos</t>
  </si>
  <si>
    <t>Reporte de Cuentas Office 365 deshabilitadas de usuarios.</t>
  </si>
  <si>
    <t>Monitoreo de cuentas de usuario en consola Office 365.</t>
  </si>
  <si>
    <t xml:space="preserve">Plan de seguridad y privacidad de la información
GTI-DE-002  Manual de políticas de seguridad y privacidad de la información
GTI-DE-001 Guía de Activos de Información
DE-FM-022 Matriz de Riesgos 
GTI-FM-015 Inventario Activos de Información
</t>
  </si>
  <si>
    <t>26. Verificar que todos los empleados y usuarios de partes externas deberían devolver todos los activos de la organización que se encuentren a su cargo, al terminar su empleo, contrato o acuerdo.</t>
  </si>
  <si>
    <t>Instalaciones Físicas
Los activos relacionados con Infraestructura SG-GADT24 - Bodega de Restrepo, SG-GADT25 - Bodega Palma Real y SG-GADT26 - Centro del pensamiento</t>
  </si>
  <si>
    <t>Corresponden a  instalaciones físicas dispuestas para la conservación de información del área Grupo Administrativa de la Secretaría General.</t>
  </si>
  <si>
    <t>Infraestructura</t>
  </si>
  <si>
    <t xml:space="preserve">Posibilidad de extravío, pérdida o daño de la información, bienes (muebles y equipos) por agente externo (Humano o ambiental). </t>
  </si>
  <si>
    <t>No tener acceso a la información física y digital  en las instalaciones del ministerio.</t>
  </si>
  <si>
    <t xml:space="preserve">Gestión Administrativa </t>
  </si>
  <si>
    <t>Coordinador Grupo Administrativa</t>
  </si>
  <si>
    <t xml:space="preserve">Posibilidad de extravío,  pérdida o daño de la información, bienes (muebles y equipos)  por agente externo (Humano o ambiental). </t>
  </si>
  <si>
    <t xml:space="preserve">Posibilidad de comprometer la disponibilidad de la información institucional debido a no terne acceso a las instalaciones </t>
  </si>
  <si>
    <t>Pérdida de la memoria institucional.
Afectación de la seguridad de la Infraestructura física y tecnológica del ministerio.
Afectación de servicios críticos del ministerio.</t>
  </si>
  <si>
    <t>MENOR</t>
  </si>
  <si>
    <r>
      <t xml:space="preserve">RIESGO DE GESTIÓN  </t>
    </r>
    <r>
      <rPr>
        <sz val="10"/>
        <color theme="1"/>
        <rFont val="Arial"/>
        <family val="2"/>
      </rPr>
      <t xml:space="preserve">
</t>
    </r>
    <r>
      <rPr>
        <u/>
        <sz val="10"/>
        <color theme="1"/>
        <rFont val="Arial"/>
        <family val="2"/>
      </rPr>
      <t>CUALITATIVA REPUTACIONAL</t>
    </r>
    <r>
      <rPr>
        <sz val="10"/>
        <color theme="1"/>
        <rFont val="Arial"/>
        <family val="2"/>
      </rPr>
      <t xml:space="preserve">
-Interrupción de las operaciones de la entidad por algunas horas. 
-Imagen institucional afectada localmente por retrasos en la prestación del servicio a los usuarios o ciudadanos. 
</t>
    </r>
    <r>
      <rPr>
        <b/>
        <sz val="10"/>
        <color theme="1"/>
        <rFont val="Arial"/>
        <family val="2"/>
      </rPr>
      <t>RIESGO DE SEGURIDAD DE LA INFORMACIÓN</t>
    </r>
    <r>
      <rPr>
        <sz val="10"/>
        <color theme="1"/>
        <rFont val="Arial"/>
        <family val="2"/>
      </rPr>
      <t xml:space="preserve">
</t>
    </r>
    <r>
      <rPr>
        <u/>
        <sz val="10"/>
        <color theme="1"/>
        <rFont val="Arial"/>
        <family val="2"/>
      </rPr>
      <t xml:space="preserve">CUALITATIVA REPUTACIONAL  </t>
    </r>
    <r>
      <rPr>
        <sz val="10"/>
        <color theme="1"/>
        <rFont val="Arial"/>
        <family val="2"/>
      </rPr>
      <t xml:space="preserve">
-Afectación leve de la disponibilidad. </t>
    </r>
  </si>
  <si>
    <t>GR-PR-003 ADMINISTRACIÓN DE SERVICIOS GENERALES.
5 - Realizar inspección de verificación (V)
Control GR-R1
Control GR-R2</t>
  </si>
  <si>
    <t>Auxiliar de servicios generales, Profesional Especializado</t>
  </si>
  <si>
    <t>GR-PR-003 ADMINISTRACIÓN DE SERVICIOS GENERALES.</t>
  </si>
  <si>
    <t>Lista de Chequeo</t>
  </si>
  <si>
    <t>A.11.1.2 Controles físicos de entrada   --&gt;   Control: Las áreas seguras se deberían proteger mediante controles de entrada apropiados para asegurar que solamente se permite el acceso a personal autorizado.</t>
  </si>
  <si>
    <t>27. Socializar a todos los colaboradores los lineamientos definidos por el Ministerio respecto a la seguridad de la información tanto física como digital que se gestiona en las instalaciones del ministerio.</t>
  </si>
  <si>
    <t>Bitácoras y registros de control de acceso a las instalaciones</t>
  </si>
  <si>
    <t>A.11.1.3 Seguridad de oficinas, recintos e instalaciones   --&gt;   Control: Se debería diseñar y aplicar seguridad física a oficinas, recintos e instalaciones.</t>
  </si>
  <si>
    <t>HISTORIAL DE CAMBIOS DEL CONTENIDO</t>
  </si>
  <si>
    <t>VERSIÓN</t>
  </si>
  <si>
    <t>FECHA</t>
  </si>
  <si>
    <t>DESCRIPCIÓN DEL CAMBIO</t>
  </si>
  <si>
    <t>ELABORADO POR:
(nombre y cargo)</t>
  </si>
  <si>
    <t>REVISADO POR:
(nombre y cargo)</t>
  </si>
  <si>
    <t>APROBADO POR:
(nombre y cargo)</t>
  </si>
  <si>
    <t xml:space="preserve">SEGUIMIENTO OCTUBRE 2023 </t>
  </si>
  <si>
    <t>SEGUIMIENTO DICIEMBRE 2023</t>
  </si>
  <si>
    <t>SPI AI BDP</t>
  </si>
  <si>
    <t>Oficina Sistemas de Información 
Grupo Ingenieria y Soporte Técnico</t>
  </si>
  <si>
    <t>MAPA DE RIESGOS</t>
  </si>
  <si>
    <t>Los riesgos identificados en la Matriz de Gestión de Riesgos se encuentran ubicados en el siguiente mapa:</t>
  </si>
  <si>
    <t>ZONA DE RIESGO</t>
  </si>
  <si>
    <t>Extremo</t>
  </si>
  <si>
    <t xml:space="preserve">Alto </t>
  </si>
  <si>
    <t>Moderado</t>
  </si>
  <si>
    <t>Bajo</t>
  </si>
  <si>
    <t>MAPAS DE CALOR</t>
  </si>
  <si>
    <r>
      <t xml:space="preserve">ZONAS DE </t>
    </r>
    <r>
      <rPr>
        <b/>
        <u/>
        <sz val="11"/>
        <color theme="1"/>
        <rFont val="Arial"/>
        <family val="2"/>
      </rPr>
      <t>RIESGO DE GESTIÓN Y SEGURIDAD DIGITAL</t>
    </r>
  </si>
  <si>
    <r>
      <t xml:space="preserve">ZONAS DE </t>
    </r>
    <r>
      <rPr>
        <b/>
        <u/>
        <sz val="11"/>
        <color theme="1"/>
        <rFont val="Arial"/>
        <family val="2"/>
      </rPr>
      <t>RIESGO DE CORRUPCIÓN FRAUDE</t>
    </r>
  </si>
  <si>
    <t>Descriptor</t>
  </si>
  <si>
    <t>Nivel</t>
  </si>
  <si>
    <t xml:space="preserve">Nivel </t>
  </si>
  <si>
    <t>Muy Alta</t>
  </si>
  <si>
    <t>Alta</t>
  </si>
  <si>
    <t>Media</t>
  </si>
  <si>
    <t>Baja</t>
  </si>
  <si>
    <t>Muy Baja</t>
  </si>
  <si>
    <t>Leve</t>
  </si>
  <si>
    <t>Menor</t>
  </si>
  <si>
    <t>Mayor</t>
  </si>
  <si>
    <t>Catastrófico</t>
  </si>
  <si>
    <t>CRITERIOS DE EVALUACIÓN DE LOS CONTROLES</t>
  </si>
  <si>
    <t>Tipo de causa
(Externa ó
Interna)</t>
  </si>
  <si>
    <t>Tipo de Riesgo</t>
  </si>
  <si>
    <t>ZONA RIESGO</t>
  </si>
  <si>
    <t>¿Existe un responsable asignado a la ejecución del control?</t>
  </si>
  <si>
    <t>Frecuencia de ejecución del control</t>
  </si>
  <si>
    <t>ZONA RIESGO RESIDUAL</t>
  </si>
  <si>
    <t>ACCIÓN A TOMAR</t>
  </si>
  <si>
    <t>Seleccione Tipo de Causa</t>
  </si>
  <si>
    <t>Seleccione Tipo de Riesgo</t>
  </si>
  <si>
    <t>Seleccione la probabilidad</t>
  </si>
  <si>
    <t>Seleccione la impacto</t>
  </si>
  <si>
    <t>Seleccione la zona del riesgo</t>
  </si>
  <si>
    <t>Seleccione</t>
  </si>
  <si>
    <t>Seleccione la acción</t>
  </si>
  <si>
    <t>Ejecución y Administración de Procesos (Gestión)</t>
  </si>
  <si>
    <t>Asignado</t>
  </si>
  <si>
    <t xml:space="preserve">Fallas Tecnólogicas (Gestión) </t>
  </si>
  <si>
    <t>No Asignado</t>
  </si>
  <si>
    <t>Inadecuado</t>
  </si>
  <si>
    <t>Aleatoria</t>
  </si>
  <si>
    <t>Detectar</t>
  </si>
  <si>
    <t>Sin documentar</t>
  </si>
  <si>
    <t>Sin Registro</t>
  </si>
  <si>
    <t xml:space="preserve">Relaciones Laborales (Gestión) </t>
  </si>
  <si>
    <t>Usuarios, productos y practicas (Gestión)</t>
  </si>
  <si>
    <t>Legales (Gestión)</t>
  </si>
  <si>
    <t>MUY ALTA</t>
  </si>
  <si>
    <t>MODERADO (RC/F)</t>
  </si>
  <si>
    <t>MODERADO (RC-F)</t>
  </si>
  <si>
    <t>ALTO (RC/F)</t>
  </si>
  <si>
    <t>Riesgo de corrupción</t>
  </si>
  <si>
    <t>MAYOR (RC-F)</t>
  </si>
  <si>
    <t>EXTREMO (RC/F)</t>
  </si>
  <si>
    <t>Riesgo de fraude</t>
  </si>
  <si>
    <t>CATASTRÓFICO (RC-F)</t>
  </si>
  <si>
    <t>TIPOLOGÍA DE RIESGO</t>
  </si>
  <si>
    <t>Los riesgos se clasifican así:</t>
  </si>
  <si>
    <t>TIPO</t>
  </si>
  <si>
    <t>CLASIFICACION</t>
  </si>
  <si>
    <t>DESCRIPCIÓN</t>
  </si>
  <si>
    <t>RIESGOS DE GESTION</t>
  </si>
  <si>
    <t>EJECUCION Y ADMINISTRACION DE PROCESOS</t>
  </si>
  <si>
    <t xml:space="preserve">Pérdidas derivadas de errores en la ejecución y administración de procesos. </t>
  </si>
  <si>
    <t>FALLAS TECNOLÓGICAS</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</si>
  <si>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</si>
  <si>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RELACIONES LABORALES</t>
  </si>
  <si>
    <t xml:space="preserve">Pérdidas que surgen de acciones contrarias a las leyes o acuerdos de empleo, salud o seguridad, del pago de demandas por daños personales o de discriminación. </t>
  </si>
  <si>
    <t>USUARIOS, PRODUCTOS Y PRÁCTICAS</t>
  </si>
  <si>
    <t xml:space="preserve">Fallas negligentes o involuntarias de las obligaciones frente a los usuarios y que impiden satisfacer una obligación profesional frente a éstos. </t>
  </si>
  <si>
    <t>DAÑOS A ACTIVOS FIJOS/ EVENTOS EXTERNOS</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</si>
  <si>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</si>
  <si>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</si>
  <si>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</si>
  <si>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</si>
  <si>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</si>
  <si>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RIESGOS DE FRAUDE</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</si>
  <si>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</si>
  <si>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</si>
  <si>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</si>
  <si>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</si>
  <si>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</si>
  <si>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</si>
  <si>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TABLA DE PROBABILIDAD</t>
  </si>
  <si>
    <t>TABLAS DE IMPACTO   / CONSECUENCIA RIESGOS</t>
  </si>
  <si>
    <t>FRECUENCIA DE OCURRENCIA</t>
  </si>
  <si>
    <t>NIVEL</t>
  </si>
  <si>
    <t>VALOR IMPACTO   / CONSECUENCIA RIESGOS</t>
  </si>
  <si>
    <t>FRECUENCIA DE LA ACTIVIDAD</t>
  </si>
  <si>
    <t>Riesgos de Gestión y de Seguridad Digital</t>
  </si>
  <si>
    <t>Riesgos de Corrupción y Fraude</t>
  </si>
  <si>
    <t>La actividad que conlleva el riesgo se ejecuta como máximo 2 veces por año.</t>
  </si>
  <si>
    <t xml:space="preserve">El evento puede ocurrir solo en circunstancias excepcionales (poco comunes o anormales). </t>
  </si>
  <si>
    <t>N/A</t>
  </si>
  <si>
    <t>La actividad que conlleva el riesgo se ejecuta de 3 a 24 veces por año.</t>
  </si>
  <si>
    <t xml:space="preserve">El evento puede ocurrir en algún momento. </t>
  </si>
  <si>
    <t>La actividad que conlleva el riesgo se ejecuta de 24 a 500 veces por año.</t>
  </si>
  <si>
    <t>El evento podrá ocurrir en algún momento.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</si>
  <si>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</si>
  <si>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</si>
  <si>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</si>
  <si>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Se espera que el evento ocurra en la mayoría de las circunstancias.</t>
  </si>
  <si>
    <t>RIESGO DE GESTIÓN</t>
  </si>
  <si>
    <t>RIESGO DE SEGURIDAD DE LA INFORMACION</t>
  </si>
  <si>
    <t>DESCRIPTOR</t>
  </si>
  <si>
    <t>CUANTITATIVAS - ECONOMICA</t>
  </si>
  <si>
    <t>CUALITATIVAS - REPUTACIONAL</t>
  </si>
  <si>
    <t>CATASTRÓFICO
100%</t>
  </si>
  <si>
    <t>-Impacto que afecte la ejecución presupuestal en un valor ≥50%.</t>
  </si>
  <si>
    <t>-Interrupción de las operaciones de la entidad por más de cinco (5) días.</t>
  </si>
  <si>
    <t>-Afectación mayor o igual al 50% de la población.</t>
  </si>
  <si>
    <t>-Afectación muy grave de la integridad de la información debido al interés particular de los empleados y terceros.</t>
  </si>
  <si>
    <t>- Pérdida de cobertura en la prestación de los servicios de la entidad ≥50%.</t>
  </si>
  <si>
    <t>- Intervención por parte de un ente de control u otro ente regulador.</t>
  </si>
  <si>
    <t>-Afectación mayor o igual al 50% del presupuesto anual de seguridad digital.</t>
  </si>
  <si>
    <t>- Afectación muy grave de la disponibilidad de la información debido al interés particular de los empleados y terceros.</t>
  </si>
  <si>
    <t>- Pago de indemnizaciones a terceros por acciones legales que pueden afectar el presupuesto total de la entidad en un valor ≥50%.</t>
  </si>
  <si>
    <t>- Pérdida de información crítica para la entidad que no se puede recuperar.</t>
  </si>
  <si>
    <t>-Afectación muy grave del medio ambiente que requiere de mayor o igual a 3 años de recuperación.</t>
  </si>
  <si>
    <t>- Afectación muy grave de la confidencialidad de la información debido al interés particular de los empleados y terceros.</t>
  </si>
  <si>
    <t>- Pago de sanciones económicas por incumplimiento en la normatividad aplicable ante un ente regulador, las cuales afectan en un valor ≥50% del presupuesto general de la entidad.</t>
  </si>
  <si>
    <t>- Incumplimiento en las metas y objetivos institucionales afectando de forma grave la ejecución presupuestal.</t>
  </si>
  <si>
    <t>MAYOR
80%</t>
  </si>
  <si>
    <t>-Afectación en un valor igual o mayor al 20% e inferior al 50% de la población.</t>
  </si>
  <si>
    <t>-Afectación grave de la integridad de la información debido al interés particular de los empleados y terceros.</t>
  </si>
  <si>
    <t>- Imagen institucional afectada en el orden nacional o regional por actos o hechos de corrupción comprobados.</t>
  </si>
  <si>
    <t>-Afectación en un valor igual o mayor al 20% e inferior al 50% del presupuesto anual de seguridad digital.</t>
  </si>
  <si>
    <t>-Afectación grave de la disponibilidad de la información debido al interés particular de los empleados y terceros.</t>
  </si>
  <si>
    <t>-Impacto que afecte la ejecución presupuestal en un valor ≥20%.</t>
  </si>
  <si>
    <t>-Interrupción de las operaciones de la entidad por más de dos (2) días.</t>
  </si>
  <si>
    <t>-Afectación importante del medio ambiente que requiere de 1 a 3 años de recuperación.</t>
  </si>
  <si>
    <t>-Afectación grave de la confidencialidad de la información debido al interés particular de los empleados y terceros.</t>
  </si>
  <si>
    <t>- Pérdida de cobertura en la prestación de los servicios de la entidad ≥20%.</t>
  </si>
  <si>
    <t>- Pérdida de información crítica que puede ser recuperada de forma parcial o incompleta.</t>
  </si>
  <si>
    <t>MODERADO
60%</t>
  </si>
  <si>
    <t>-Afectación en un valor igual o mayor al 10% y menor al 20% de la población.</t>
  </si>
  <si>
    <t>-Afectación moderada de la integridad de la información debido al interés particular de los empleados y terceros.</t>
  </si>
  <si>
    <t>- Pago de indemnizaciones a terceros por acciones legales que pueden afectar el presupuesto total de la entidad en un valor ≥20%.</t>
  </si>
  <si>
    <t>- Sanción por parte del ente de control u otro ente regulador.</t>
  </si>
  <si>
    <t>-Afectación en un valor igual o mayor al 10% y menor al 20% del presupuesto anual de seguridad digital.</t>
  </si>
  <si>
    <t>-Afectación moderada de la disponibilidad de la información debido al interés particular de los empleados y terceros.</t>
  </si>
  <si>
    <t>- Pago de sanciones económicas por incumplimiento en la normatividad aplicable ante un ente regulador, las cuales afectan en un valor ≥20% del presupuesto general de la entidad.</t>
  </si>
  <si>
    <t>- Incumplimiento en las metas y objetivos institucionales afectando el cumplimiento en las metas de gobierno.</t>
  </si>
  <si>
    <t>- Afectación leve del medio ambiente requiere de 3 meses a 1 año de recuperación.</t>
  </si>
  <si>
    <t>-Afectación moderada de la confidencialidad de la información debido al interés particular de los empleados y terceros.</t>
  </si>
  <si>
    <t>- Imagen institucional afectada en el orden nacional o regional por incumplimientos en la prestación del servicio a los usuarios o ciudadanos.</t>
  </si>
  <si>
    <t>MENOR
40%</t>
  </si>
  <si>
    <t>-Afectación en un valor igual o mayor al 1% y menor al 10% de la población.</t>
  </si>
  <si>
    <t>-Afectación leve de la integridad.</t>
  </si>
  <si>
    <t>-Impacto que afecte la ejecución presupuestal en un valor ≥5%.</t>
  </si>
  <si>
    <t>-Interrupción de las operaciones de la entidad por un (1) día.</t>
  </si>
  <si>
    <t>-Afectación en un valor igual o mayor al 1% y menor al 10% del presupuesto anual de seguridad digital.</t>
  </si>
  <si>
    <t>-Afectación leve de la disponibilidad.</t>
  </si>
  <si>
    <t>- Pérdida de cobertura en la prestación de los servicios de la entidad ≥10%.</t>
  </si>
  <si>
    <t>- Reclamaciones o quejas de los usuarios que podrían implicar una denuncia ante los entes reguladores o una demanda de largo alcance para la entidad.</t>
  </si>
  <si>
    <t>-Afectación leve del medio ambiente requiere de Afectación leve del medio ambiente requiere de 1 a 3 meses de recuperación.</t>
  </si>
  <si>
    <t>-Afectación leve de la confidencialidad.</t>
  </si>
  <si>
    <t>- Pago de indemnizaciones a terceros por acciones legales que pueden afectar el pre-supuesto total de la entidad en un valor ≥5%.</t>
  </si>
  <si>
    <t>- Inoportunidad en la información, ocasionando retrasos en la atención a los usuarios.</t>
  </si>
  <si>
    <t>LEVE
20%</t>
  </si>
  <si>
    <t>-Afectación en un valor menor al 1% de la población.</t>
  </si>
  <si>
    <t>-Sin afectación de la integridad.</t>
  </si>
  <si>
    <t>- Pago de sanciones económicas por incumplimiento en la normatividad aplicable ante un ente regulador, las cuales afectan en un valor ≥5% del presupuesto general de la entidad.</t>
  </si>
  <si>
    <t>- Reproceso de actividades y aumento de carga operativa.</t>
  </si>
  <si>
    <t>-Afectación en un valor menor al 1% del presupuesto anual de seguridad digital.</t>
  </si>
  <si>
    <t>-Sin afectación de la disponibilidad.</t>
  </si>
  <si>
    <t>- Imagen institucional afectada en el orden nacional o regional por retrasos en la prestación del servicio a los usuarios o ciudadanos.</t>
  </si>
  <si>
    <t>-No hay afectación medioambiental.</t>
  </si>
  <si>
    <t>-Sin afectación de la confidencialidad.</t>
  </si>
  <si>
    <t>- Investigaciones penales, fiscales o disciplinarias.</t>
  </si>
  <si>
    <t>-Impacto que afecte la ejecución presupuestal en un valor ≥1%.</t>
  </si>
  <si>
    <t>-Interrupción de las operaciones de la entidad por algunas horas.</t>
  </si>
  <si>
    <t>- Pérdida de cobertura en la prestación de los servicios de la entidad ≥5%.</t>
  </si>
  <si>
    <t>- Quejas de los usuarios relacionadas con la indebida aplicación de la Ley disciplinaria vigente, dentro de las actuaciones disciplinarias.</t>
  </si>
  <si>
    <t>- Pago de indemnizaciones a terceros por acciones legales que pueden afectar el pre-supuesto total de la entidad en un valor ≥1%.</t>
  </si>
  <si>
    <t>- Imagen institucional afectada localmente por retrasos en la prestación del servicio a los usuarios o ciudadanos.</t>
  </si>
  <si>
    <t>- Pago de sanciones económicas por incumplimiento en la normatividad aplicable ante un ente regulador, las cuales afectan en un valor ≥1% del presupuesto general de la entidad.</t>
  </si>
  <si>
    <t>-Impacto que afecte la ejecución presupuestal en un valor ≥0,5%.</t>
  </si>
  <si>
    <t>-No hay interrupción de las operaciones de la entidad.</t>
  </si>
  <si>
    <t>- Pérdida de cobertura en la prestación de los servicios de la entidad ≥1%.</t>
  </si>
  <si>
    <t>- No se generan sanciones económicas o administrativas.</t>
  </si>
  <si>
    <t>- Pago de indemnizaciones a terceros por acciones legales que pueden afectar el presupuesto total de la entidad en un valor ≥0,5%.</t>
  </si>
  <si>
    <t>- No se afecta la imagen institucional de forma significativa.</t>
  </si>
  <si>
    <t>- Pago de sanciones económicas por incumplimiento en la normatividad aplicable ante un ente regulador, las cuales afectan en un valor ≥0,5% del presupuesto general de la entidad.</t>
  </si>
  <si>
    <t>Tabla de preguntas para calificar el impacto / consecuencia – 
RIESGO DE CORRUPCIÓN Y FRAUDE</t>
  </si>
  <si>
    <t>Ver cantidad de preguntas afirmativas se ubican en la siguiente tabla y se determina el impacto / consecuencias del riesgo de corrupción y fraude:</t>
  </si>
  <si>
    <t>No.</t>
  </si>
  <si>
    <t>PREGUNTA: Si el Riesgo de Corrupción o Fraude se materializa podría?</t>
  </si>
  <si>
    <t>RESPUESTA</t>
  </si>
  <si>
    <t>CANTIDAD DE PREGUNTAS AFIRMATIVAS</t>
  </si>
  <si>
    <t>IMPACTO / CONSECUENCIAS CUALITATIVO</t>
  </si>
  <si>
    <t>DOCE a DIECINUEVE preguntas</t>
  </si>
  <si>
    <t>Genera consecuencias desastrosas para la entidad</t>
  </si>
  <si>
    <t xml:space="preserve">¿Afectar al grupo de funcionarios del proceso? </t>
  </si>
  <si>
    <t>SEIS a ONCE preguntas</t>
  </si>
  <si>
    <t>Genera altas consecuencias sobre la entidad.</t>
  </si>
  <si>
    <t xml:space="preserve">¿Afectar el cumplimiento de metas y objetivos de la dependencia? </t>
  </si>
  <si>
    <t>UNA a CINCO pregunta(s)</t>
  </si>
  <si>
    <t>Genera medianas consecuencias sobre la entidad</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</si>
  <si>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</si>
  <si>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</si>
  <si>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</si>
  <si>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</si>
  <si>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</si>
  <si>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</si>
  <si>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</si>
  <si>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</si>
  <si>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</si>
  <si>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</si>
  <si>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</si>
  <si>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</si>
  <si>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</si>
  <si>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</si>
  <si>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</si>
  <si>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</si>
  <si>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</si>
  <si>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</si>
  <si>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EVALUACIÓN DEL CONTROL</t>
  </si>
  <si>
    <t>CRITERIO DE EVALUACIÓN</t>
  </si>
  <si>
    <t>DESCRIPCION</t>
  </si>
  <si>
    <t>ASPECTO A EVALUAR EN EL DISEÑO DEL CONTROL</t>
  </si>
  <si>
    <t>PESO</t>
  </si>
  <si>
    <r>
      <t>1.</t>
    </r>
    <r>
      <rPr>
        <b/>
        <sz val="7"/>
        <color theme="1"/>
        <rFont val="Times New Roman"/>
        <family val="1"/>
      </rPr>
      <t xml:space="preserve">   </t>
    </r>
    <r>
      <rPr>
        <b/>
        <sz val="10"/>
        <color theme="1"/>
        <rFont val="Arial"/>
        <family val="2"/>
      </rPr>
      <t>Responsable</t>
    </r>
  </si>
  <si>
    <t>El responsable tiene la autoridad y adecuada segregación de funciones en la ejecución del control</t>
  </si>
  <si>
    <t>-</t>
  </si>
  <si>
    <r>
      <t>2.</t>
    </r>
    <r>
      <rPr>
        <b/>
        <sz val="7"/>
        <color theme="1"/>
        <rFont val="Times New Roman"/>
        <family val="1"/>
      </rPr>
      <t xml:space="preserve">   </t>
    </r>
    <r>
      <rPr>
        <b/>
        <sz val="10"/>
        <color theme="1"/>
        <rFont val="Arial"/>
        <family val="2"/>
      </rPr>
      <t>Frecuencia</t>
    </r>
  </si>
  <si>
    <t>El control se aplica siempre que se realiza la actividad que conlleva el riesgo.</t>
  </si>
  <si>
    <t>El control se aplica aleatoriamente a la actividad que conlleva el riesgo</t>
  </si>
  <si>
    <r>
      <t>3.</t>
    </r>
    <r>
      <rPr>
        <b/>
        <sz val="7"/>
        <color theme="1"/>
        <rFont val="Times New Roman"/>
        <family val="1"/>
      </rPr>
      <t xml:space="preserve">   </t>
    </r>
    <r>
      <rPr>
        <b/>
        <sz val="10"/>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</si>
  <si>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</si>
  <si>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</si>
  <si>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</si>
  <si>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7"/>
        <rFont val="Times New Roman"/>
        <family val="1"/>
      </rPr>
      <t xml:space="preserve">    </t>
    </r>
    <r>
      <rPr>
        <sz val="10"/>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</si>
  <si>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</si>
  <si>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</si>
  <si>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7"/>
        <rFont val="Times New Roman"/>
        <family val="1"/>
      </rPr>
      <t xml:space="preserve">    </t>
    </r>
    <r>
      <rPr>
        <b/>
        <sz val="10"/>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</si>
  <si>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</si>
  <si>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</si>
  <si>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</si>
  <si>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</si>
  <si>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</si>
  <si>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</si>
  <si>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</si>
  <si>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</si>
  <si>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</si>
  <si>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r>
      <t xml:space="preserve">ZONAS DE </t>
    </r>
    <r>
      <rPr>
        <b/>
        <u/>
        <sz val="11"/>
        <color theme="1"/>
        <rFont val="Arial"/>
        <family val="2"/>
      </rPr>
      <t>RIESGO DE GESTIÓN Y SEGURIDAD DE LA INFORMACION</t>
    </r>
  </si>
  <si>
    <t xml:space="preserve">ZONA DE RIESGO </t>
  </si>
  <si>
    <t>NIVEL DE ACEPTACIÓN DEL RIESGO RESIDUAL</t>
  </si>
  <si>
    <t>Gestión y Seguridad de la Información</t>
  </si>
  <si>
    <t>Corrupción y Fraude</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</si>
  <si>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</si>
  <si>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</si>
  <si>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</si>
  <si>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</si>
  <si>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t>Alto</t>
  </si>
  <si>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</si>
  <si>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</si>
  <si>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FICHA INDICADOR DE RIESGO (ISOLUCIÓN)</t>
  </si>
  <si>
    <t>Nombre del Indicador:</t>
  </si>
  <si>
    <t>Propósito del Indicador:</t>
  </si>
  <si>
    <t>Fuente de Información (Entidad ) (De donde provienen los datos para medir el indicador?):</t>
  </si>
  <si>
    <t>Familia:</t>
  </si>
  <si>
    <t>Medición de Riesgos</t>
  </si>
  <si>
    <t>Proceso:</t>
  </si>
  <si>
    <t>Responsable del Seguimiento (cargo y nombre):</t>
  </si>
  <si>
    <t>Dueño (Nombre de personas para habilitar permiso de reporte):</t>
  </si>
  <si>
    <t>Tendencia:</t>
  </si>
  <si>
    <t>Positiva</t>
  </si>
  <si>
    <t>Negativa</t>
  </si>
  <si>
    <t>Dependencia y Teléfono (Fuente de información):</t>
  </si>
  <si>
    <t>Formula matemática (numerador / denominador):</t>
  </si>
  <si>
    <t>Meta:</t>
  </si>
  <si>
    <t>Unidad de medida:</t>
  </si>
  <si>
    <t>Frecuencia de Medición:</t>
  </si>
  <si>
    <t>Sistema de Gestión:</t>
  </si>
  <si>
    <t>ISO/IEC  27001:2013 - Anexo A</t>
  </si>
  <si>
    <t> </t>
  </si>
  <si>
    <t>Objeto y campo de aplicación</t>
  </si>
  <si>
    <t>Seleccionar los controles dentro del proceso de implementación del Sistema de Gestión de Seguridad de la Información - SGSI</t>
  </si>
  <si>
    <t>Objeto y campo de aplicación   --&gt;   Seleccionar los controles dentro del proceso de implementación del Sistema de Gestión de Seguridad de la Información - SGSI</t>
  </si>
  <si>
    <t>Referencias normativas</t>
  </si>
  <si>
    <t>La ISO/IEC 27000, es referenciada parcial o totalmente en el documento y es indispensable para su aplicación.</t>
  </si>
  <si>
    <t>Referencias normativas   --&gt;   La ISO/IEC 27000, es referenciada parcial o totalmente en el documento y es indispensable para su aplicación.</t>
  </si>
  <si>
    <t xml:space="preserve">Términos y definiciones </t>
  </si>
  <si>
    <t>Para los propósitos de este documento se aplican los términos y definiciones presentados en la norma ISO/IEC 27000.</t>
  </si>
  <si>
    <t>Términos y definiciones    --&gt;   Para los propósitos de este documento se aplican los términos y definiciones presentados en la norma ISO/IEC 27000.</t>
  </si>
  <si>
    <t>Estructura de la norma</t>
  </si>
  <si>
    <t>La norma ISO/IEC 27000, contiene 14 numérales de control de seguridad de la información que en su conjunto contienen más de 35categorías de seguridad principales y 114 controles.</t>
  </si>
  <si>
    <t>Estructura de la norma   --&gt;   La norma ISO/IEC 27000, contiene 14 numérales de control de seguridad de la información que en su conjunto contienen más de 35categorías de seguridad principales y 114 controles.</t>
  </si>
  <si>
    <t>A.5 Políticas de seguridad de la información</t>
  </si>
  <si>
    <t>A.5.1 Directrices establecidas por la dirección para la seguridad de la información</t>
  </si>
  <si>
    <t>Objetivo: Brindar orientación y apoyo por parte de la dirección, para la seguridad de la información de acuerdo con los requisitos del negocio y con las leyes y reglamentos pertinentes.</t>
  </si>
  <si>
    <t>A.5.1 Directrices establecidas por la dirección para la seguridad de la información   --&gt;   Objetivo: Brindar orientación y apoyo por parte de la dirección, para la seguridad de la información de acuerdo con los requisitos del negocio y con las leyes y reglamentos pertinentes.</t>
  </si>
  <si>
    <t>A.5.1.1 Políticas para la seguridad de la información</t>
  </si>
  <si>
    <t>Control: Se debería definir un conjunto de políticas para la seguridadde la información, aprobada por la dirección, publicada y comunicada a los empleados y partes externas pertinentes.</t>
  </si>
  <si>
    <t>A.5.1.1 Políticas para la seguridad de la información   --&gt;   Control: Se debería definir un conjunto de políticas para la seguridadde la información, aprobada por la dirección, publicada y comunicada a los empleados y partes externas pertinentes.</t>
  </si>
  <si>
    <t>A.5.1.2 Revisión de las políticas para seguridad de la información</t>
  </si>
  <si>
    <t>Control: Las políticas para seguridad de la información se deberían revisar a intervalos planificados o si ocurren cambios significativos, para asegurar su conveniencia, adecuación y eficacia continuas.</t>
  </si>
  <si>
    <t>A.5.1.2 Revisión de las políticas para seguridad de la información   --&gt;   Control: Las políticas para seguridad de la información se deberían revisar a intervalos planificados o si ocurren cambios significativos, para asegurar su conveniencia, adecuación y eficacia continuas.</t>
  </si>
  <si>
    <t>A.6 Organización de la seguridad de la información</t>
  </si>
  <si>
    <t>A.6.1 Organización interna</t>
  </si>
  <si>
    <t>Objetivo:Establecer un marco de referencia de gestión para iniciar y controlar la implementación y la operación de la seguridad de la información dentro de la organización.</t>
  </si>
  <si>
    <t>A.6.1 Organización interna   --&gt;   Objetivo:Establecer un marco de referencia de gestión para iniciar y controlar la implementación y la operación de la seguridad de la información dentro de la organización.</t>
  </si>
  <si>
    <t>A.6.1.1 Roles y responsabilidades para la seguridad de información</t>
  </si>
  <si>
    <t>Control: Se deberían definir y asignar todas las responsabilidades de la seguridad de la información.</t>
  </si>
  <si>
    <t>A.6.1.1 Roles y responsabilidades para la seguridad de información   --&gt;   Control: Se deberían definir y asignar todas las responsabilidades de la seguridad de la información.</t>
  </si>
  <si>
    <t>A.6.1.2 Separación de deberes</t>
  </si>
  <si>
    <t>Control: Los deberes y áreas de responsabilidad en conflicto se deberían separar para reducir las posibilidades de modificación no autorizada o no intencional, o el uso indebido de los activos de la organización.</t>
  </si>
  <si>
    <t>A.6.1.2 Separación de deberes   --&gt;   Control: Los deberes y áreas de responsabilidad en conflicto se deberían separar para reducir las posibilidades de modificación no autorizada o no intencional, o el uso indebido de los activos de la organización.</t>
  </si>
  <si>
    <t>A.6.1.3 Contacto con las autoridades</t>
  </si>
  <si>
    <t>Control: Se deberían mantener los contactos apropiados con las autoridades pertinentes.</t>
  </si>
  <si>
    <t>A.6.1.3 Contacto con las autoridades   --&gt;   Control: Se deberían mantener los contactos apropiados con las autoridades pertinentes.</t>
  </si>
  <si>
    <t>A.6.1.4 Contacto con grupos de interés especial</t>
  </si>
  <si>
    <t>Control: Es conveniente mantener contactos apropiados con grupos de interés especial u otros foros y asociaciones profesionales especializadas en seguridad.</t>
  </si>
  <si>
    <t>A.6.1.4 Contacto con grupos de interés especial   --&gt;   Control: Es conveniente mantener contactos apropiados con grupos de interés especial u otros foros y asociaciones profesionales especializadas en seguridad.</t>
  </si>
  <si>
    <t>A.6.1.5 Seguridad de la información en la gestión de proyectos</t>
  </si>
  <si>
    <t xml:space="preserve"> Control: La seguridad de la información se debería tratar en la gestión de proyectos, independientemente del tipo de proyecto.</t>
  </si>
  <si>
    <t>A.6.1.5 Seguridad de la información en la gestión de proyectos   --&gt;    Control: La seguridad de la información se debería tratar en la gestión de proyectos, independientemente del tipo de proyecto.</t>
  </si>
  <si>
    <t>A.6.2 Dispositivos móviles y teletrabajo</t>
  </si>
  <si>
    <t>Objetivo:Garantizar la seguridad del teletrabajo y el uso de dispositivos móviles.</t>
  </si>
  <si>
    <t>A.6.2 Dispositivos móviles y teletrabajo   --&gt;   Objetivo:Garantizar la seguridad del teletrabajo y el uso de dispositivos móviles.</t>
  </si>
  <si>
    <t>A.6.2.1 Política para dispositivos móviles</t>
  </si>
  <si>
    <t>Control: Se deberían adoptar una política y unas medidas de seguridad de soporte, para gestionar los riesgos introducidos por el uso de dispositivos móviles.</t>
  </si>
  <si>
    <t>A.6.2.1 Política para dispositivos móviles   --&gt;   Control: Se deberían adoptar una política y unas medidas de seguridad de soporte, para gestionar los riesgos introducidos por el uso de dispositivos móviles.</t>
  </si>
  <si>
    <t>A.6.2.2 Teletrabajo</t>
  </si>
  <si>
    <t>Control: Se deberían implementar una política y unas medidas de seguridad de soporte, para proteger la información a la que se tiene acceso, que es procesada o almacenada en los lugares en los que se realiza teletrabajo.</t>
  </si>
  <si>
    <t>A.6.2.2 Teletrabajo   --&gt;   Control: Se deberían implementar una política y unas medidas de seguridad de soporte, para proteger la información a la que se tiene acceso, que es procesada o almacenada en los lugares en los que se realiza teletrabajo.</t>
  </si>
  <si>
    <t>A.7 Seguridad de los recursos humanos</t>
  </si>
  <si>
    <t>A.7.1 Antes de asumir el empleo</t>
  </si>
  <si>
    <t>Objetivo: Asegurar que los empleados y contratistas comprenden sus responsabilidades y son idóneos en los roles para los que se consideran.</t>
  </si>
  <si>
    <t>A.7.1 Antes de asumir el empleo   --&gt;   Objetivo: Asegurar que los empleados y contratistas comprenden sus responsabilidades y son idóneos en los roles para los que se consideran.</t>
  </si>
  <si>
    <t>A.7.1.1 Selección</t>
  </si>
  <si>
    <t>Control: Las verificaciones de los antecedentes de todos los candidatos a un empleo se deberían llevar a cabo de acuerdo con las leyes, reglamentos y ética pertinentes, y deberían ser proporcionales a los requisitos de negocio, a la clasificación de la información a que se va a tener acceso, y a los riesgos percibidos.</t>
  </si>
  <si>
    <t>A.7.1.1 Selección   --&gt;   Control: Las verificaciones de los antecedentes de todos los candidatos a un empleo se deberían llevar a cabo de acuerdo con las leyes, reglamentos y ética pertinentes, y deberían ser proporcionales a los requisitos de negocio, a la clasificación de la información a que se va a tener acceso, y a los riesgos percibidos.</t>
  </si>
  <si>
    <t>A.7.1.2 Términos y condiciones del empleo</t>
  </si>
  <si>
    <t>Control: Los acuerdos contractuales con empleados y contratistas, deberían establecer sus responsabilidades y las de la organización en cuanto a la seguridad de la información.</t>
  </si>
  <si>
    <t>A.7.1.2 Términos y condiciones del empleo   --&gt;   Control: Los acuerdos contractuales con empleados y contratistas, deberían establecer sus responsabilidades y las de la organización en cuanto a la seguridad de la información.</t>
  </si>
  <si>
    <t>A.7.2 Durante la ejecución del empleo</t>
  </si>
  <si>
    <t>Objetivo: Asegurarse de que los empleados y contratistas tomen conciencia de sus responsabilidades de seguridad de la información y las cumplan.</t>
  </si>
  <si>
    <t>A.7.2 Durante la ejecución del empleo   --&gt;   Objetivo: Asegurarse de que los empleados y contratistas tomen conciencia de sus responsabilidades de seguridad de la información y las cumplan.</t>
  </si>
  <si>
    <t>A.7.2.1 Responsabilidades de la dirección</t>
  </si>
  <si>
    <t>Control: La dirección debería exigir a todos los empleados y contratistas la aplicación de la seguridad de la información de acuerdo con las políticas y procedimientos establecidos por la organización.</t>
  </si>
  <si>
    <t>A.7.2.1 Responsabilidades de la dirección   --&gt;   Control: La dirección debería exigir a todos los empleados y contratistas la aplicación de la seguridad de la información de acuerdo con las políticas y procedimientos establecidos por la organización.</t>
  </si>
  <si>
    <t>A.7.2.2 Toma de conciencia, educación y formación en la seguridad de la información</t>
  </si>
  <si>
    <t>Control: Todos los empleados de la organización, y en donde sea pertinente, los contratistas, deberían recibir la educación y la formación en toma de conciencia apropiada, y actualizaciones regulares sobre las políticas y procedimientos pertinentes para su cargo.</t>
  </si>
  <si>
    <t>A.7.2.2 Toma de conciencia, educación y formación en la seguridad de la información   --&gt;   Control: Todos los empleados de la organización, y en donde sea pertinente, los contratistas, deberían recibir la educación y la formación en toma de conciencia apropiada, y actualizaciones regulares sobre las políticas y procedimientos pertinentes para su cargo.</t>
  </si>
  <si>
    <t>A.7.2.3 Proceso disciplinario</t>
  </si>
  <si>
    <t>Control: Se debería contar con un proceso disciplinario formal el cual debería ser comunicado, para emprender acciones contra empleados que hayan cometido una violación a la seguridad de la información.</t>
  </si>
  <si>
    <t>A.7.2.3 Proceso disciplinario   --&gt;   Control: Se debería contar con un proceso disciplinario formal el cual debería ser comunicado, para emprender acciones contra empleados que hayan cometido una violación a la seguridad de la información.</t>
  </si>
  <si>
    <t>A.7.3 Terminación o cambio de empleo</t>
  </si>
  <si>
    <t>Objetivo: Proteger los intereses de la organización como parte del proceso de cambio o terminación del contrato.</t>
  </si>
  <si>
    <t>A.7.3 Terminación o cambio de empleo   --&gt;   Objetivo: Proteger los intereses de la organización como parte del proceso de cambio o terminación del contrato.</t>
  </si>
  <si>
    <t>A.7.3.1 Terminación o cambio de responsabilidades de empleo</t>
  </si>
  <si>
    <t>Control: Las responsabilidades y los deberes de seguridad de la información que permanecen validos después de la terminación o cambio de contrato se deberían definir, comunicar al empleado o contratista y se deberían hacer cumplir.</t>
  </si>
  <si>
    <t>A.8 Gestión de activos</t>
  </si>
  <si>
    <t>A.8.1 Responsabilidad por los activos</t>
  </si>
  <si>
    <t>Objetivo: Identificar los activos organizacionales y definir las responsabilidades de protección apropiadas.</t>
  </si>
  <si>
    <t>A.8.1 Responsabilidad por los activos   --&gt;   Objetivo: Identificar los activos organizacionales y definir las responsabilidades de protección apropiadas.</t>
  </si>
  <si>
    <t>A.8.1.1 Inventario de activos</t>
  </si>
  <si>
    <t>Control: Se deberían identificar los activos asociados con lainformación y las instalaciones de procesamiento de información, y se debería elaborar y mantener un inventario de estos activos.</t>
  </si>
  <si>
    <t>A.8.1.2 Propiedad de los activos</t>
  </si>
  <si>
    <t>Control: Los activos mantenidos en el inventario deberían tener un propietario.</t>
  </si>
  <si>
    <t>A.8.1.2 Propiedad de los activos   --&gt;   Control: Los activos mantenidos en el inventario deberían tener un propietario.</t>
  </si>
  <si>
    <t>A.8.1.3 Uso aceptable de los activos</t>
  </si>
  <si>
    <t>Control: Se deberían identificar, documentar e implementar reglas para el uso aceptable de información y de activos asociados con información e instalaciones de procesamiento de información.</t>
  </si>
  <si>
    <t>A.8.1.4 Devolución de activos</t>
  </si>
  <si>
    <t>Control: Todos los empleados y usuarios de partes externas deberían devolver todos los activos de la organización que se encuentren a su cargo, al terminar su empleo, contrato o acuerdo.</t>
  </si>
  <si>
    <t>A.8.2 Clasificación de la información</t>
  </si>
  <si>
    <t>Objetivo: Asegurar que la información recibe un nivel apropiado de protección, de acuerdo con su importancia para la organización.</t>
  </si>
  <si>
    <t>A.8.2 Clasificación de la información   --&gt;   Objetivo: Asegurar que la información recibe un nivel apropiado de protección, de acuerdo con su importancia para la organización.</t>
  </si>
  <si>
    <t>A.8.2.1 Clasificación de la información</t>
  </si>
  <si>
    <t>Control: La información se debería clasificar en función de los requisitos legales, valor, criticidad y susceptibilidad a divulgación o a modificación no autorizada.</t>
  </si>
  <si>
    <t>A.8.2.2 Etiquetado de la información</t>
  </si>
  <si>
    <t>Control: Se debería desarrollar e implementar un conjunto adecuado de procedimientos para el etiquetado de la información, de acuerdo con el esquema de clasificación de información adoptado por la organización.</t>
  </si>
  <si>
    <t>A.8.2.2 Etiquetado de la información   --&gt;   Control: Se debería desarrollar e implementar un conjunto adecuado de procedimientos para el etiquetado de la información, de acuerdo con el esquema de clasificación de información adoptado por la organización.</t>
  </si>
  <si>
    <t>A.8.2.3 Manejo de activos</t>
  </si>
  <si>
    <t>Control: Se deberían desarrollar e implementar procedimientos para el manejo de activos, de acuerdo con el esquema de clasificación de información adoptado por la organización.</t>
  </si>
  <si>
    <t>A.8.3 Manejo de medios</t>
  </si>
  <si>
    <t>Objetivo: Evitar la divulgaión, la modificación, el retiro o al destrucción no autorizados de información almacenada en los medios.</t>
  </si>
  <si>
    <t>A.8.3 Manejo de medios   --&gt;   Objetivo: Evitar la divulgaión, la modificación, el retiro o al destrucción no autorizados de información almacenada en los medios.</t>
  </si>
  <si>
    <t>A.8.3.1 Gestión de medios removibles</t>
  </si>
  <si>
    <t>Control: Se deberían implementar procedimientos para la gestión de medios removibles, de acuerdo con el esquema de clasificación adoptado por la organización.</t>
  </si>
  <si>
    <t>A.8.3.1 Gestión de medios removibles   --&gt;   Control: Se deberían implementar procedimientos para la gestión de medios removibles, de acuerdo con el esquema de clasificación adoptado por la organización.</t>
  </si>
  <si>
    <t>A.8.3.2 Disposición de los medios</t>
  </si>
  <si>
    <t>Control: Se debería disponer en forma segura de los medios cuando ya no se requieran, utilizando procedimientos formales.</t>
  </si>
  <si>
    <t>A.8.3.2 Disposición de los medios   --&gt;   Control: Se debería disponer en forma segura de los medios cuando ya no se requieran, utilizando procedimientos formales.</t>
  </si>
  <si>
    <t>A.8.3.3 Transferencia de medios físicos</t>
  </si>
  <si>
    <t>Control: Los medios que contienen información se deberían proteger contra acceso no autorizado, uso indebido o corrupción durante el transporte.</t>
  </si>
  <si>
    <t>A.8.3.3 Transferencia de medios físicos   --&gt;   Control: Los medios que contienen información se deberían proteger contra acceso no autorizado, uso indebido o corrupción durante el transporte.</t>
  </si>
  <si>
    <t>A.9 Control de acceso</t>
  </si>
  <si>
    <t>A.9.1 Requisitos del negocio para control de acceso</t>
  </si>
  <si>
    <t>Objetivo: Limitar el acceso a información y a instalaciones de procesamiento de información.</t>
  </si>
  <si>
    <t>A.9.1 Requisitos del negocio para control de acceso   --&gt;   Objetivo: Limitar el acceso a información y a instalaciones de procesamiento de información.</t>
  </si>
  <si>
    <t>A.9.1.1 Política de control de acceso</t>
  </si>
  <si>
    <t>Control: Se debería establecer, documentar y revisar una política de control de acceso con base en los requisitos del negocio y de seguridad de la información.</t>
  </si>
  <si>
    <t>A.9.1.1 Política de control de acceso   --&gt;   Control: Se debería establecer, documentar y revisar una política de control de acceso con base en los requisitos del negocio y de seguridad de la información.</t>
  </si>
  <si>
    <t>A.9.1.2 Acceso a Redes y a servicios de red</t>
  </si>
  <si>
    <t>Control: Solo se debería permitir acceso de los usuarios a la red y a los servicios de red para los que hayan sido autorizados específicamente.</t>
  </si>
  <si>
    <t>A.9.2 Gestión de acceso de usuarios</t>
  </si>
  <si>
    <t>Objetivo: Asegurar el acceso de los usuarios autorizados y evitar el acceso no autorizado a sistemas y servicios.</t>
  </si>
  <si>
    <t>A.9.2 Gestión de acceso de usuarios   --&gt;   Objetivo: Asegurar el acceso de los usuarios autorizados y evitar el acceso no autorizado a sistemas y servicios.</t>
  </si>
  <si>
    <t>A.9.2.1 Registro y cancelación del registro de usuarios</t>
  </si>
  <si>
    <t>Control: Se debería implementar un proceso formal de registro y de cancelación de registro de usuarios, para posibilitar la asignación de los derechos de acceso.</t>
  </si>
  <si>
    <t>A.9.2.1 Registro y cancelación del registro de usuarios   --&gt;   Control: Se debería implementar un proceso formal de registro y de cancelación de registro de usuarios, para posibilitar la asignación de los derechos de acceso.</t>
  </si>
  <si>
    <t>A.9.2.2 Suministro de acceso de usuarios</t>
  </si>
  <si>
    <t>Control: Se debería implementar un proceso de suministro de acceso formal de usuarios para asignar o revocar los derechos de acceso a todo tipo de usuarios para todos los sistemas y servicios.</t>
  </si>
  <si>
    <t>A.9.2.3 Gestión de derechos de acceso privilegiado</t>
  </si>
  <si>
    <t>Control: Se debería restringir y controlar la asignación y uso de derechos de acceso privilegiado.</t>
  </si>
  <si>
    <t>A.9.2.3 Gestión de derechos de acceso privilegiado   --&gt;   Control: Se debería restringir y controlar la asignación y uso de derechos de acceso privilegiado.</t>
  </si>
  <si>
    <t>A.9.2.4 Gestión de información de autenticación secreta de usuarios</t>
  </si>
  <si>
    <t>Control: La asignación de la información secreta se debería controlar por medio de un proceso de gestión formal.</t>
  </si>
  <si>
    <t>A.9.2.4 Gestión de información de autenticación secreta de usuarios   --&gt;   Control: La asignación de la información secreta se debería controlar por medio de un proceso de gestión formal.</t>
  </si>
  <si>
    <t>A.9.2.5 Revisión de los derechos de acceso de usuarios</t>
  </si>
  <si>
    <t>Control: Los propietarios de los activos deberían revisar los derechos de acceso de los usuarios, a intervalos regulares.</t>
  </si>
  <si>
    <t>A.9.2.5 Revisión de los derechos de acceso de usuarios   --&gt;   Control: Los propietarios de los activos deberían revisar los derechos de acceso de los usuarios, a intervalos regulares.</t>
  </si>
  <si>
    <t>A.9.2.6 Retiro o ajuste de los derechos de acceso</t>
  </si>
  <si>
    <t>Control: Los derechos de acceso de todos los empleados y de usuarios externos a la información y a las instalaciones de procesamiento de información se deberían retirar al terminar su empleo, contrato o acuerdo, o se deberían ajustar cuando se hagan cambios.</t>
  </si>
  <si>
    <t>A.9.2.6 Retiro o ajuste de los derechos de acceso   --&gt;   Control: Los derechos de acceso de todos los empleados y de usuarios externos a la información y a las instalaciones de procesamiento de información se deberían retirar al terminar su empleo, contrato o acuerdo, o se deberían ajustar cuando se hagan cambios.</t>
  </si>
  <si>
    <t>A.9.3 Responsabilidades de los usuarios</t>
  </si>
  <si>
    <t>Objetivo: Hacer que los usuarios rindan cuentas por la salvaguarda de su información de autenticación.</t>
  </si>
  <si>
    <t>A.9.3 Responsabilidades de los usuarios   --&gt;   Objetivo: Hacer que los usuarios rindan cuentas por la salvaguarda de su información de autenticación.</t>
  </si>
  <si>
    <t>A.9.3.1 Uso de la información de autenticación secreta</t>
  </si>
  <si>
    <t>Control: Se debería exigir a los usuarios que cumplan las prácticas de la organización para el uso de información de autenticación secreta.</t>
  </si>
  <si>
    <t>A.9.3.1 Uso de la información de autenticación secreta   --&gt;   Control: Se debería exigir a los usuarios que cumplan las prácticas de la organización para el uso de información de autenticación secreta.</t>
  </si>
  <si>
    <t>A.9.4 Control de acceso a sistemas y aplicaciones</t>
  </si>
  <si>
    <t>Objetivo: Evitar el acceso no autorizado a sistemas y aplicaciones.</t>
  </si>
  <si>
    <t>A.9.4 Control de acceso a sistemas y aplicaciones   --&gt;   Objetivo: Evitar el acceso no autorizado a sistemas y aplicaciones.</t>
  </si>
  <si>
    <t>A.9.4.1 Restricción de acceso Información</t>
  </si>
  <si>
    <t>Control: El acceso a la información y a las funciones de los sistemas de las aplicaciones se debería restringir de acuerdo con la política de control de acceso.</t>
  </si>
  <si>
    <t>A.9.4.1 Restricción de acceso Información   --&gt;   Control: El acceso a la información y a las funciones de los sistemas de las aplicaciones se debería restringir de acuerdo con la política de control de acceso.</t>
  </si>
  <si>
    <t>A.9.4.2 Procedimiento de ingreso seguro</t>
  </si>
  <si>
    <t>Control: Cuando lo requiere la política de control de acceso, el acceso a sistemas y aplicaciones se debería controlar mediante un proceso de ingreso seguro.</t>
  </si>
  <si>
    <t>A.9.4.2 Procedimiento de ingreso seguro   --&gt;   Control: Cuando lo requiere la política de control de acceso, el acceso a sistemas y aplicaciones se debería controlar mediante un proceso de ingreso seguro.</t>
  </si>
  <si>
    <t>A.9.4.3 Sistema de gestión de contraseñas</t>
  </si>
  <si>
    <t>Control: Los sistemas de gestión de contraseñas deberían ser interactivos y deberían asegurar la calidad de las contraseñas.</t>
  </si>
  <si>
    <t>A.9.4.3 Sistema de gestión de contraseñas   --&gt;   Control: Los sistemas de gestión de contraseñas deberían ser interactivos y deberían asegurar la calidad de las contraseñas.</t>
  </si>
  <si>
    <t>A.9.4.4 Uso de programas utilitarios privilegiados</t>
  </si>
  <si>
    <t>Control: Se debería restringir y controlar estrictamente el uso de programas utilitarios que pudieran tener capacidad de anular el sistema y los controles de las aplicaciones.</t>
  </si>
  <si>
    <t>A.9.4.4 Uso de programas utilitarios privilegiados   --&gt;   Control: Se debería restringir y controlar estrictamente el uso de programas utilitarios que pudieran tener capacidad de anular el sistema y los controles de las aplicaciones.</t>
  </si>
  <si>
    <t>A.9.4.5 Control de acceso a códigos fuente de programas</t>
  </si>
  <si>
    <t>Control: Se debería restringir el acceso a los códigos fuente de los programas.</t>
  </si>
  <si>
    <t>A.9.4.5 Control de acceso a códigos fuente de programas   --&gt;   Control: Se debería restringir el acceso a los códigos fuente de los programas.</t>
  </si>
  <si>
    <t>A.10 Criptografía</t>
  </si>
  <si>
    <t>A.10.1 Controles criptográficos</t>
  </si>
  <si>
    <t>Objetivo: Asegurar el uso apropiado y eficaz de la criptografía para proteger la confidencialidad, la autenticidad y/o la integridad de la información.</t>
  </si>
  <si>
    <t>A.10.1 Controles criptográficos   --&gt;   Objetivo: Asegurar el uso apropiado y eficaz de la criptografía para proteger la confidencialidad, la autenticidad y/o la integridad de la información.</t>
  </si>
  <si>
    <t>A.10.1.1 Política sobre el uso de controles criptográficos</t>
  </si>
  <si>
    <t>Control: Se debería desarrollar e implementar una política sobre el uso de controles criptográficos para la protección de la información.</t>
  </si>
  <si>
    <t>A.10.1.1 Política sobre el uso de controles criptográficos   --&gt;   Control: Se debería desarrollar e implementar una política sobre el uso de controles criptográficos para la protección de la información.</t>
  </si>
  <si>
    <t>A.10.1.2 Gestión de llaves</t>
  </si>
  <si>
    <t>Control: Se debería desarrollar e implementar una política sobre el uso, protección y tiempo de vida de las llaves criptográficas durante todo su ciclo de vida.</t>
  </si>
  <si>
    <t>A.10.1.2 Gestión de llaves   --&gt;   Control: Se debería desarrollar e implementar una política sobre el uso, protección y tiempo de vida de las llaves criptográficas durante todo su ciclo de vida.</t>
  </si>
  <si>
    <t>A.11 Seguridad física y del entorno</t>
  </si>
  <si>
    <t>A.11.1 Áreas seguras</t>
  </si>
  <si>
    <t>Objetivo: Prevenir el acceso físico no autorizado, el daño y la interferencia a la información y a las instalaciones de procesamiento de información de la organización.</t>
  </si>
  <si>
    <t>A.11.1 Áreas seguras   --&gt;   Objetivo: Prevenir el acceso físico no autorizado, el daño y la interferencia a la información y a las instalaciones de procesamiento de información de la organización.</t>
  </si>
  <si>
    <t>A.11.1.1 Perímetro de seguridad física</t>
  </si>
  <si>
    <t>Control: Se deberían definir y usar perímetros de seguridad, y usarlos para proteger áreas que contengan información sensible o critica, e instalaciones de manejo de información.</t>
  </si>
  <si>
    <t>A.11.1.1 Perímetro de seguridad física   --&gt;   Control: Se deberían definir y usar perímetros de seguridad, y usarlos para proteger áreas que contengan información sensible o critica, e instalaciones de manejo de información.</t>
  </si>
  <si>
    <t>A.11.1.2 Controles físicos de entrada</t>
  </si>
  <si>
    <t>Control: Las áreas seguras se deberían proteger mediante controles de entrada apropiados para asegurar que solamente se permite el acceso a personal autorizado.</t>
  </si>
  <si>
    <t>A.11.1.3 Seguridad de oficinas, recintos e instalaciones</t>
  </si>
  <si>
    <t>Control: Se debería diseñar y aplicar seguridad física a oficinas,recintos e instalaciones.</t>
  </si>
  <si>
    <t>A.11.1.4 Protección contra amenazas externas y ambientales</t>
  </si>
  <si>
    <t>Control: Se debería diseñar y aplicar protección física contra desastres naturales, ataques maliciosos o accidentes.</t>
  </si>
  <si>
    <t>A.11.1.4 Protección contra amenazas externas y ambientales   --&gt;   Control: Se debería diseñar y aplicar protección física contra desastres naturales, ataques maliciosos o accidentes.</t>
  </si>
  <si>
    <t>A.11.1.5 Trabajo en áreas seguras</t>
  </si>
  <si>
    <t>Control: Se deberían diseñar y aplicar procedimientos para trabajo en áreas seguras.</t>
  </si>
  <si>
    <t>A.11.1.5 Trabajo en áreas seguras   --&gt;   Control: Se deberían diseñar y aplicar procedimientos para trabajo en áreas seguras.</t>
  </si>
  <si>
    <t>A.11.1.6 Áreas de despacho y carga</t>
  </si>
  <si>
    <t>Control: Se deberían controlar los puntos de acceso tales como áreas de despacho y de carga, y otros puntos en donde pueden entrar personas no autorizadas, y si es posible, aislarlos de las instalaciones de procesamiento de información para evitar el acceso no autorizado.</t>
  </si>
  <si>
    <t>A.11.1.6 Áreas de despacho y carga   --&gt;   Control: Se deberían controlar los puntos de acceso tales como áreas de despacho y de carga, y otros puntos en donde pueden entrar personas no autorizadas, y si es posible, aislarlos de las instalaciones de procesamiento de información para evitar el acceso no autorizado.</t>
  </si>
  <si>
    <t>A.11.2 Equipos</t>
  </si>
  <si>
    <t>Objetivo: Prevenir la perdida, daño, robo o compromiso de activos, y la interrupción de las operaciones de la organización.</t>
  </si>
  <si>
    <t>A.11.2 Equipos   --&gt;   Objetivo: Prevenir la perdida, daño, robo o compromiso de activos, y la interrupción de las operaciones de la organización.</t>
  </si>
  <si>
    <t>A.11.2.1 Ubicación y protección de los equipos</t>
  </si>
  <si>
    <t>Control: Los equipos deberían estar ubicados y protegidos para reducir los riesgos de amenazas y peligros del entorno, y las oportunidades para acceso no autorizado.</t>
  </si>
  <si>
    <t>A.11.2.2 Servicios de suministro</t>
  </si>
  <si>
    <t>Control: Los equipos se deberían proteger contra fallas de energía y otras interrupciones causadas por fallas en los servicios de suministro</t>
  </si>
  <si>
    <t>A.11.2.2 Servicios de suministro   --&gt;   Control: Los equipos se deberían proteger contra fallas de energía y otras interrupciones causadas por fallas en los servicios de suministro</t>
  </si>
  <si>
    <t>A.11.2.3 Seguridad del cableado</t>
  </si>
  <si>
    <t>Control: El cableado de potencia y de telecomunicaciones que porta datos o soporta servicios de información debería estar protegido contra interceptación, interferencia o daño.</t>
  </si>
  <si>
    <t>A.11.2.3 Seguridad del cableado   --&gt;   Control: El cableado de potencia y de telecomunicaciones que porta datos o soporta servicios de información debería estar protegido contra interceptación, interferencia o daño.</t>
  </si>
  <si>
    <t>A.11.2.4 Mantenimiento de equipos</t>
  </si>
  <si>
    <t>Control: Los equipos se deberían mantener correctamente para asegurar su disponibilidad e integridad continuas.</t>
  </si>
  <si>
    <t>A.11.2.5 Retiro de activos</t>
  </si>
  <si>
    <t>Control: Los equipos, información o software no se deberían retirar de su sitio sin autorización previa.</t>
  </si>
  <si>
    <t>A.11.2.5 Retiro de activos   --&gt;   Control: Los equipos, información o software no se deberían retirar de su sitio sin autorización previa.</t>
  </si>
  <si>
    <t>A.11.2.6 Seguridad de equipos y activos fuera de las instalaciones</t>
  </si>
  <si>
    <t>Control: Se deberían aplicar medidas de seguridad a los activos que se encuentran fuera de las instalaciones de la organización, teniendo en cuenta los diferentes riesgos de trabajar fuera de dichas instalaciones.</t>
  </si>
  <si>
    <t>A.11.2.6 Seguridad de equipos y activos fuera de las instalaciones   --&gt;   Control: Se deberían aplicar medidas de seguridad a los activos que se encuentran fuera de las instalaciones de la organización, teniendo en cuenta los diferentes riesgos de trabajar fuera de dichas instalaciones.</t>
  </si>
  <si>
    <t>A.11.2.7 Disposición segura o reutilización de equipos</t>
  </si>
  <si>
    <t>Control: Se deberían verificar todos los elementos de equipos que contengan medios de almacenamiento, para asegurar que cualquier dato sensible o software con licencia haya sido retirado o sobrescrito en forma segura antes de su disposición o reutilización.</t>
  </si>
  <si>
    <t>A.11.2.7 Disposición segura o reutilización de equipos   --&gt;   Control: Se deberían verificar todos los elementos de equipos que contengan medios de almacenamiento, para asegurar que cualquier dato sensible o software con licencia haya sido retirado o sobrescrito en forma segura antes de su disposición o reutilización.</t>
  </si>
  <si>
    <t>A.11.2.8 Equipos de usuario desatendidos</t>
  </si>
  <si>
    <t>Control: Los usuarios deberían asegurarse de que a los equipos desatendidos se les dé protección apropiada.</t>
  </si>
  <si>
    <t>A.11.2.9 Política de escritorio limpio y pantalla limpia</t>
  </si>
  <si>
    <t>Control: Se debería adoptar una política de escritorio limpio para los papeles y medios de almacenamiento removibles, y una política de pantalla limpia en las instalaciones de procesamiento de información.</t>
  </si>
  <si>
    <t>A.11.2.9 Política de escritorio limpio y pantalla limpia   --&gt;   Control: Se debería adoptar una política de escritorio limpio para los papeles y medios de almacenamiento removibles, y una política de pantalla limpia en las instalaciones de procesamiento de información.</t>
  </si>
  <si>
    <t>A.12 Seguridad de las operaciones</t>
  </si>
  <si>
    <t>A.12.1 Procedimientos operacionales y responsabilidades</t>
  </si>
  <si>
    <t>Objetivo: Asegurar las operaciones correctas y seguras de las instalaciones de procesamiento de información.</t>
  </si>
  <si>
    <t>A.12.1 Procedimientos operacionales y responsabilidades   --&gt;   Objetivo: Asegurar las operaciones correctas y seguras de las instalaciones de procesamiento de información.</t>
  </si>
  <si>
    <t>A.12.1.1 Procedimientos de operación documentados</t>
  </si>
  <si>
    <t>Control: Los procedimientos de operación se deberían documentar y poner a disposición de todos los usuarios que los necesiten.</t>
  </si>
  <si>
    <t>A.12.1.1 Procedimientos de operación documentados   --&gt;   Control: Los procedimientos de operación se deberían documentar y poner a disposición de todos los usuarios que los necesiten.</t>
  </si>
  <si>
    <t xml:space="preserve">A.12.1.2 Gestión de cambios </t>
  </si>
  <si>
    <t>Control: Se deberían controlar los cambios en la organización, en los procesos de negocio, en las instalaciones y en los sistemas de procesamiento de información que afectan la seguridad de la información.</t>
  </si>
  <si>
    <t>A.12.1.3 Gestión de capacidad</t>
  </si>
  <si>
    <t>Control: Para asegurar el desempeño requerido del sistema se debería hacer seguimiento al uso de los recursos, hacer los ajustes, y hacer proyecciones de los requisitos sobre la capacidad futura.</t>
  </si>
  <si>
    <t>A.12.1.4 Separación de los ambientes de desarrollo, pruebas y operación</t>
  </si>
  <si>
    <t>Control: Se deberían separar los ambientes de desarrollo, prueba y operación, para reducir los riesgos de acceso o cambios no autorizados al ambiente de operación.</t>
  </si>
  <si>
    <t>A.12.1.4 Separación de los ambientes de desarrollo, pruebas y operación   --&gt;   Control: Se deberían separar los ambientes de desarrollo, prueba y operación, para reducir los riesgos de acceso o cambios no autorizados al ambiente de operación.</t>
  </si>
  <si>
    <t>A.12.2 Protección contra códigos maliciosos</t>
  </si>
  <si>
    <t>Objetivo: Asegurarse de que la información y las instalaciones de procesamiento de información estén protegidas contra códigos maliciosos.</t>
  </si>
  <si>
    <t>A.12.2.1 Controles contra códigos maliciosos</t>
  </si>
  <si>
    <t>Control: Se deberían implementar controles de detección, de prevención y de recuperación, combinados con la toma de conciencia apropiada de los usuarios, para proteger contra códigos maliciosos.</t>
  </si>
  <si>
    <t>A.12.2.1 Controles contra códigos maliciosos   --&gt;   Control: Se deberían implementar controles de detección, de prevención y de recuperación, combinados con la toma de conciencia apropiada de los usuarios, para proteger contra códigos maliciosos.</t>
  </si>
  <si>
    <t>A.12.3 Copias de respaldo</t>
  </si>
  <si>
    <t>Objetivo: Proteger contra la perdida de datos.</t>
  </si>
  <si>
    <t>A.12.3 Copias de respaldo   --&gt;   Objetivo: Proteger contra la perdida de datos.</t>
  </si>
  <si>
    <t>A.12.3.1 Respaldo de información</t>
  </si>
  <si>
    <t>Control: Se deberían hacer copias de respaldo de la información, del software e imágenes de los sistemas, y ponerlas a prueba regularmente de acuerdo con una política de copias de respaldo aceptada.</t>
  </si>
  <si>
    <t>A.12.4 Registro y seguimiento</t>
  </si>
  <si>
    <t>Objetivo: Registrar eventos y generar evidencia.</t>
  </si>
  <si>
    <t>A.12.4 Registro y seguimiento   --&gt;   Objetivo: Registrar eventos y generar evidencia.</t>
  </si>
  <si>
    <t>A.12.4.1 Registro de eventos</t>
  </si>
  <si>
    <t>Control: Se deberían elaborar, conservar y revisar regularmente los registros acerca de actividades del usuario, excepciones, fallas y eventos de seguridad de la información.</t>
  </si>
  <si>
    <t>A.12.4.2 Protección de la información de registro</t>
  </si>
  <si>
    <t>Control: Las instalaciones y la información de registro se deberían proteger contra alteración y acceso no autorizado.</t>
  </si>
  <si>
    <t>A.12.4.2 Protección de la información de registro   --&gt;   Control: Las instalaciones y la información de registro se deberían proteger contra alteración y acceso no autorizado.</t>
  </si>
  <si>
    <t>A.12.4.3 Registros del administrador y del operador</t>
  </si>
  <si>
    <t>Control: Las actividades del administrador y del operador del sistema se deberían registrar, y los registros se deberían proteger y revisar con regularidad.</t>
  </si>
  <si>
    <t>A.12.4.3 Registros del administrador y del operador   --&gt;   Control: Las actividades del administrador y del operador del sistema se deberían registrar, y los registros se deberían proteger y revisar con regularidad.</t>
  </si>
  <si>
    <t>A.12.4.4 sincronización de relojes</t>
  </si>
  <si>
    <t>Control: Los relojes de todos los sistemas de procesamiento de información pertinentes dentro de una organización o ámbito de seguridad se deberían sincronizar con una única fuente de referencia de tiempo.</t>
  </si>
  <si>
    <t>A.12.4.4 sincronización de relojes   --&gt;   Control: Los relojes de todos los sistemas de procesamiento de información pertinentes dentro de una organización o ámbito de seguridad se deberían sincronizar con una única fuente de referencia de tiempo.</t>
  </si>
  <si>
    <t>A.12.5 Control de software operacional</t>
  </si>
  <si>
    <t>Objetivo: Asegurar la integridad de los sistemas operacionales.</t>
  </si>
  <si>
    <t>A.12.5 Control de software operacional   --&gt;   Objetivo: Asegurar la integridad de los sistemas operacionales.</t>
  </si>
  <si>
    <t>A.12.5.1 Instalación de software en sistemas operativos</t>
  </si>
  <si>
    <t>Control: Se deberían implementar procedimientos para controlar la instalación de software en sistemas operativos.</t>
  </si>
  <si>
    <t>A.12.5.1 Instalación de software en sistemas operativos   --&gt;   Control: Se deberían implementar procedimientos para controlar la instalación de software en sistemas operativos.</t>
  </si>
  <si>
    <t>A.12.6 Gestión de la vulnerabilidad técnica</t>
  </si>
  <si>
    <t>Objetivo: Prevenir el aprovechamiento de las vulnerabilidades técnicas.</t>
  </si>
  <si>
    <t>A.12.6 Gestión de la vulnerabilidad técnica   --&gt;   Objetivo: Prevenir el aprovechamiento de las vulnerabilidades técnicas.</t>
  </si>
  <si>
    <t>A.12.6.1 Gestión de las vulnerabilidades técnicas</t>
  </si>
  <si>
    <t>Control: Se debería obtener oportunamente información acerca de las vulnerabilidades técnicas de los sistemas de información que se usen; evaluar la exposición de la organización a estas vulnerabilidades, y tomar las medidas apropiadas para tratar el riesgo asociado.</t>
  </si>
  <si>
    <t>A.12.6.1 Gestión de las vulnerabilidades técnicas   --&gt;   Control: Se debería obtener oportunamente información acerca de las vulnerabilidades técnicas de los sistemas de información que se usen; evaluar la exposición de la organización a estas vulnerabilidades, y tomar las medidas apropiadas para tratar el riesgo asociado.</t>
  </si>
  <si>
    <t>A.12.6.2 Restricciones sobre la instalación de software</t>
  </si>
  <si>
    <t>Control: Se deberían establecer e implementar las reglas para la instalación de software por parte de los usuarios.</t>
  </si>
  <si>
    <t>A.12.6.2 Restricciones sobre la instalación de software   --&gt;   Control: Se deberían establecer e implementar las reglas para la instalación de software por parte de los usuarios.</t>
  </si>
  <si>
    <t>A.12.7 Consideraciones sobre auditorias de sistemas de información</t>
  </si>
  <si>
    <t>Objetivo: Minimizar el impacto de las actividades de auditoría sobre los sistemas operacionales.</t>
  </si>
  <si>
    <t>A.12.7 Consideraciones sobre auditorias de sistemas de información   --&gt;   Objetivo: Minimizar el impacto de las actividades de auditoría sobre los sistemas operacionales.</t>
  </si>
  <si>
    <t>A.12.7.1 Controles de auditoría de sistemas de información</t>
  </si>
  <si>
    <t>Control: Los requisitos y actividades de auditoría que involucran la verificación de los sistemas operativos se deberían planificar y acordar cuidadosamente para minimizar las interrupciones en los procesos del negocio.</t>
  </si>
  <si>
    <t>A.12.7.1 Controles de auditoría de sistemas de información   --&gt;   Control: Los requisitos y actividades de auditoría que involucran la verificación de los sistemas operativos se deberían planificar y acordar cuidadosamente para minimizar las interrupciones en los procesos del negocio.</t>
  </si>
  <si>
    <t>A.13 Seguridad de las comunicaciones</t>
  </si>
  <si>
    <t>A.13.1 Gestión de la seguridad de las redes</t>
  </si>
  <si>
    <t>Objetivo: Asegurar la protección de la información en las redes, y sus instalaciones de procesamiento de información de soporte.</t>
  </si>
  <si>
    <t>A.13.1 Gestión de la seguridad de las redes   --&gt;   Objetivo: Asegurar la protección de la información en las redes, y sus instalaciones de procesamiento de información de soporte.</t>
  </si>
  <si>
    <t>A.13.1.1 Controles de redes</t>
  </si>
  <si>
    <t>Control: Las redes se deberían gestionar y controlar para proteger la información en sistemas y aplicaciones.</t>
  </si>
  <si>
    <t>A.13.1.1 Controles de redes   --&gt;   Control: Las redes se deberían gestionar y controlar para proteger la información en sistemas y aplicaciones.</t>
  </si>
  <si>
    <t>A.13.1.2 Seguridad de los servicios de red</t>
  </si>
  <si>
    <t>Control: Se deberían identificar los mecanismos de seguridad, los niveles de servicio y los requisitos de gestión de todos los servicios de red, e incluirlos en los acuerdos de servicios de red, ya sea que los servicios se presten internamente o se contraten externamente.</t>
  </si>
  <si>
    <t>A.13.1.2 Seguridad de los servicios de red   --&gt;   Control: Se deberían identificar los mecanismos de seguridad, los niveles de servicio y los requisitos de gestión de todos los servicios de red, e incluirlos en los acuerdos de servicios de red, ya sea que los servicios se presten internamente o se contraten externamente.</t>
  </si>
  <si>
    <t xml:space="preserve">A.13.1.3 Separación en las redes </t>
  </si>
  <si>
    <t>Control: Los grupos de servicios de información, usuarios y sistemas de información se deberían separar en las redes.</t>
  </si>
  <si>
    <t>A.13.1.3 Separación en las redes    --&gt;   Control: Los grupos de servicios de información, usuarios y sistemas de información se deberían separar en las redes.</t>
  </si>
  <si>
    <t>A.13.2 Transferencia de información</t>
  </si>
  <si>
    <t>Objetivo: Mantener la seguridad de la información transferida dentro de una organización y con cualquier entidad externa.</t>
  </si>
  <si>
    <t>A.13.2 Transferencia de información   --&gt;   Objetivo: Mantener la seguridad de la información transferida dentro de una organización y con cualquier entidad externa.</t>
  </si>
  <si>
    <t>A.13.2.1 Políticas y procedimientos de transferencia de información</t>
  </si>
  <si>
    <t>Control: Se debería contar con políticas, procedimientos y controles de transferencia formales para proteger la transferencia de información mediante el uso de todo tipo de instalaciones de comunicación.</t>
  </si>
  <si>
    <t>A.13.2.1 Políticas y procedimientos de transferencia de información   --&gt;   Control: Se debería contar con políticas, procedimientos y controles de transferencia formales para proteger la transferencia de información mediante el uso de todo tipo de instalaciones de comunicación.</t>
  </si>
  <si>
    <t>A.13.2.2 Acuerdos sobre transferencia de información</t>
  </si>
  <si>
    <t>Control: Los acuerdos deberían tener en cuenta la transferencia segura de información del negocio entre la organización y las partes externas.</t>
  </si>
  <si>
    <t>A.13.2.2 Acuerdos sobre transferencia de información   --&gt;   Control: Los acuerdos deberían tener en cuenta la transferencia segura de información del negocio entre la organización y las partes externas.</t>
  </si>
  <si>
    <t xml:space="preserve">A.13.2.3 Mensajería electrónica </t>
  </si>
  <si>
    <t>Control: Se debería proteger adecuadamente la información incluida en la mensajería electrónica.</t>
  </si>
  <si>
    <t>A.13.2.3 Mensajería electrónica    --&gt;   Control: Se debería proteger adecuadamente la información incluida en la mensajería electrónica.</t>
  </si>
  <si>
    <t>A.13.2.4 Acuerdos de confidencialidad o de no divulgación</t>
  </si>
  <si>
    <t>Control: Se deberían identificar, revisar regularmente y documentar los requisitos para los acuerdos de confidencialidad o no divulgación que reflejen las necesidades de la organización para la protección de la información.</t>
  </si>
  <si>
    <t>A.13.2.4 Acuerdos de confidencialidad o de no divulgación   --&gt;   Control: Se deberían identificar, revisar regularmente y documentar los requisitos para los acuerdos de confidencialidad o no divulgación que reflejen las necesidades de la organización para la protección de la información.</t>
  </si>
  <si>
    <t>A.14 Adquisición, desarrollo y mantenimientos de sistemas</t>
  </si>
  <si>
    <t>A.14.1.1 Requisitos de seguridad de los sistemas de información</t>
  </si>
  <si>
    <t>Objetivo: Asegurar que la seguridad de la información sea una parte integral de los sistemas de información durante todo el ciclo de vida. Esto incluye también los requisitos para sistemas de información que prestan servicios en redes públicas.</t>
  </si>
  <si>
    <t>A.14.1.1 Requisitos de seguridad de los sistemas de información   --&gt;   Objetivo: Asegurar que la seguridad de la información sea una parte integral de los sistemas de información durante todo el ciclo de vida. Esto incluye también los requisitos para sistemas de información que prestan servicios en redes públicas.</t>
  </si>
  <si>
    <t>A.14.1.1 Análisis y especificación de requisitos de seguridad de la información</t>
  </si>
  <si>
    <t>Control: Los requisitos relacionados con seguridad de la información se deberían incluir en los requisitos para nuevos sistemas de información o para mejoras a los sistemas de información existentes.</t>
  </si>
  <si>
    <t>A.14.1.1 Análisis y especificación de requisitos de seguridad de la información   --&gt;   Control: Los requisitos relacionados con seguridad de la información se deberían incluir en los requisitos para nuevos sistemas de información o para mejoras a los sistemas de información existentes.</t>
  </si>
  <si>
    <t>A.14.1.2 Seguridad de servicios de las aplicaciones en redes publicas</t>
  </si>
  <si>
    <t>Control: La información involucrada en los servicios de aplicaciones que pasan sobre redes públicas se debería proteger de actividades fraudulentas, disputas contractuales y divulgación y modificación no autorizadas.</t>
  </si>
  <si>
    <t>A.14.1.3 Protección de transacciones de los servicios de las aplicaciones</t>
  </si>
  <si>
    <t>Control: La información involucrada en las transacciones de los servicios de las aplicaciones se debería proteger para evitar la transmisión incompleta, el enrutamiento errado, la alteración no autorizada de mensajes, la divulgación no autorizada, y la duplicación o reproducción de mensajes no autorizada.</t>
  </si>
  <si>
    <t>A.14.1.3 Protección de transacciones de los servicios de las aplicaciones   --&gt;   Control: La información involucrada en las transacciones de los servicios de las aplicaciones se debería proteger para evitar la transmisión incompleta, el enrutamiento errado, la alteración no autorizada de mensajes, la divulgación no autorizada, y la duplicación o reproducción de mensajes no autorizada.</t>
  </si>
  <si>
    <t>A.14.2 Seguridad en los procesos de desarrollo y soporte</t>
  </si>
  <si>
    <t>Objetivo: Asegurar de que la seguridad de la información esté diseñada e implementada dentro del ciclo de vida de desarrollo de los sistemas de información.</t>
  </si>
  <si>
    <t>A.14.2 Seguridad en los procesos de desarrollo y soporte   --&gt;   Objetivo: Asegurar de que la seguridad de la información esté diseñada e implementada dentro del ciclo de vida de desarrollo de los sistemas de información.</t>
  </si>
  <si>
    <t>A.14.2.1 Política de desarrollo seguro</t>
  </si>
  <si>
    <t>Control: Se deberían establecer y aplicar reglas para el desarrollo de software y de sistemas, a los desarrollos que se dan dentro de la organización.</t>
  </si>
  <si>
    <t>A.14.2.1 Política de desarrollo seguro   --&gt;   Control: Se deberían establecer y aplicar reglas para el desarrollo de software y de sistemas, a los desarrollos que se dan dentro de la organización.</t>
  </si>
  <si>
    <t>A.14.2.2 Procedimientos de control de cambios en sistemas</t>
  </si>
  <si>
    <t>Control: Los cambios a los sistemas dentro del ciclo de vida de desarrollo se deberían controlar mediante el uso de procedimientos formales de control de cambios.</t>
  </si>
  <si>
    <t>A.14.2.2 Procedimientos de control de cambios en sistemas   --&gt;   Control: Los cambios a los sistemas dentro del ciclo de vida de desarrollo se deberían controlar mediante el uso de procedimientos formales de control de cambios.</t>
  </si>
  <si>
    <t>A.14.2.3 Revisión técnica de las aplicaciones después de cambios en la plataforma de operación</t>
  </si>
  <si>
    <t>Control: Cuando se cambian las plataformas de operación, se deberían revisar las aplicaciones críticas del negocio, y ponerlas a prueba para asegurar que no haya impacto adverso en las operaciones o seguridad de la organización.</t>
  </si>
  <si>
    <t>A.14.2.3 Revisión técnica de las aplicaciones después de cambios en la plataforma de operación   --&gt;   Control: Cuando se cambian las plataformas de operación, se deberían revisar las aplicaciones críticas del negocio, y ponerlas a prueba para asegurar que no haya impacto adverso en las operaciones o seguridad de la organización.</t>
  </si>
  <si>
    <t>A.14.2.4 Restricciones en los cambios a los paquetes de software</t>
  </si>
  <si>
    <t>Control: Se deberían desalentar las modificaciones a los paquetes de software, que se deben limitar a los cambios necesarios, y todos los cambios se deberían controlar estrictamente.</t>
  </si>
  <si>
    <t>A.14.2.4 Restricciones en los cambios a los paquetes de software   --&gt;   Control: Se deberían desalentar las modificaciones a los paquetes de software, que se deben limitar a los cambios necesarios, y todos los cambios se deberían controlar estrictamente.</t>
  </si>
  <si>
    <t>A.14.2.5 Principios de construcción de sistemas seguros</t>
  </si>
  <si>
    <t>Control: Se deberían establecer, documentar y mantener principios para la construcción de sistemas seguros, y aplicarlos a cualquier actividad de implementación de sistemas de información.</t>
  </si>
  <si>
    <t>A.14.2.5 Principios de construcción de sistemas seguros   --&gt;   Control: Se deberían establecer, documentar y mantener principios para la construcción de sistemas seguros, y aplicarlos a cualquier actividad de implementación de sistemas de información.</t>
  </si>
  <si>
    <t>A.14.2.6 Ambiente de desarrollo seguro</t>
  </si>
  <si>
    <t>Control: Las organizaciones deberían establecer y proteger adecuadamente los ambientes de desarrollo seguros para las tareas de desarrollo e integración de sistemas que comprendan todo el ciclo de vida de desarrollo de sistemas.</t>
  </si>
  <si>
    <t>A.14.2.6 Ambiente de desarrollo seguro   --&gt;   Control: Las organizaciones deberían establecer y proteger adecuadamente los ambientes de desarrollo seguros para las tareas de desarrollo e integración de sistemas que comprendan todo el ciclo de vida de desarrollo de sistemas.</t>
  </si>
  <si>
    <t>A.14.2.7 Desarrollo contratado externamente</t>
  </si>
  <si>
    <t>Control: La organización debería supervisar y hacer seguimiento de la actividad de desarrollo de sistemas contratados externamente.</t>
  </si>
  <si>
    <t>A.14.2.7 Desarrollo contratado externamente   --&gt;   Control: La organización debería supervisar y hacer seguimiento de la actividad de desarrollo de sistemas contratados externamente.</t>
  </si>
  <si>
    <t>A.14.2.8 Pruebas de seguridad de sistemas</t>
  </si>
  <si>
    <t>Control: Durante el desarrollo se deberían llevar a cabo pruebas de funcionalidad de la seguridad.</t>
  </si>
  <si>
    <t>A.14.2.8 Pruebas de seguridad de sistemas   --&gt;   Control: Durante el desarrollo se deberían llevar a cabo pruebas de funcionalidad de la seguridad.</t>
  </si>
  <si>
    <t>A.14.2.9 Prueba de aceptación de sistemas</t>
  </si>
  <si>
    <t>Control: Para los sistemas de información nuevos, actualizaciones y nuevas versiones, se deberían establecer programas de prueba para aceptación y criterios de aceptación relacionados.</t>
  </si>
  <si>
    <t>A.14.2.9 Prueba de aceptación de sistemas   --&gt;   Control: Para los sistemas de información nuevos, actualizaciones y nuevas versiones, se deberían establecer programas de prueba para aceptación y criterios de aceptación relacionados.</t>
  </si>
  <si>
    <t>A.14.3 Datos de prueba</t>
  </si>
  <si>
    <t>Objetivo: Asegurar la protección de los datos usados para pruebas.</t>
  </si>
  <si>
    <t>A.14.3 Datos de prueba   --&gt;   Objetivo: Asegurar la protección de los datos usados para pruebas.</t>
  </si>
  <si>
    <t>A.14.3.1 Protección de datos de prueba</t>
  </si>
  <si>
    <t xml:space="preserve">Control: Los datos de ensayo se deberían seleccionar, proteger y controlar cuidadosamente. </t>
  </si>
  <si>
    <t xml:space="preserve">A.14.3.1 Protección de datos de prueba   --&gt;   Control: Los datos de ensayo se deberían seleccionar, proteger y controlar cuidadosamente. </t>
  </si>
  <si>
    <t>A.15 Relación con los proveedores</t>
  </si>
  <si>
    <t>A.15.1 Seguridad de la información en las relaciones con los proveedores</t>
  </si>
  <si>
    <t>Objetivo: Asegurar la protección de los activos de la organización que sean accesibles a los proveedores.</t>
  </si>
  <si>
    <t>A.15.1 Seguridad de la información en las relaciones con los proveedores   --&gt;   Objetivo: Asegurar la protección de los activos de la organización que sean accesibles a los proveedores.</t>
  </si>
  <si>
    <t>A.15.1.1 Política de seguridad de la información para las relaciones con proveedores</t>
  </si>
  <si>
    <t>Control: Los requisitos de seguridad de la información para mitigar los riesgos asociados con el acceso de proveedores a los activos de la organización se deberían acordar con estos y se deberían documentar.</t>
  </si>
  <si>
    <t>A.15.1.1 Política de seguridad de la información para las relaciones con proveedores   --&gt;   Control: Los requisitos de seguridad de la información para mitigar los riesgos asociados con el acceso de proveedores a los activos de la organización se deberían acordar con estos y se deberían documentar.</t>
  </si>
  <si>
    <t>A.15.1.2 Tratamiento de la seguridad dentro de los acuerdos con proveedores</t>
  </si>
  <si>
    <t>Control: Se deberían establecer y acordar todos los requisitos de seguridad de la información pertinentes con cada proveedor que pueda tener acceso, procesar, almacenar, comunicar o suministrar componentes de infraestructura de TI para la información de la organización.</t>
  </si>
  <si>
    <t>A.15.1.2 Tratamiento de la seguridad dentro de los acuerdos con proveedores   --&gt;   Control: Se deberían establecer y acordar todos los requisitos de seguridad de la información pertinentes con cada proveedor que pueda tener acceso, procesar, almacenar, comunicar o suministrar componentes de infraestructura de TI para la información de la organización.</t>
  </si>
  <si>
    <t>A.15.1.3 Cadena de suministro de tecnología de información y comunicación</t>
  </si>
  <si>
    <t>Control: Los acuerdos con proveedores deberían incluir requisitos para tratar los riesgos de seguridad de la información asociados con la cadena de suministro de productos y servicios de tecnología de información y comunicación.</t>
  </si>
  <si>
    <t>A.15.1.3 Cadena de suministro de tecnología de información y comunicación   --&gt;   Control: Los acuerdos con proveedores deberían incluir requisitos para tratar los riesgos de seguridad de la información asociados con la cadena de suministro de productos y servicios de tecnología de información y comunicación.</t>
  </si>
  <si>
    <t>A.15.2 Gestión de la prestación de servicios con los proveedores</t>
  </si>
  <si>
    <t xml:space="preserve"> Objetivo: Mantener el nivel acordado de seguridad de la información y de prestación del servicio en línea con los acuerdos con los proveedores.</t>
  </si>
  <si>
    <t>A.15.2 Gestión de la prestación de servicios con los proveedores   --&gt;    Objetivo: Mantener el nivel acordado de seguridad de la información y de prestación del servicio en línea con los acuerdos con los proveedores.</t>
  </si>
  <si>
    <t>A.15.2.1 Seguimiento y revisión de los servicios de los proveedores</t>
  </si>
  <si>
    <t>Control:  Las organizaciones deberían hacer seguimiento, revisar y auditar con regularidad la prestación de servicios de los proveedores.</t>
  </si>
  <si>
    <t>A.15.2.1 Seguimiento y revisión de los servicios de los proveedores   --&gt;   Control:  Las organizaciones deberían hacer seguimiento, revisar y auditar con regularidad la prestación de servicios de los proveedores.</t>
  </si>
  <si>
    <t>A.15.2.2 Gestión de cambios en los servicios de proveedores</t>
  </si>
  <si>
    <t>Control: Se deberían gestionar los cambios en el suministro de servicios por parte de los proveedores, incluido el mantenimiento y la mejora de las políticas, procedimientos y controles de seguridad de la información existentes , teniendo en cuenta la criticidad de la información, sistemas y procesos del negocio involucrados, y la revaloración de los riesgos.</t>
  </si>
  <si>
    <t>A.15.2.2 Gestión de cambios en los servicios de proveedores   --&gt;   Control: Se deberían gestionar los cambios en el suministro de servicios por parte de los proveedores, incluido el mantenimiento y la mejora de las políticas, procedimientos y controles de seguridad de la información existentes , teniendo en cuenta la criticidad de la información, sistemas y procesos del negocio involucrados, y la revaloración de los riesgos.</t>
  </si>
  <si>
    <t>A.16 Gestión de incidentes de seguridad de la información</t>
  </si>
  <si>
    <t>A.16.1 Gestión de incidentes y mejoras en la seguridad de la información</t>
  </si>
  <si>
    <t>Objetivo: Asegurar un enfoque coherente y eficaz para la gestión de incidentes de seguridad de la información, incluida la comunicaciónsobre eventos de seguridad y debilidades.</t>
  </si>
  <si>
    <t>A.16.1 Gestión de incidentes y mejoras en la seguridad de la información   --&gt;   Objetivo: Asegurar un enfoque coherente y eficaz para la gestión de incidentes de seguridad de la información, incluida la comunicaciónsobre eventos de seguridad y debilidades.</t>
  </si>
  <si>
    <t>A.16.1.1 Responsabilidad y procedimientos</t>
  </si>
  <si>
    <t>Control: Se deberían establecer las responsabilidades y procedimientos de gestión para asegurar una respuesta rápida, eficaz y ordenada a los incidentes de seguridad de la información.</t>
  </si>
  <si>
    <t>A.16.1.1 Responsabilidad y procedimientos   --&gt;   Control: Se deberían establecer las responsabilidades y procedimientos de gestión para asegurar una respuesta rápida, eficaz y ordenada a los incidentes de seguridad de la información.</t>
  </si>
  <si>
    <t>A.16.1.2 Reporte de eventos de seguridad de la información</t>
  </si>
  <si>
    <t>Control: Los eventos de seguridad de la información se deberían informar a través de los canales de gestión apropiados, tan pronto como sea posible.</t>
  </si>
  <si>
    <t>A.16.1.2 Reporte de eventos de seguridad de la información   --&gt;   Control: Los eventos de seguridad de la información se deberían informar a través de los canales de gestión apropiados, tan pronto como sea posible.</t>
  </si>
  <si>
    <t>A.16.1.3 Reporte de debilidades de seguridad de la información</t>
  </si>
  <si>
    <t>Control: Se debería exigir a todos los empleados y contratistas que usan los servicios y sistemas de información de la organización, que observen e informen cualquier debilidad de seguridad de la información observada o sospechada en los sistemas o servicios.</t>
  </si>
  <si>
    <t>A.16.1.3 Reporte de debilidades de seguridad de la información   --&gt;   Control: Se debería exigir a todos los empleados y contratistas que usan los servicios y sistemas de información de la organización, que observen e informen cualquier debilidad de seguridad de la información observada o sospechada en los sistemas o servicios.</t>
  </si>
  <si>
    <t>A.16.1.4 Evaluación de eventos de seguridad de la información y decisiones sobre ellos</t>
  </si>
  <si>
    <t>Control: Los eventos de seguridad de la información se deberían evaluar y se debería decidir si se van a clasificar como incidentes de seguridad de la información.</t>
  </si>
  <si>
    <t>A.16.1.5 Respuesta a incidentes de seguridad de la información</t>
  </si>
  <si>
    <t>Control: Se debería dar respuesta a los incidentes de seguridad de la información de acuerdo con procedimientos documentados.</t>
  </si>
  <si>
    <t>A.16.1.5 Respuesta a incidentes de seguridad de la información   --&gt;   Control: Se debería dar respuesta a los incidentes de seguridad de la información de acuerdo con procedimientos documentados.</t>
  </si>
  <si>
    <t>A.16.1.6 Aprendizaje obtenido de los incidentes de seguridad de la información</t>
  </si>
  <si>
    <t>Control: El conocimiento adquirido al analizar y resolver incidentes de seguridad de la información se debería usar para reducir la posibilidad o el impacto de incidentes futuros.</t>
  </si>
  <si>
    <t>A.16.1.6 Aprendizaje obtenido de los incidentes de seguridad de la información   --&gt;   Control: El conocimiento adquirido al analizar y resolver incidentes de seguridad de la información se debería usar para reducir la posibilidad o el impacto de incidentes futuros.</t>
  </si>
  <si>
    <t>A.16.1.7 Recolección de evidencia</t>
  </si>
  <si>
    <t>Control: La organización debería definir y aplicar procedimientos para la identificación, recolección, adquisición y preservación de información que pueda servir como evidencia.</t>
  </si>
  <si>
    <t>A.16.1.7 Recolección de evidencia   --&gt;   Control: La organización debería definir y aplicar procedimientos para la identificación, recolección, adquisición y preservación de información que pueda servir como evidencia.</t>
  </si>
  <si>
    <t>A.17 Aspectos de seguridad de la información de la gestión de continuidad de negocio</t>
  </si>
  <si>
    <t>A.17.1 Continuidad de seguridad de la información</t>
  </si>
  <si>
    <t>Objetivo: La continuidad de seguridad de la información se debería incluir en los sistemas de gestión de la continuidad de negocio de la organización</t>
  </si>
  <si>
    <t>A.17.1 Continuidad de seguridad de la información   --&gt;   Objetivo: La continuidad de seguridad de la información se debería incluir en los sistemas de gestión de la continuidad de negocio de la organización</t>
  </si>
  <si>
    <t>A.17.1.1 Planificación de la continuidad de la seguridad de la información</t>
  </si>
  <si>
    <t>Control: La organización debería determinar sus requisitos para la seguridad de la información y la continuidad de la gestión de la seguridad de la información en situaciones adversas, por ejemplo, durante una crisis o desastre.</t>
  </si>
  <si>
    <t>A.17.1.1 Planificación de la continuidad de la seguridad de la información   --&gt;   Control: La organización debería determinar sus requisitos para la seguridad de la información y la continuidad de la gestión de la seguridad de la información en situaciones adversas, por ejemplo, durante una crisis o desastre.</t>
  </si>
  <si>
    <t>A.17.1.2 Implementación de la continuidad de la seguridad de la información</t>
  </si>
  <si>
    <t>Control: La organización debería establecer, documentar, implementar y mantener procesos, procedimientos y controles para asegurar el nivel de continuidad requerido para la seguridad de la información durante una situación adversa.</t>
  </si>
  <si>
    <t>A.17.1.2 Implementación de la continuidad de la seguridad de la información   --&gt;   Control: La organización debería establecer, documentar, implementar y mantener procesos, procedimientos y controles para asegurar el nivel de continuidad requerido para la seguridad de la información durante una situación adversa.</t>
  </si>
  <si>
    <t>A.17.1.3 Verificación, revisión y evaluación de la continuidad de la seguridad de la información</t>
  </si>
  <si>
    <t>Control: La organización debería verificar a intervalos regulares los controles de continuidad de la seguridad de la información establecidos e implementados, con el fin de asegurar que son validos y eficaces durante situaciones adversas.</t>
  </si>
  <si>
    <t>A.17.1.3 Verificación, revisión y evaluación de la continuidad de la seguridad de la información   --&gt;   Control: La organización debería verificar a intervalos regulares los controles de continuidad de la seguridad de la información establecidos e implementados, con el fin de asegurar que son validos y eficaces durante situaciones adversas.</t>
  </si>
  <si>
    <t>A.17.2 Redundancias</t>
  </si>
  <si>
    <t>Objetivo: Asegurar la disponibilidad de instalaciones de procesamiento de información.</t>
  </si>
  <si>
    <t>A.17.2 Redundancias   --&gt;   Objetivo: Asegurar la disponibilidad de instalaciones de procesamiento de información.</t>
  </si>
  <si>
    <t>A.17.2.1 Disponibilidad de instalaciones de procesamiento de información.</t>
  </si>
  <si>
    <t>Control: Las instalaciones de procesamiento de información se deberían implementar con redundancia suficiente para cumplir los requisitos de disponibilidad.</t>
  </si>
  <si>
    <t>A.17.2.1 Disponibilidad de instalaciones de procesamiento de información.   --&gt;   Control: Las instalaciones de procesamiento de información se deberían implementar con redundancia suficiente para cumplir los requisitos de disponibilidad.</t>
  </si>
  <si>
    <t>A.18 Cumplimiento</t>
  </si>
  <si>
    <t>A.18.1 Cumplimiento de requisitos legales y contractuales</t>
  </si>
  <si>
    <t>Objetivo: Evitar el incumplimiento de las obligaciones legales, estatutarias, de reglamentación o contractuales relacionadas con seguridad de la información, y de cualquier requisito de seguridad.</t>
  </si>
  <si>
    <t>A.18.1 Cumplimiento de requisitos legales y contractuales   --&gt;   Objetivo: Evitar el incumplimiento de las obligaciones legales, estatutarias, de reglamentación o contractuales relacionadas con seguridad de la información, y de cualquier requisito de seguridad.</t>
  </si>
  <si>
    <t>A.18.1.1 Identificación de la legislación aplicable y de los requisitos contractuales</t>
  </si>
  <si>
    <t>Control: Todos los requisitos estatutarios, reglamentarios y contractuales pertinentes, y el enfoque de la organización para cumplirlos, se deberían identificar y documentar explícitamente y mantenerlos actualizados para cada sistema de información y para la organización.</t>
  </si>
  <si>
    <t>A.18.1.1 Identificación de la legislación aplicable y de los requisitos contractuales   --&gt;   Control: Todos los requisitos estatutarios, reglamentarios y contractuales pertinentes, y el enfoque de la organización para cumplirlos, se deberían identificar y documentar explícitamente y mantenerlos actualizados para cada sistema de información y para la organización.</t>
  </si>
  <si>
    <t>A.18.1.2 Derechos de propiedad intelectual</t>
  </si>
  <si>
    <t>Control: Se deberían implementar procedimientos apropiados para asegurar el cumplimiento de los requisitos legislativos, de reglamentación y contractuales relacionados con los derechos de propiedad intelectual y el uso de productos de software patentados.</t>
  </si>
  <si>
    <t>A.18.1.2 Derechos de propiedad intelectual   --&gt;   Control: Se deberían implementar procedimientos apropiados para asegurar el cumplimiento de los requisitos legislativos, de reglamentación y contractuales relacionados con los derechos de propiedad intelectual y el uso de productos de software patentados.</t>
  </si>
  <si>
    <t>A.18.1.3 Protección de registros</t>
  </si>
  <si>
    <t>Control: Los registros se deberían proteger contra perdida, destrucción, falsificación, acceso no autorizado y liberación no autorizada, de acuerdo con los requisitos legislativos, de reglamentación, contractuales y de negocio.</t>
  </si>
  <si>
    <t>A.18.1.3 Protección de registros   --&gt;   Control: Los registros se deberían proteger contra perdida, destrucción, falsificación, acceso no autorizado y liberación no autorizada, de acuerdo con los requisitos legislativos, de reglamentación, contractuales y de negocio.</t>
  </si>
  <si>
    <t>A.18.1.4 Privacidad y protección de datos personales</t>
  </si>
  <si>
    <t xml:space="preserve">Control: Cuando sea aplicable, se deberían asegurar la privacidad y la protección de la información de datos personales, como se exige en la legislación y la reglamentación pertinentes. </t>
  </si>
  <si>
    <t xml:space="preserve">A.18.1.4 Privacidad y protección de datos personales   --&gt;   Control: Cuando sea aplicable, se deberían asegurar la privacidad y la protección de la información de datos personales, como se exige en la legislación y la reglamentación pertinentes. </t>
  </si>
  <si>
    <t>A.18.1.5 Reglamentación de controles criptográficos</t>
  </si>
  <si>
    <t>Control: Se deberían usar controles criptográficos, en cumplimiento de todos los acuerdos, legislación y reglamentación pertinentes.</t>
  </si>
  <si>
    <t>A.18.1.5 Reglamentación de controles criptográficos   --&gt;   Control: Se deberían usar controles criptográficos, en cumplimiento de todos los acuerdos, legislación y reglamentación pertinentes.</t>
  </si>
  <si>
    <t>A.18.2 Revisiones de seguridad de la información</t>
  </si>
  <si>
    <t>Objetivo: Asegurar que la seguridad de la información se implemente y opere de acuerdo con las políticas y procedimientos organizacionales.</t>
  </si>
  <si>
    <t>A.18.2 Revisiones de seguridad de la información   --&gt;   Objetivo: Asegurar que la seguridad de la información se implemente y opere de acuerdo con las políticas y procedimientos organizacionales.</t>
  </si>
  <si>
    <t>A.18.2.1 Revisión independiente de la seguridad de la información</t>
  </si>
  <si>
    <t>Control: El enfoque de la organización para la gestión de la seguridad de la información y su implementación (es decir, los objetivos de control, los controles, las políticas, los procesos y los procedimientos para seguridad de la información) se deberían revisar independientemente a intervalos planificados o cuando ocurran cambios significativos.</t>
  </si>
  <si>
    <t>A.18.2.1 Revisión independiente de la seguridad de la información   --&gt;   Control: El enfoque de la organización para la gestión de la seguridad de la información y su implementación (es decir, los objetivos de control, los controles, las políticas, los procesos y los procedimientos para seguridad de la información) se deberían revisar independientemente a intervalos planificados o cuando ocurran cambios significativos.</t>
  </si>
  <si>
    <t>A.18.2.2 Cumplimiento con las políticas y normas de seguridad</t>
  </si>
  <si>
    <t>Control: Los directores deberían revisar con regularidad el cumplimiento del procesamiento y procedimientos de información dentro de su área de responsabilidad, con las políticas y normas de seguridad apropiadas, y cualquier otro requisito de seguridad.</t>
  </si>
  <si>
    <t>A.18.2.2 Cumplimiento con las políticas y normas de seguridad   --&gt;   Control: Los directores deberían revisar con regularidad el cumplimiento del procesamiento y procedimientos de información dentro de su área de responsabilidad, con las políticas y normas de seguridad apropiadas, y cualquier otro requisito de seguridad.</t>
  </si>
  <si>
    <t>A.18.2.3 Revisión del cumplimiento técnico</t>
  </si>
  <si>
    <t xml:space="preserve">Control: Los sistemas de información se deberían revisar periódicamente para determinar el cumplimiento con las políticas y normas de seguridad de la información. </t>
  </si>
  <si>
    <t xml:space="preserve">A.18.2.3 Revisión del cumplimiento técnico   --&gt;   Control: Los sistemas de información se deberían revisar periódicamente para determinar el cumplimiento con las políticas y normas de seguridad de la información. </t>
  </si>
  <si>
    <t>CRITICIDAD E IMPACTO POR TIPO DE ACTIVO Y MEDIO CONSERVACIÓN</t>
  </si>
  <si>
    <t>TIPO DE ACTIVO</t>
  </si>
  <si>
    <t>MEDIO DE CONSERVACIÓN</t>
  </si>
  <si>
    <t>ACTIVO</t>
  </si>
  <si>
    <t xml:space="preserve">CRITICIDAD </t>
  </si>
  <si>
    <t>AMENAZAS CONSOLIDADAS</t>
  </si>
  <si>
    <t>PRINCIPIO DE LA SEGURIDAD  AEFCTADO</t>
  </si>
  <si>
    <t>VULNERABILIDADES CONSOLIDADAS</t>
  </si>
  <si>
    <t>INFORMACIÓN</t>
  </si>
  <si>
    <t xml:space="preserve">Físico
</t>
  </si>
  <si>
    <t>CATASTROFICO</t>
  </si>
  <si>
    <t>Pérdida de Disponibilidad</t>
  </si>
  <si>
    <t>Perdida de Disponibilidad, confidencialidad e integridad</t>
  </si>
  <si>
    <t xml:space="preserve">Posibilidad de Daño, de la información, entorno ambiental, carpetas físicas de los funcionarios del MinCIT </t>
  </si>
  <si>
    <t>Pérdida de Integridad</t>
  </si>
  <si>
    <t>No cumplimento de los procedimientos para el manejo de información física.</t>
  </si>
  <si>
    <t>No aplicar el etiquetado de información a los registros documentales físicos.</t>
  </si>
  <si>
    <t>Perdida de confidencialidad</t>
  </si>
  <si>
    <t>Digital y electrónico</t>
  </si>
  <si>
    <t>SOFTWARE</t>
  </si>
  <si>
    <t>Front End - Sitio Web o Aplicación</t>
  </si>
  <si>
    <r>
      <t xml:space="preserve">Aplicativos Web Internos Misionales
</t>
    </r>
    <r>
      <rPr>
        <sz val="11"/>
        <color theme="1"/>
        <rFont val="Arial"/>
        <family val="2"/>
      </rPr>
      <t>(VUCE - Sistemas Especiales de Importación - Exportación, Consulta de la información plan vallejo, Comercializadoras Internacionales, Dumping y Salvaguardias, Módulo RUNIC, Importaciones 2.0, Presentación de  Solicitud de transformación o ensamble, Estadísticas Solicitudes de Inspección SIIS Carga contenerizada, Contingentes de Exportación, Aplicativo BACEX, Declaratoria de Zonas Francas)</t>
    </r>
    <r>
      <rPr>
        <b/>
        <sz val="11"/>
        <color theme="1"/>
        <rFont val="Arial"/>
        <family val="2"/>
      </rPr>
      <t xml:space="preserve">
</t>
    </r>
  </si>
  <si>
    <t>Posibilidad de pérdida de acceso al aplicativo o sitio web por eventos e incidentes</t>
  </si>
  <si>
    <t>No contar con el acceso al aplicativo o sitio web, por eventos o incidentes.</t>
  </si>
  <si>
    <r>
      <rPr>
        <b/>
        <sz val="11"/>
        <color theme="1"/>
        <rFont val="Arial"/>
        <family val="2"/>
      </rPr>
      <t>Aplicativos sitio Web APOYO</t>
    </r>
    <r>
      <rPr>
        <sz val="11"/>
        <color theme="1"/>
        <rFont val="Arial"/>
        <family val="2"/>
      </rPr>
      <t xml:space="preserve">
(Supervisión Contratos de Estabilidad Jurídica, Evaluación De Desempeño Laboral, Gestión documental, Parque Automotor, Aplicativo Revisión Actos Administrativos, Sistema de Gestión Documental -PQRSD, Módulo Comisiones SISCO, Aplicativo - Cobro coactivo, Aplicativo ER+).</t>
    </r>
    <r>
      <rPr>
        <b/>
        <sz val="11"/>
        <color theme="1"/>
        <rFont val="Arial"/>
        <family val="2"/>
      </rPr>
      <t xml:space="preserve">
</t>
    </r>
  </si>
  <si>
    <t xml:space="preserve">Software de terceros (BID, Banco Mundial, BID) o interinstitucional (SIIF Nación, Sireci, CHIP,  Contaduría General De la Nación, Sistema General de Regalías, Banco Agrario, DANE, SECOP II, SIGEP, Sistema de Registro Nacional de Medidas Correctivas RNMC, 
Contraloría, Procuraduria) </t>
  </si>
  <si>
    <t xml:space="preserve">Aplicativos Web (externos) que apoyan la gestión de la información en los procesos de la entidad y cuyos datos contiene información sensible, privada o semiprivada.
</t>
  </si>
  <si>
    <t>Posibilidad de pérdida de acceso al sitio web del tercero para consulta de información debido a caidas del servicio por ciberataques</t>
  </si>
  <si>
    <t>Posibilidad de pérdida de acceso, o falla del registro en los  servicios de la aplicación web o interinstitucional por fallas en el servicio de internet.</t>
  </si>
  <si>
    <t>HARDWARE</t>
  </si>
  <si>
    <t>Equipos de Computo</t>
  </si>
  <si>
    <r>
      <rPr>
        <b/>
        <sz val="11"/>
        <color theme="1"/>
        <rFont val="Arial"/>
        <family val="2"/>
      </rPr>
      <t>Equipos de computo sin placa de inventario</t>
    </r>
    <r>
      <rPr>
        <sz val="11"/>
        <color theme="1"/>
        <rFont val="Arial"/>
        <family val="2"/>
      </rPr>
      <t xml:space="preserve">
Computadores utlizados para la gestión, conservación y custodia de la información, sin informacion adicoinales de los mecanismos que se utilizan para proteger la disponibilidad de la información. </t>
    </r>
  </si>
  <si>
    <t>Posibilidad de pérdida de la información por no poder identificar a quien le pertenece el equipo y cuales son los medios  de conservacion de la informacion</t>
  </si>
  <si>
    <t>Uso incorrecto del hardware</t>
  </si>
  <si>
    <t>computadores portatiles institucionales</t>
  </si>
  <si>
    <t>Posibilidad de pérdida de equipo portátil o PC por ubicación fuera de las instalaciones del MinCIT</t>
  </si>
  <si>
    <t>No tener control sobre la ubicación física equipos y PC fuera de las instalaciones del MinCIT</t>
  </si>
  <si>
    <t xml:space="preserve">Pérdida de Disponibilidad e integridad </t>
  </si>
  <si>
    <t>No contar con el mantenimiento programado y preventivo de los equipos de computo y/o portátiles.</t>
  </si>
  <si>
    <t>Error en el uso  de la conservación y custodia de la informacion</t>
  </si>
  <si>
    <t>Pérdida de Disponibilidad
Pérdida de Intgeridad</t>
  </si>
  <si>
    <t>Equipos personales</t>
  </si>
  <si>
    <t>Posibilidad de pérdida o daño de la información por defectos en el equipo portátil.</t>
  </si>
  <si>
    <t>Computdaores personales desactualizados</t>
  </si>
  <si>
    <t>Servidores</t>
  </si>
  <si>
    <t>Servidor de Archivos (SRVDATOS)</t>
  </si>
  <si>
    <t>Posibilidad de Perdida de acceso al servidor de datos por evento o incidentes.</t>
  </si>
  <si>
    <t xml:space="preserve">Perdida de Disponibilidad
Perdida de Integridad </t>
  </si>
  <si>
    <t>No contar con el acceso al servidor, por eventos o incidentes</t>
  </si>
  <si>
    <r>
      <rPr>
        <b/>
        <sz val="11"/>
        <color theme="1"/>
        <rFont val="Arial"/>
        <family val="2"/>
      </rPr>
      <t>Inventario de discos duros sin identificar</t>
    </r>
    <r>
      <rPr>
        <sz val="11"/>
        <color theme="1"/>
        <rFont val="Arial"/>
        <family val="2"/>
      </rPr>
      <t xml:space="preserve">
Discos duros con información de (Backup Plan Vallejo, Backup Prácticas Comerciales, Backup Dumping y Subvenciones)</t>
    </r>
  </si>
  <si>
    <r>
      <rPr>
        <b/>
        <sz val="11"/>
        <color theme="1"/>
        <rFont val="Arial"/>
        <family val="2"/>
      </rPr>
      <t>Discos duros del CTCP</t>
    </r>
    <r>
      <rPr>
        <sz val="11"/>
        <color theme="1"/>
        <rFont val="Arial"/>
        <family val="2"/>
      </rPr>
      <t xml:space="preserve">
Discos duros que contienen informacion relacionada con CTCP, VDEDRCTCP01  Proyectos normativos  
VDEDRCTCP02  Expedientes de conceptos técnicos contables, 
VDEDRCTCP05  Orientaciones Técnicas y Pedagógicas </t>
    </r>
  </si>
  <si>
    <r>
      <rPr>
        <b/>
        <sz val="11"/>
        <color theme="1"/>
        <rFont val="Arial"/>
        <family val="2"/>
      </rPr>
      <t>Memoria USB</t>
    </r>
    <r>
      <rPr>
        <sz val="11"/>
        <color theme="1"/>
        <rFont val="Arial"/>
        <family val="2"/>
      </rPr>
      <t xml:space="preserve"> 
personal, 
Activo del Consejo Superior de Comercio Exterior, utilizado como medio de respaldo de la información.
</t>
    </r>
  </si>
  <si>
    <t xml:space="preserve">No contar con medios de respaldo para la información en los DD, USB o CD´s. </t>
  </si>
  <si>
    <t>Procesos Judiciales 
USB  de backup, de carcater persona, almacena y se transporta información Clasificada</t>
  </si>
  <si>
    <t>SERVICIOS</t>
  </si>
  <si>
    <t>Nubes Publicas</t>
  </si>
  <si>
    <t>Nubes Públicas
Base de contactos de Empresarios</t>
  </si>
  <si>
    <t>Posibilidad de pérdida de información institucional  en nubes externas.</t>
  </si>
  <si>
    <t>Perdida de Confidencialidad y disponibilidad</t>
  </si>
  <si>
    <t>Falta de claridad en la directriz sobre el manejo de información en repositorios institucionales, y la limitación de almacenamiento de información en repositorios personales</t>
  </si>
  <si>
    <t>Perdida de disponibilidad</t>
  </si>
  <si>
    <t>Falta de socialización a todos los colaboradores sobre las buenas practicas para el almacenamiento de información institucional en los repositorios asignados por el MinCIT.</t>
  </si>
  <si>
    <t>Perdida de confidencialidad, disponibilidad</t>
  </si>
  <si>
    <t>Almacenamiento</t>
  </si>
  <si>
    <r>
      <rPr>
        <b/>
        <sz val="11"/>
        <color theme="1"/>
        <rFont val="Arial"/>
        <family val="2"/>
      </rPr>
      <t>Directorio Compartido</t>
    </r>
    <r>
      <rPr>
        <sz val="11"/>
        <color theme="1"/>
        <rFont val="Arial"/>
        <family val="2"/>
      </rPr>
      <t xml:space="preserve">
Computadores  portátiles que sirven como repositorio de informacioón.</t>
    </r>
  </si>
  <si>
    <t>Posibilidad de dar acceso público a  la información</t>
  </si>
  <si>
    <t>Perdida de confidencialidad e integridad</t>
  </si>
  <si>
    <t>Falta de socialización a todos los colaboradores sobre las buenas practicas para compartir información en los diferentes repositorios institucionales asignados por el MinCIT.</t>
  </si>
  <si>
    <t>Perdida de confidencialidad y disponibilidad</t>
  </si>
  <si>
    <t>Posibilidad de pérdida de acceso al repositorio</t>
  </si>
  <si>
    <t xml:space="preserve">Perdida de Disponibilidad </t>
  </si>
  <si>
    <t>Posibilidad de apertura de un correo  malicioso que pueda afectar la información almacenada en los correos.</t>
  </si>
  <si>
    <t>Perdida de Disponibilidad</t>
  </si>
  <si>
    <t>No contar con el acceso al servicios del correo institucional, por eventos o incidentes.</t>
  </si>
  <si>
    <t>Uso de cuentas de correos funcionales para atender las solicitudes o inquietudes de los usuarios de servicios de aplicación del MinCIT.</t>
  </si>
  <si>
    <t>RECURSO HUMANO</t>
  </si>
  <si>
    <t>Personal Interno</t>
  </si>
  <si>
    <t>Posibilidad de no tener acceso a la información de la gestión realizada por el colaborador que se ya no se encuentra laborando en el MinCIT.</t>
  </si>
  <si>
    <t>No se cuenta con un lineamiento que establezca los criterios o condiciones para la transferencia de información en repositorios institucionales por parte de los colaboradores.</t>
  </si>
  <si>
    <t>INFRAESTRUCTURA</t>
  </si>
  <si>
    <t>Instalaciones Físicas</t>
  </si>
  <si>
    <t>Perdida de Disponibilidad e integridad</t>
  </si>
  <si>
    <t xml:space="preserve">No tener acceso a la información física y bienes en bodega. </t>
  </si>
  <si>
    <t>RIESGO POR TIPO DE ACTIVO - PROBABILIDAD VS IMPACTO</t>
  </si>
  <si>
    <t>PROBABILDAD</t>
  </si>
  <si>
    <t>RIESGO</t>
  </si>
  <si>
    <t>D</t>
  </si>
  <si>
    <t>C</t>
  </si>
  <si>
    <t>I</t>
  </si>
  <si>
    <t>P</t>
  </si>
  <si>
    <t xml:space="preserve">EXTREMO </t>
  </si>
  <si>
    <r>
      <rPr>
        <b/>
        <sz val="11"/>
        <color theme="1"/>
        <rFont val="Arial"/>
        <family val="2"/>
      </rPr>
      <t>Aplicativos Web Internos - MISIONALES</t>
    </r>
    <r>
      <rPr>
        <sz val="11"/>
        <color theme="1"/>
        <rFont val="Arial"/>
        <family val="2"/>
      </rPr>
      <t xml:space="preserve">
VUCE (Sistemas Especiales de Importación - Exportación, Consulta de la información plan vallejo, Comercializadoras Internacionales, Dumping y Salvaguardias, Módulo RUNIC, Importaciones 2.0, Presentación de  Solicitud de transformación o ensamble, Estadísticas Solicitudes de Inspección SIIS Carga contenerizada, Contingentes de Exportación, Aplicativo BACEX)</t>
    </r>
  </si>
  <si>
    <r>
      <rPr>
        <b/>
        <sz val="11"/>
        <color theme="1"/>
        <rFont val="Arial"/>
        <family val="2"/>
      </rPr>
      <t>Aplicativos sitio Web - APOYO</t>
    </r>
    <r>
      <rPr>
        <sz val="11"/>
        <color theme="1"/>
        <rFont val="Arial"/>
        <family val="2"/>
      </rPr>
      <t xml:space="preserve">
 (Supervisión Contratos de Estabilidad Jurídica, Evaluación De Desempeño Laboral, Gestión documental, Parque Automotor, Aplicativo Revisión Actos dministrativos, Sistema de Gestión Documental -PQRSD, Módulo Comisiones SISCO, Aplicativo - Cobro coactivo, Aplicativo ER+, Declaratoria de Zonas Francas).</t>
    </r>
  </si>
  <si>
    <t xml:space="preserve">Equipos de cómputo  </t>
  </si>
  <si>
    <t>Computadores portatiles institucionales</t>
  </si>
  <si>
    <t xml:space="preserve">Memoria USB personal, 
Activo del Consejo Superior de Comercio Exterior, utilizado como medio de respaldo de la información.
</t>
  </si>
  <si>
    <t>Procesos Judiciales 
USB  de backup, de carácter persona, almacena y se transporta información Clasificada</t>
  </si>
  <si>
    <t xml:space="preserve">Directorio Compartido
(Portátiles)
</t>
  </si>
  <si>
    <t>Computadores  portátiles que sirven como repositorio de informacioón.</t>
  </si>
  <si>
    <t>RIESGO INHERENTE</t>
  </si>
  <si>
    <t>RIESGO RESIDUAL</t>
  </si>
  <si>
    <t>ok</t>
  </si>
  <si>
    <t>OK</t>
  </si>
  <si>
    <t>Estado</t>
  </si>
  <si>
    <t>Cumplida</t>
  </si>
  <si>
    <t>1E</t>
  </si>
  <si>
    <t>2E</t>
  </si>
  <si>
    <t>3A</t>
  </si>
  <si>
    <t>4A</t>
  </si>
  <si>
    <t>5A</t>
  </si>
  <si>
    <t>6B</t>
  </si>
  <si>
    <t>7M</t>
  </si>
  <si>
    <t>8M</t>
  </si>
  <si>
    <t>9M</t>
  </si>
  <si>
    <t>10A</t>
  </si>
  <si>
    <t>11M</t>
  </si>
  <si>
    <t>12M</t>
  </si>
  <si>
    <t>13M</t>
  </si>
  <si>
    <t>14M</t>
  </si>
  <si>
    <t>15M</t>
  </si>
  <si>
    <t>16A</t>
  </si>
  <si>
    <t>17M</t>
  </si>
  <si>
    <t>18M</t>
  </si>
  <si>
    <t>19M</t>
  </si>
  <si>
    <t>20B</t>
  </si>
  <si>
    <t>Orden</t>
  </si>
  <si>
    <t>Plan Institucional de Archivo</t>
  </si>
  <si>
    <t xml:space="preserve">En el CIGD del 23/01/2024 en el marco de presentación de los Planes de Acción, el Grupo de Gestión Documental presento el  Plan Institucional de Archivos de la Entidad -PINAR, para la función archivística del Ministerio </t>
  </si>
  <si>
    <t>Con el Plan Institucional de Archivo se propende por: Implementar SIC, Mejorar y actualizar los Instrumentos Archivísticos; Aplicar TRDs y TVDs; Implementar los programas específicos para Documentos Especiales y de Gestión de Documentos Electrónicos; e Implementar el SGDEA para Expediente Electrónico en el SGD.</t>
  </si>
  <si>
    <t>MRSPI2022 Seguimeinto Acciones 202312 202402</t>
  </si>
  <si>
    <t xml:space="preserve">En Ejecución </t>
  </si>
  <si>
    <t>ANS Contrato GC363-2025</t>
  </si>
  <si>
    <t>A Diciembre 2023 se realizó la gestión de cambio por actualziación de la plataforma de seguridad perimetral (FWAF, FSIEM,FGATE, FMAIl, entre otros)</t>
  </si>
  <si>
    <t>GTI R4 GestionCambio</t>
  </si>
  <si>
    <r>
      <t xml:space="preserve">ANÁLISIS Y VALORACIÓN DEL RIESGO INHERENTE 
</t>
    </r>
    <r>
      <rPr>
        <sz val="8"/>
        <color theme="1"/>
        <rFont val="Verdana Pro Cond Light"/>
        <family val="2"/>
      </rPr>
      <t>(antes de controles)</t>
    </r>
  </si>
  <si>
    <r>
      <t xml:space="preserve">VALORACIÓN DEL RIESGO RESIDUAL 
</t>
    </r>
    <r>
      <rPr>
        <sz val="8"/>
        <color theme="1"/>
        <rFont val="Verdana Pro Cond Light"/>
        <family val="2"/>
      </rPr>
      <t>(después de controles)</t>
    </r>
  </si>
  <si>
    <r>
      <t xml:space="preserve">INDICADOR DEL RIESGO 
</t>
    </r>
    <r>
      <rPr>
        <sz val="8"/>
        <color theme="1"/>
        <rFont val="Verdana Pro Cond Light"/>
        <family val="2"/>
      </rPr>
      <t>(Se documenta en ISOlución)</t>
    </r>
    <r>
      <rPr>
        <b/>
        <sz val="8"/>
        <color theme="1"/>
        <rFont val="Verdana Pro Cond Light"/>
        <family val="2"/>
      </rPr>
      <t xml:space="preserve">
</t>
    </r>
  </si>
  <si>
    <r>
      <t xml:space="preserve">ACCIONES PARA ABORDAR EL RIESGO RESIDUAL
</t>
    </r>
    <r>
      <rPr>
        <sz val="8"/>
        <color theme="1"/>
        <rFont val="Verdana Pro Cond Light"/>
        <family val="2"/>
      </rPr>
      <t>(número de la acción de Isolución)</t>
    </r>
  </si>
  <si>
    <r>
      <t xml:space="preserve">Responsable(s) del Riesgo
</t>
    </r>
    <r>
      <rPr>
        <sz val="8"/>
        <color theme="1"/>
        <rFont val="Verdana Pro Cond Light"/>
        <family val="2"/>
      </rPr>
      <t>(cargo)</t>
    </r>
  </si>
  <si>
    <r>
      <t xml:space="preserve">TIPO DE CAUSA
</t>
    </r>
    <r>
      <rPr>
        <sz val="8"/>
        <color theme="1"/>
        <rFont val="Verdana Pro Cond Light"/>
        <family val="2"/>
      </rPr>
      <t>(Externa ó
Interna)</t>
    </r>
  </si>
  <si>
    <r>
      <t xml:space="preserve">CAUSA(S)
</t>
    </r>
    <r>
      <rPr>
        <sz val="8"/>
        <color theme="1"/>
        <rFont val="Verdana Pro Cond Light"/>
        <family val="2"/>
      </rPr>
      <t>(escribir una causa por fila)</t>
    </r>
  </si>
  <si>
    <r>
      <t xml:space="preserve">DESCRIPCIÓN DEL CONTROL
</t>
    </r>
    <r>
      <rPr>
        <sz val="8"/>
        <color theme="1"/>
        <rFont val="Verdana Pro Cond Light"/>
        <family val="2"/>
      </rPr>
      <t>(Un control por cada causa, si no hay control se escribe "No existe control")</t>
    </r>
  </si>
  <si>
    <r>
      <t xml:space="preserve">TIPO
</t>
    </r>
    <r>
      <rPr>
        <sz val="8"/>
        <color theme="1"/>
        <rFont val="Verdana Pro Cond Light"/>
        <family val="2"/>
      </rPr>
      <t>(Prevenir, detectar o corregir)</t>
    </r>
  </si>
  <si>
    <r>
      <t xml:space="preserve">NIVEL DE ACEPTACIÓN DEL RIESGO 
</t>
    </r>
    <r>
      <rPr>
        <sz val="8"/>
        <color theme="1"/>
        <rFont val="Verdana Pro Cond Light"/>
        <family val="2"/>
      </rPr>
      <t>(RAE)</t>
    </r>
  </si>
  <si>
    <r>
      <rPr>
        <b/>
        <sz val="8"/>
        <color theme="1"/>
        <rFont val="Verdana Pro Cond Light"/>
        <family val="2"/>
      </rPr>
      <t xml:space="preserve">RIESGO DE GESTIÓN  </t>
    </r>
    <r>
      <rPr>
        <sz val="8"/>
        <color theme="1"/>
        <rFont val="Verdana Pro Cond Light"/>
        <family val="2"/>
      </rPr>
      <t xml:space="preserve">
</t>
    </r>
    <r>
      <rPr>
        <u/>
        <sz val="8"/>
        <color theme="1"/>
        <rFont val="Verdana Pro Cond Light"/>
        <family val="2"/>
      </rPr>
      <t>CUANTITATIVA - ECONOMICA</t>
    </r>
    <r>
      <rPr>
        <sz val="8"/>
        <color theme="1"/>
        <rFont val="Verdana Pro Cond Light"/>
        <family val="2"/>
      </rPr>
      <t xml:space="preserve">
Pérdida de cobertura en la prestación de los servicios de la entidad ≥50%
</t>
    </r>
    <r>
      <rPr>
        <u/>
        <sz val="8"/>
        <color theme="1"/>
        <rFont val="Verdana Pro Cond Light"/>
        <family val="2"/>
      </rPr>
      <t>CUALITATIVA REPUTACIONAL</t>
    </r>
    <r>
      <rPr>
        <sz val="8"/>
        <color theme="1"/>
        <rFont val="Verdana Pro Cond Light"/>
        <family val="2"/>
      </rPr>
      <t xml:space="preserve">
Interrupción de las operaciones de la entidad por más de cinco (5) días.
</t>
    </r>
    <r>
      <rPr>
        <b/>
        <sz val="8"/>
        <color theme="1"/>
        <rFont val="Verdana Pro Cond Light"/>
        <family val="2"/>
      </rPr>
      <t xml:space="preserve">RIESGO DE SEGURIDAD DE LA INFORMACIÓN - </t>
    </r>
    <r>
      <rPr>
        <sz val="8"/>
        <color theme="1"/>
        <rFont val="Verdana Pro Cond Light"/>
        <family val="2"/>
      </rPr>
      <t xml:space="preserve">
</t>
    </r>
    <r>
      <rPr>
        <u/>
        <sz val="8"/>
        <color theme="1"/>
        <rFont val="Verdana Pro Cond Light"/>
        <family val="2"/>
      </rPr>
      <t>CUANTITATIVA - ECONOMICA</t>
    </r>
    <r>
      <rPr>
        <sz val="8"/>
        <color theme="1"/>
        <rFont val="Verdana Pro Cond Light"/>
        <family val="2"/>
      </rPr>
      <t xml:space="preserve">
Afectación mayor o igual al 50% del presupuesto anual de seguridad digital.
</t>
    </r>
    <r>
      <rPr>
        <u/>
        <sz val="8"/>
        <color theme="1"/>
        <rFont val="Verdana Pro Cond Light"/>
        <family val="2"/>
      </rPr>
      <t xml:space="preserve">CUALITATIVA REPUTACIONAL  </t>
    </r>
    <r>
      <rPr>
        <sz val="8"/>
        <color theme="1"/>
        <rFont val="Verdana Pro Cond Light"/>
        <family val="2"/>
      </rPr>
      <t xml:space="preserve">
Afectación muy grave de la disponibilidad, confidencialidad e integridad  de la información debido al interés particular de los empleados y terceros.
</t>
    </r>
  </si>
  <si>
    <r>
      <rPr>
        <b/>
        <sz val="8"/>
        <color theme="1"/>
        <rFont val="Verdana Pro Cond Light"/>
        <family val="2"/>
      </rPr>
      <t xml:space="preserve">GD-PR-010 ORGANIZACIÓN DOCUMENTAL </t>
    </r>
    <r>
      <rPr>
        <sz val="8"/>
        <color theme="1"/>
        <rFont val="Verdana Pro Cond Light"/>
        <family val="2"/>
      </rPr>
      <t xml:space="preserve">
5- Verificar la transferencia de los documentos al Grupo de Gestión Documental - Control GD-R1
9 - Hacer seguimiento y Recibir los documentos en préstamo - Control GD-R1
10 - Revisar y valorar la documentación según TRD y TVD - Control GD-R1</t>
    </r>
  </si>
  <si>
    <r>
      <rPr>
        <b/>
        <sz val="8"/>
        <color theme="1"/>
        <rFont val="Verdana Pro Cond Light"/>
        <family val="2"/>
      </rPr>
      <t>GD-PR-016 PRÉSTAMOS DOCUMENTALES</t>
    </r>
    <r>
      <rPr>
        <sz val="8"/>
        <color theme="1"/>
        <rFont val="Verdana Pro Cond Light"/>
        <family val="2"/>
      </rPr>
      <t xml:space="preserve">
7 - V) Verificar el tiempo de préstamo</t>
    </r>
  </si>
  <si>
    <r>
      <rPr>
        <b/>
        <sz val="8"/>
        <color theme="1"/>
        <rFont val="Verdana Pro Cond Light"/>
        <family val="2"/>
      </rPr>
      <t>GD-DE-002 PROGRAMA DE INSPECCIÓN Y MANTENIMIENTO DE SISTEMAS DE ALMACENAMIENTO E INSTALACIONES FÍSICAS DEL PLAN DE CONSERVACIÓN DOCUMENTAL</t>
    </r>
    <r>
      <rPr>
        <sz val="8"/>
        <color theme="1"/>
        <rFont val="Verdana Pro Cond Light"/>
        <family val="2"/>
      </rPr>
      <t xml:space="preserve">
Conservación preventiva
Cronograma</t>
    </r>
  </si>
  <si>
    <r>
      <rPr>
        <b/>
        <sz val="8"/>
        <color theme="1"/>
        <rFont val="Verdana Pro Cond Light"/>
        <family val="2"/>
      </rPr>
      <t xml:space="preserve">RIESGO DE GESTIÓN  </t>
    </r>
    <r>
      <rPr>
        <sz val="8"/>
        <color theme="1"/>
        <rFont val="Verdana Pro Cond Light"/>
        <family val="2"/>
      </rPr>
      <t xml:space="preserve">
</t>
    </r>
    <r>
      <rPr>
        <u/>
        <sz val="8"/>
        <color theme="1"/>
        <rFont val="Verdana Pro Cond Light"/>
        <family val="2"/>
      </rPr>
      <t>CUANTITATIVA - ECONOMICA</t>
    </r>
    <r>
      <rPr>
        <sz val="8"/>
        <color theme="1"/>
        <rFont val="Verdana Pro Cond Light"/>
        <family val="2"/>
      </rPr>
      <t xml:space="preserve">
- Pago de indemnizaciones a terceros por acciones legales que pueden afectar el presupuesto total de la entidad en un valor ≥50%.
</t>
    </r>
    <r>
      <rPr>
        <u/>
        <sz val="8"/>
        <color theme="1"/>
        <rFont val="Verdana Pro Cond Light"/>
        <family val="2"/>
      </rPr>
      <t>CUALITATIVA REPUTACIONAL</t>
    </r>
    <r>
      <rPr>
        <sz val="8"/>
        <color theme="1"/>
        <rFont val="Verdana Pro Cond Light"/>
        <family val="2"/>
      </rPr>
      <t xml:space="preserve">
Imagen institucional afectada en el orden nacional o regional por actos o hechos de corrupción comprobado
</t>
    </r>
    <r>
      <rPr>
        <b/>
        <sz val="8"/>
        <color theme="1"/>
        <rFont val="Verdana Pro Cond Light"/>
        <family val="2"/>
      </rPr>
      <t xml:space="preserve">
RIESGO DE SEGURIDAD DE LA INFORMACIÓN</t>
    </r>
    <r>
      <rPr>
        <sz val="8"/>
        <color theme="1"/>
        <rFont val="Verdana Pro Cond Light"/>
        <family val="2"/>
      </rPr>
      <t xml:space="preserve">
</t>
    </r>
    <r>
      <rPr>
        <u/>
        <sz val="8"/>
        <color theme="1"/>
        <rFont val="Verdana Pro Cond Light"/>
        <family val="2"/>
      </rPr>
      <t>CUANTITATIVA - ECONOMICA</t>
    </r>
    <r>
      <rPr>
        <sz val="8"/>
        <color theme="1"/>
        <rFont val="Verdana Pro Cond Light"/>
        <family val="2"/>
      </rPr>
      <t xml:space="preserve">
Afectación mayor o igual al 50% de la población.
</t>
    </r>
    <r>
      <rPr>
        <u/>
        <sz val="8"/>
        <color theme="1"/>
        <rFont val="Verdana Pro Cond Light"/>
        <family val="2"/>
      </rPr>
      <t xml:space="preserve">
CUALITATIVA REPUTACIONAL  </t>
    </r>
    <r>
      <rPr>
        <sz val="8"/>
        <color theme="1"/>
        <rFont val="Verdana Pro Cond Light"/>
        <family val="2"/>
      </rPr>
      <t xml:space="preserve">
Afectación muy grave de la disponibilidad, y confidencialidad de la información debido al interés particular de los empleados y terceros.
</t>
    </r>
  </si>
  <si>
    <r>
      <rPr>
        <b/>
        <sz val="8"/>
        <color theme="1"/>
        <rFont val="Verdana Pro Cond Light"/>
        <family val="2"/>
      </rPr>
      <t>GJ-PR-012 Expedición, publicación y archivo de actos administrtivos generales</t>
    </r>
    <r>
      <rPr>
        <sz val="8"/>
        <color theme="1"/>
        <rFont val="Verdana Pro Cond Light"/>
        <family val="2"/>
      </rPr>
      <t xml:space="preserve">
2- (P) Identificar la necesidad de la expedición de la norma, incluir en la agenda regulatoria y analizar requisitos previos - Control GJ-R1
4- V) Realizar revisión jurídica de la propuesta de acto normativo Control GJ-R1 y Control GJ-RC3
16 - (H) Archivar original y remitir copia a los interesados  Control G</t>
    </r>
  </si>
  <si>
    <r>
      <rPr>
        <b/>
        <sz val="8"/>
        <color theme="1"/>
        <rFont val="Verdana Pro Cond Light"/>
        <family val="2"/>
      </rPr>
      <t xml:space="preserve">GD-PR-010 ORGANIZACIÓN DOCUMENTAL </t>
    </r>
    <r>
      <rPr>
        <sz val="8"/>
        <color theme="1"/>
        <rFont val="Verdana Pro Cond Light"/>
        <family val="2"/>
      </rPr>
      <t xml:space="preserve">
5- Verificar la transferencia de los documentos al Grupo de Gestión Documental - Control GD-R1
9 - Hacer seguimiento y Recibir los documentos en préstamo - Control GD-R1
 10 - Revisar y valorar la documentación según TRD y TVD - Control GD-R1</t>
    </r>
  </si>
  <si>
    <r>
      <rPr>
        <b/>
        <sz val="8"/>
        <color theme="1"/>
        <rFont val="Verdana Pro Cond Light"/>
        <family val="2"/>
      </rPr>
      <t xml:space="preserve">RIESGO DE GESTIÓN  </t>
    </r>
    <r>
      <rPr>
        <sz val="8"/>
        <color theme="1"/>
        <rFont val="Verdana Pro Cond Light"/>
        <family val="2"/>
      </rPr>
      <t xml:space="preserve">
</t>
    </r>
    <r>
      <rPr>
        <u/>
        <sz val="8"/>
        <color theme="1"/>
        <rFont val="Verdana Pro Cond Light"/>
        <family val="2"/>
      </rPr>
      <t>CUANTITATIVA - ECONOMICA</t>
    </r>
    <r>
      <rPr>
        <sz val="8"/>
        <color theme="1"/>
        <rFont val="Verdana Pro Cond Light"/>
        <family val="2"/>
      </rPr>
      <t xml:space="preserve">
- Pago de indemnizaciones a terceros por acciones legales que pueden afectar el presupuesto total de la entidad en un valor ≥20%.
</t>
    </r>
    <r>
      <rPr>
        <u/>
        <sz val="8"/>
        <color theme="1"/>
        <rFont val="Verdana Pro Cond Light"/>
        <family val="2"/>
      </rPr>
      <t>CUALITATIVA REPUTACIONAL</t>
    </r>
    <r>
      <rPr>
        <sz val="8"/>
        <color theme="1"/>
        <rFont val="Verdana Pro Cond Light"/>
        <family val="2"/>
      </rPr>
      <t xml:space="preserve">
- Imagen institucional afectada en el orden nacional o regional por incumplimientos en la prestación del servicio a los usuarios o ciudadanos.
</t>
    </r>
    <r>
      <rPr>
        <b/>
        <sz val="8"/>
        <color theme="1"/>
        <rFont val="Verdana Pro Cond Light"/>
        <family val="2"/>
      </rPr>
      <t>RIESGO DE SEGURIDAD DE LA INFORMACIÓN</t>
    </r>
    <r>
      <rPr>
        <sz val="8"/>
        <color theme="1"/>
        <rFont val="Verdana Pro Cond Light"/>
        <family val="2"/>
      </rPr>
      <t xml:space="preserve">
</t>
    </r>
    <r>
      <rPr>
        <u/>
        <sz val="8"/>
        <color theme="1"/>
        <rFont val="Verdana Pro Cond Light"/>
        <family val="2"/>
      </rPr>
      <t xml:space="preserve">CUALITATIVA REPUTACIONAL  </t>
    </r>
    <r>
      <rPr>
        <sz val="8"/>
        <color theme="1"/>
        <rFont val="Verdana Pro Cond Light"/>
        <family val="2"/>
      </rPr>
      <t xml:space="preserve">
Afectación grave de la disponibilidad  de la información debido al interés particular de los empleados y terceros.
</t>
    </r>
  </si>
  <si>
    <r>
      <rPr>
        <b/>
        <sz val="8"/>
        <color theme="1"/>
        <rFont val="Verdana Pro Cond Light"/>
        <family val="2"/>
      </rPr>
      <t xml:space="preserve">GD-PR-010 ORGANIZACIÓN DOCUMENTAL </t>
    </r>
    <r>
      <rPr>
        <sz val="8"/>
        <color theme="1"/>
        <rFont val="Verdana Pro Cond Light"/>
        <family val="2"/>
      </rPr>
      <t xml:space="preserve">
5- Verificar la transferencia de los documentos al Grupo de Gestión Documental - Control GD-R1
9 - Hacer seguimiento y Recibir los documentos en préstamo - Control GD-R1
 10 - Revisar y valorar la documentación según TRD y TVD - Control GD-R1
</t>
    </r>
    <r>
      <rPr>
        <b/>
        <sz val="8"/>
        <color theme="1"/>
        <rFont val="Verdana Pro Cond Light"/>
        <family val="2"/>
      </rPr>
      <t>GTI-DE-001 Guia de Activos de Información
GTI-FM-022 Caracterizacion BDP</t>
    </r>
  </si>
  <si>
    <r>
      <rPr>
        <b/>
        <sz val="8"/>
        <color theme="1"/>
        <rFont val="Verdana Pro Cond Light"/>
        <family val="2"/>
      </rPr>
      <t>Aplicativos Web Internos Misionales</t>
    </r>
    <r>
      <rPr>
        <sz val="8"/>
        <color theme="1"/>
        <rFont val="Verdana Pro Cond Light"/>
        <family val="2"/>
      </rPr>
      <t xml:space="preserve">
(VUCE - Sistemas Especiales de Importación - Exportación, Consulta de la información plan vallejo, Comercializadoras Internacionales, Dumping y Salvaguardias, Módulo RUNIC, Importaciones 2.0, Presentación de  Solicitud de transformación o ensamble, Estadísticas Solicitudes de Inspección SIIS Carga contenerizada, Contingentes de Exportación, Aplicativo BACEX, Declaratoria de Zonas Francas)</t>
    </r>
  </si>
  <si>
    <r>
      <rPr>
        <b/>
        <sz val="8"/>
        <color theme="1"/>
        <rFont val="Verdana Pro Cond Light"/>
        <family val="2"/>
      </rPr>
      <t xml:space="preserve">RIESGO DE GESTIÓN  </t>
    </r>
    <r>
      <rPr>
        <sz val="8"/>
        <color theme="1"/>
        <rFont val="Verdana Pro Cond Light"/>
        <family val="2"/>
      </rPr>
      <t xml:space="preserve">
</t>
    </r>
    <r>
      <rPr>
        <u/>
        <sz val="8"/>
        <color theme="1"/>
        <rFont val="Verdana Pro Cond Light"/>
        <family val="2"/>
      </rPr>
      <t>CUANTITATIVA - ECONOMICA</t>
    </r>
    <r>
      <rPr>
        <sz val="8"/>
        <color theme="1"/>
        <rFont val="Verdana Pro Cond Light"/>
        <family val="2"/>
      </rPr>
      <t xml:space="preserve">
- Pérdida de cobertura en la prestación de los servicios de la entidad ≥20%.
- Pago de indemnizaciones a terceros por acciones legales que pueden afectar el presupuesto total de la entidad en un valor ≥20%.
</t>
    </r>
    <r>
      <rPr>
        <u/>
        <sz val="8"/>
        <color theme="1"/>
        <rFont val="Verdana Pro Cond Light"/>
        <family val="2"/>
      </rPr>
      <t xml:space="preserve">
CUALITATIVA REPUTACIONAL</t>
    </r>
    <r>
      <rPr>
        <sz val="8"/>
        <color theme="1"/>
        <rFont val="Verdana Pro Cond Light"/>
        <family val="2"/>
      </rPr>
      <t xml:space="preserve">
- Interrupción de las operaciones de la entidad por más de dos (2) días.
Imagen institucional afectada en el orden nacional o regional por incumplimientos en la prestación del servicio a los usuarios o ciudadanos.
</t>
    </r>
    <r>
      <rPr>
        <b/>
        <sz val="8"/>
        <color theme="1"/>
        <rFont val="Verdana Pro Cond Light"/>
        <family val="2"/>
      </rPr>
      <t>RIESGO DE SEGURIDAD DE LA INFORMACIÓN</t>
    </r>
    <r>
      <rPr>
        <sz val="8"/>
        <color theme="1"/>
        <rFont val="Verdana Pro Cond Light"/>
        <family val="2"/>
      </rPr>
      <t xml:space="preserve">
</t>
    </r>
    <r>
      <rPr>
        <u/>
        <sz val="8"/>
        <color theme="1"/>
        <rFont val="Verdana Pro Cond Light"/>
        <family val="2"/>
      </rPr>
      <t xml:space="preserve">
CUALITATIVA REPUTACIONAL</t>
    </r>
    <r>
      <rPr>
        <sz val="8"/>
        <color theme="1"/>
        <rFont val="Verdana Pro Cond Light"/>
        <family val="2"/>
      </rPr>
      <t xml:space="preserve">  
Afectación grave de la disponibilidad  de la información debido al interés particular de los empleados y terceros.
</t>
    </r>
  </si>
  <si>
    <r>
      <rPr>
        <b/>
        <sz val="8"/>
        <color theme="1"/>
        <rFont val="Verdana Pro Cond Light"/>
        <family val="2"/>
      </rPr>
      <t>GTI-PR-001 GESTION OPERATIVA DE TI</t>
    </r>
    <r>
      <rPr>
        <sz val="8"/>
        <color theme="1"/>
        <rFont val="Verdana Pro Cond Light"/>
        <family val="2"/>
      </rPr>
      <t xml:space="preserve">
7 - Validar y socializar las alternativas de solución con el solicitante Control GTI-R3
10 - Validar que las especificaciones de los productos cumplan con lo requerido.  Control GTI-R3
17 - Realizar Control y Seguimiento del proyecto TI -  Control GTI-R3
6 - Activar gestión de Niveles de Servicio.. Control RC-12</t>
    </r>
  </si>
  <si>
    <r>
      <t xml:space="preserve">GTI-PR-009 AESORIA Y ASISTENCIA TECNICA EN MATERIA INFORMATICA
</t>
    </r>
    <r>
      <rPr>
        <sz val="8"/>
        <color theme="1"/>
        <rFont val="Verdana Pro Cond Light"/>
        <family val="2"/>
      </rPr>
      <t>4- H) Analizar y diagnosticar. 
Control R6
12-V) Implementar la tecnología
adquirida (Hardware-Software). 
Control R7</t>
    </r>
  </si>
  <si>
    <r>
      <rPr>
        <b/>
        <sz val="8"/>
        <color theme="1"/>
        <rFont val="Verdana Pro Cond Light"/>
        <family val="2"/>
      </rPr>
      <t xml:space="preserve">GTI-PR-004 GESTIÓN DE INCIDENTES DE SEGURIDAD Y PRIVACIDAD DE LA INFORMACIÓN
</t>
    </r>
    <r>
      <rPr>
        <sz val="8"/>
        <color theme="1"/>
        <rFont val="Verdana Pro Cond Light"/>
        <family val="2"/>
      </rPr>
      <t>2 - (H) Identificar y valorar el incidente de seguridad
Control GTI-R4
Control RC-12
4 (V) Realizar pruebas de aseguramiento
Control GTI-R4</t>
    </r>
  </si>
  <si>
    <r>
      <rPr>
        <b/>
        <sz val="8"/>
        <color theme="1"/>
        <rFont val="Verdana Pro Cond Light"/>
        <family val="2"/>
      </rPr>
      <t>GTI-PR-012  CONTROL DE ACCESO A SERVICIOS DE TI.</t>
    </r>
    <r>
      <rPr>
        <sz val="8"/>
        <color theme="1"/>
        <rFont val="Verdana Pro Cond Light"/>
        <family val="2"/>
      </rPr>
      <t xml:space="preserve">
2 - (H) Crear o deshabilitar acceso a usuarios
3 - (H) Asignación / revocación de acceso a sistemas de información y aplicaciones
5 - (H) Conceder permisos de navegación de aplicaciones y sistemas de información
6-  (V) Monitorear el registro de accesos</t>
    </r>
  </si>
  <si>
    <r>
      <rPr>
        <b/>
        <sz val="8"/>
        <color theme="1"/>
        <rFont val="Verdana Pro Cond Light"/>
        <family val="2"/>
      </rPr>
      <t>GTI-PR-005 GESTIÓN DE CAMBIOS DE TECNOLOGIAS DE LA INFORMACIÓN</t>
    </r>
    <r>
      <rPr>
        <sz val="8"/>
        <color theme="1"/>
        <rFont val="Verdana Pro Cond Light"/>
        <family val="2"/>
      </rPr>
      <t xml:space="preserve">
2 (P) Evaluar el impacto del Cambio - 
Control  RC-12
3 - (V) Validar el Cambio
Control GTI-R4
4 - (H) Implementar el cambio
Control GTI-R4</t>
    </r>
  </si>
  <si>
    <r>
      <rPr>
        <b/>
        <sz val="8"/>
        <color theme="1"/>
        <rFont val="Verdana Pro Cond Light"/>
        <family val="2"/>
      </rPr>
      <t>Aplicativos sitio Web APOYO</t>
    </r>
    <r>
      <rPr>
        <sz val="8"/>
        <color theme="1"/>
        <rFont val="Verdana Pro Cond Light"/>
        <family val="2"/>
      </rPr>
      <t xml:space="preserve">
(Supervisión Contratos de Estabilidad Jurídica, Evaluación De Desempeño Laboral, Gestión documental, Parque Automotor, Aplicativo Revisión Actos Administrativos, Sistema de Gestión Documental -PQRSD, Módulo Comisiones SISCO, Aplicativo - Cobro coactivo, Aplicativo ER+,).
</t>
    </r>
  </si>
  <si>
    <r>
      <t xml:space="preserve">GTI-PR-009 AESORIA Y ASISTENCIA TECNICA EN MATERIA INFORMATICA
</t>
    </r>
    <r>
      <rPr>
        <sz val="8"/>
        <color theme="1"/>
        <rFont val="Verdana Pro Cond Light"/>
        <family val="2"/>
      </rPr>
      <t>4- H) Analizar y diagnosticar. 
Control R6
12-V) Implementar la tecnología
adquirida (Hardware-Software). 
Control R7</t>
    </r>
  </si>
  <si>
    <r>
      <rPr>
        <b/>
        <sz val="8"/>
        <color theme="1"/>
        <rFont val="Verdana Pro Cond Light"/>
        <family val="2"/>
      </rPr>
      <t>GTI-PR-012  CONTROL DE ACCESO A SERVICIOS DE TI.</t>
    </r>
    <r>
      <rPr>
        <sz val="8"/>
        <color theme="1"/>
        <rFont val="Verdana Pro Cond Light"/>
        <family val="2"/>
      </rPr>
      <t xml:space="preserve">
2 - (H) Crear o deshabilitar acceso a usuarios
3 - (H) Asignación / revocación de acceso a sistemas de información y aplicaciones
5 - (H) Conceder permisos de navegación de aplicaciones y sistemas de información
6-  (V) Monitorear el registro de accesos</t>
    </r>
  </si>
  <si>
    <r>
      <rPr>
        <b/>
        <sz val="8"/>
        <color theme="1"/>
        <rFont val="Verdana Pro Cond Light"/>
        <family val="2"/>
      </rPr>
      <t>GTI-PR-005 GESTIÓN DE CAMBIOS DE TECNOLOGIAS DE LA INFORMACIÓN</t>
    </r>
    <r>
      <rPr>
        <sz val="8"/>
        <color theme="1"/>
        <rFont val="Verdana Pro Cond Light"/>
        <family val="2"/>
      </rPr>
      <t xml:space="preserve">
2 (P) Evaluar el impacto del Cambio - 
Control  RC-12
3 - (V) Validar el Cambio
Control GTI-R4
4 - (H) Implementar el cambio
Control GTI-R4
</t>
    </r>
  </si>
  <si>
    <r>
      <rPr>
        <b/>
        <sz val="8"/>
        <color theme="1"/>
        <rFont val="Verdana Pro Cond Light"/>
        <family val="2"/>
      </rPr>
      <t>Software de terceros</t>
    </r>
    <r>
      <rPr>
        <sz val="8"/>
        <color theme="1"/>
        <rFont val="Verdana Pro Cond Light"/>
        <family val="2"/>
      </rPr>
      <t xml:space="preserve">
Software Inerinstitcional  
(BID, Banco Mundial, BID) o interinstitucional (SIIF Nación, Sireci, CHIP,  Contaduría General De la Nación, Sistema General de Regalías, Banco Agrario, DANE, SECOP II, SIGEP, Sistema de Registro Nacional de Medidas Correctivas RNMC, 
Contraloría, Procuraduria)</t>
    </r>
  </si>
  <si>
    <r>
      <rPr>
        <b/>
        <sz val="8"/>
        <color theme="1"/>
        <rFont val="Verdana Pro Cond Light"/>
        <family val="2"/>
      </rPr>
      <t xml:space="preserve">RIESGO DE GESTIÓN  </t>
    </r>
    <r>
      <rPr>
        <sz val="8"/>
        <color theme="1"/>
        <rFont val="Verdana Pro Cond Light"/>
        <family val="2"/>
      </rPr>
      <t xml:space="preserve">
</t>
    </r>
    <r>
      <rPr>
        <u/>
        <sz val="8"/>
        <color theme="1"/>
        <rFont val="Verdana Pro Cond Light"/>
        <family val="2"/>
      </rPr>
      <t>CUALITATIVA REPUTACIONAL</t>
    </r>
    <r>
      <rPr>
        <sz val="8"/>
        <color theme="1"/>
        <rFont val="Verdana Pro Cond Light"/>
        <family val="2"/>
      </rPr>
      <t xml:space="preserve">
-No hay interrupción de las operaciones de la entidad. 
-No se generan sanciones económicas o administrativas. 
-No se afecta la imagen institucional de forma significativa. 
</t>
    </r>
    <r>
      <rPr>
        <b/>
        <sz val="8"/>
        <color theme="1"/>
        <rFont val="Verdana Pro Cond Light"/>
        <family val="2"/>
      </rPr>
      <t>RIESGO DE SEGURIDAD DE LA INFORMACIÓN</t>
    </r>
    <r>
      <rPr>
        <sz val="8"/>
        <color theme="1"/>
        <rFont val="Verdana Pro Cond Light"/>
        <family val="2"/>
      </rPr>
      <t xml:space="preserve">
</t>
    </r>
    <r>
      <rPr>
        <u/>
        <sz val="8"/>
        <color theme="1"/>
        <rFont val="Verdana Pro Cond Light"/>
        <family val="2"/>
      </rPr>
      <t xml:space="preserve">CUALITATIVA REPUTACIONAL </t>
    </r>
    <r>
      <rPr>
        <sz val="8"/>
        <color theme="1"/>
        <rFont val="Verdana Pro Cond Light"/>
        <family val="2"/>
      </rPr>
      <t xml:space="preserve"> 
-Sin afectación de la disponibilidad.</t>
    </r>
  </si>
  <si>
    <r>
      <rPr>
        <b/>
        <sz val="8"/>
        <color theme="1"/>
        <rFont val="Verdana Pro Cond Light"/>
        <family val="2"/>
      </rPr>
      <t>GTI-PR-012 CONTROL ACCESO SERVICIOS TI</t>
    </r>
    <r>
      <rPr>
        <sz val="8"/>
        <color theme="1"/>
        <rFont val="Verdana Pro Cond Light"/>
        <family val="2"/>
      </rPr>
      <t xml:space="preserve">
1 - Solicitud Requerimiento de acceso
5 - Conceder permisos de navegación de aplicaciones y sistemas de información.
</t>
    </r>
  </si>
  <si>
    <r>
      <t xml:space="preserve">RIESGO DE GESTIÓN  </t>
    </r>
    <r>
      <rPr>
        <sz val="8"/>
        <color theme="1"/>
        <rFont val="Verdana Pro Cond Light"/>
        <family val="2"/>
      </rPr>
      <t xml:space="preserve">
</t>
    </r>
    <r>
      <rPr>
        <u/>
        <sz val="8"/>
        <color theme="1"/>
        <rFont val="Verdana Pro Cond Light"/>
        <family val="2"/>
      </rPr>
      <t>CUALITATIVA REPUTACIONAL</t>
    </r>
    <r>
      <rPr>
        <sz val="8"/>
        <color theme="1"/>
        <rFont val="Verdana Pro Cond Light"/>
        <family val="2"/>
      </rPr>
      <t xml:space="preserve">
-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t>
    </r>
    <r>
      <rPr>
        <b/>
        <sz val="8"/>
        <color theme="1"/>
        <rFont val="Verdana Pro Cond Light"/>
        <family val="2"/>
      </rPr>
      <t>RIESGO DE SEGURIDAD DE LA INFORMACIÓN</t>
    </r>
    <r>
      <rPr>
        <sz val="8"/>
        <color theme="1"/>
        <rFont val="Verdana Pro Cond Light"/>
        <family val="2"/>
      </rPr>
      <t xml:space="preserve">
</t>
    </r>
    <r>
      <rPr>
        <u/>
        <sz val="8"/>
        <color theme="1"/>
        <rFont val="Verdana Pro Cond Light"/>
        <family val="2"/>
      </rPr>
      <t xml:space="preserve">CUALITATIVA REPUTACIONAL  </t>
    </r>
    <r>
      <rPr>
        <sz val="8"/>
        <color theme="1"/>
        <rFont val="Verdana Pro Cond Light"/>
        <family val="2"/>
      </rPr>
      <t xml:space="preserve">
--Afectación moderada de la Confidencialidad e integridad de la información debido al interés particular de los empleados y terceros.. </t>
    </r>
  </si>
  <si>
    <r>
      <rPr>
        <b/>
        <sz val="8"/>
        <color theme="1"/>
        <rFont val="Verdana Pro Cond Light"/>
        <family val="2"/>
      </rPr>
      <t>GR-PR-001 ADMINISTRACIÓN Y CONTROL DE BIENES DEVOLUTIVOS Y DE CONSUMO_v13</t>
    </r>
    <r>
      <rPr>
        <sz val="8"/>
        <color theme="1"/>
        <rFont val="Verdana Pro Cond Light"/>
        <family val="2"/>
      </rPr>
      <t xml:space="preserve">
6 - Actualizar el Inventario General de bienes devolutivos y de consumo. Control GR-R1
9 - Actualizar el Inventario General y/o Individual de bienes -  Control GR-R1
10 - Entregar bienes devolutivos o elementos de consumo a dependencia solicitante  - Control GR-R1
13 - Cerrar cuenta mensual almacén - Control GR-R3
</t>
    </r>
  </si>
  <si>
    <r>
      <t xml:space="preserve">GTI-PR-011 GESTIÓN DEL SUBSISTEMAS DE SEGURIDAD Y PRIVACIDAD DE LA INFORMACIÓN
</t>
    </r>
    <r>
      <rPr>
        <sz val="8"/>
        <color theme="1"/>
        <rFont val="Verdana Pro Cond Light"/>
        <family val="2"/>
      </rPr>
      <t>3 - (V) Revisar la ejecución del PSPI.
8 - (H) Realizar valoración de riesgos BDP</t>
    </r>
  </si>
  <si>
    <r>
      <t xml:space="preserve">RIESGO DE GESTIÓN  
CUANTITATIVA - ECONOMICA
</t>
    </r>
    <r>
      <rPr>
        <sz val="8"/>
        <color theme="1"/>
        <rFont val="Verdana Pro Cond Light"/>
        <family val="2"/>
      </rPr>
      <t>- Pérdida de cobertura en la prestación de los servicios de la entidad ≥20%.
- Pago de indemnizaciones a terceros por acciones legales que pueden afectar el presupuesto total de la entidad en un valor ≥20%.</t>
    </r>
    <r>
      <rPr>
        <b/>
        <sz val="8"/>
        <color theme="1"/>
        <rFont val="Verdana Pro Cond Light"/>
        <family val="2"/>
      </rPr>
      <t xml:space="preserve">
CUALITATIVA REPUTACIONAL
</t>
    </r>
    <r>
      <rPr>
        <sz val="8"/>
        <color theme="1"/>
        <rFont val="Verdana Pro Cond Light"/>
        <family val="2"/>
      </rPr>
      <t>- Interrupción de las operaciones de la entidad por más de dos (2) días.
Imagen institucional afectada en el orden nacional o regional por incumplimientos en la prestación del servicio a los usuarios o ciudadanos</t>
    </r>
    <r>
      <rPr>
        <b/>
        <sz val="8"/>
        <color theme="1"/>
        <rFont val="Verdana Pro Cond Light"/>
        <family val="2"/>
      </rPr>
      <t xml:space="preserve">.
RIESGO DE SEGURIDAD DE LA INFORMACIÓN
CUALITATIVA REPUTACIONAL  
</t>
    </r>
    <r>
      <rPr>
        <sz val="8"/>
        <color theme="1"/>
        <rFont val="Verdana Pro Cond Light"/>
        <family val="2"/>
      </rPr>
      <t xml:space="preserve">Afectación grave de la disponibilidad y confidencialidad  de la información debido al interés particular de los empleados y terceros.
</t>
    </r>
  </si>
  <si>
    <r>
      <rPr>
        <b/>
        <sz val="8"/>
        <color theme="1"/>
        <rFont val="Verdana Pro Cond Light"/>
        <family val="2"/>
      </rPr>
      <t>GTI-PR-001 GESTION OPERATIVA DE TI</t>
    </r>
    <r>
      <rPr>
        <sz val="8"/>
        <color theme="1"/>
        <rFont val="Verdana Pro Cond Light"/>
        <family val="2"/>
      </rPr>
      <t xml:space="preserve">
7 - Validar y socializar las alternativas de solución con el solicitante Control GTI-R3
10 - Validar que las especificaciones de los productos cumplan con lo requerido.  Control GTI-R3
17 - Realizar Control y Seguimiento del proyecto TI -  Control GTI-R3
6 - Activar gestión de Niveles de Servicio.. Control RC-12</t>
    </r>
  </si>
  <si>
    <r>
      <rPr>
        <b/>
        <sz val="8"/>
        <color theme="1"/>
        <rFont val="Verdana Pro Cond Light"/>
        <family val="2"/>
      </rPr>
      <t xml:space="preserve">GTI-PR-004 GESTIÓN DE INCIDENTES DE SEGURIDAD Y PRIVACIDAD DE LA INFORMACIÓN
</t>
    </r>
    <r>
      <rPr>
        <sz val="8"/>
        <color theme="1"/>
        <rFont val="Verdana Pro Cond Light"/>
        <family val="2"/>
      </rPr>
      <t>2 - (H) Identificar y valorar el incidente de seguridad
Control GTI-R4
Control RC-12
4 (V) Realizar pruebas de aseguramiento
Control GTI-R4</t>
    </r>
  </si>
  <si>
    <r>
      <t xml:space="preserve">RIESGO DE GESTIÓN  </t>
    </r>
    <r>
      <rPr>
        <sz val="8"/>
        <color theme="1"/>
        <rFont val="Verdana Pro Cond Light"/>
        <family val="2"/>
      </rPr>
      <t xml:space="preserve">
</t>
    </r>
    <r>
      <rPr>
        <u/>
        <sz val="8"/>
        <color theme="1"/>
        <rFont val="Verdana Pro Cond Light"/>
        <family val="2"/>
      </rPr>
      <t>CUALITATIVA REPUTACIONAL</t>
    </r>
    <r>
      <rPr>
        <sz val="8"/>
        <color theme="1"/>
        <rFont val="Verdana Pro Cond Light"/>
        <family val="2"/>
      </rPr>
      <t xml:space="preserve">
-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t>
    </r>
    <r>
      <rPr>
        <b/>
        <sz val="8"/>
        <color theme="1"/>
        <rFont val="Verdana Pro Cond Light"/>
        <family val="2"/>
      </rPr>
      <t>RIESGO DE SEGURIDAD DE LA INFORMACIÓN</t>
    </r>
    <r>
      <rPr>
        <sz val="8"/>
        <color theme="1"/>
        <rFont val="Verdana Pro Cond Light"/>
        <family val="2"/>
      </rPr>
      <t xml:space="preserve">
</t>
    </r>
    <r>
      <rPr>
        <u/>
        <sz val="8"/>
        <color theme="1"/>
        <rFont val="Verdana Pro Cond Light"/>
        <family val="2"/>
      </rPr>
      <t>CUALITATIVA REPUTACIONAL</t>
    </r>
    <r>
      <rPr>
        <sz val="8"/>
        <color theme="1"/>
        <rFont val="Verdana Pro Cond Light"/>
        <family val="2"/>
      </rPr>
      <t xml:space="preserve">  
--Afectación moderada de la disponibilidad,coNfidencialidad e integridad de la información debido al interés particular de los empleados y terceros.. </t>
    </r>
  </si>
  <si>
    <r>
      <t xml:space="preserve">RIESGO DE GESTIÓN  
CUALITATIVA REPUTACIONAL
</t>
    </r>
    <r>
      <rPr>
        <sz val="8"/>
        <color theme="1"/>
        <rFont val="Verdana Pro Cond Light"/>
        <family val="2"/>
      </rPr>
      <t>-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t>
    </r>
    <r>
      <rPr>
        <b/>
        <sz val="8"/>
        <color theme="1"/>
        <rFont val="Verdana Pro Cond Light"/>
        <family val="2"/>
      </rPr>
      <t xml:space="preserve">
RIESGO DE SEGURIDAD DE LA INFORMACIÓN
CUALITATIVA REPUTACIONAL  
</t>
    </r>
    <r>
      <rPr>
        <sz val="8"/>
        <color theme="1"/>
        <rFont val="Verdana Pro Cond Light"/>
        <family val="2"/>
      </rPr>
      <t xml:space="preserve">--Afectación moderada de la disponibilidad,confidencialidad e integridad de la información debido al interés particular de los empleados y terceros.. </t>
    </r>
  </si>
  <si>
    <r>
      <t xml:space="preserve">GTI-PR-009 AESORIA Y ASISTENCIA TECNICA EN MATERIA INFORMATICA
</t>
    </r>
    <r>
      <rPr>
        <sz val="8"/>
        <color theme="1"/>
        <rFont val="Verdana Pro Cond Light"/>
        <family val="2"/>
      </rPr>
      <t>4- H) Analizar y diagnosticar. 
Control R6
12-V) Implementar la tecnología
adquirida (Hardware-Software). 
Control R7</t>
    </r>
    <r>
      <rPr>
        <b/>
        <sz val="8"/>
        <color theme="1"/>
        <rFont val="Verdana Pro Cond Light"/>
        <family val="2"/>
      </rPr>
      <t xml:space="preserve">
</t>
    </r>
  </si>
  <si>
    <r>
      <rPr>
        <b/>
        <sz val="8"/>
        <color theme="1"/>
        <rFont val="Verdana Pro Cond Light"/>
        <family val="2"/>
      </rPr>
      <t>GTI-PR-005 GESTIÓN DE CAMBIOS DE TECNOLOGIAS DE LA INFORMACIÓN</t>
    </r>
    <r>
      <rPr>
        <sz val="8"/>
        <color theme="1"/>
        <rFont val="Verdana Pro Cond Light"/>
        <family val="2"/>
      </rPr>
      <t xml:space="preserve">
2 (P) Evaluar el impacto del Cambio - 
Control  RC-12
3 - (V) Validar el Cambio
Control GTI-R4
4 - (H) Implementar el cambio
Control GTI-R4
</t>
    </r>
  </si>
  <si>
    <r>
      <t xml:space="preserve">RIESGO DE GESTIÓN  
CUALITATIVA REPUTACIONAL
</t>
    </r>
    <r>
      <rPr>
        <sz val="8"/>
        <color theme="1"/>
        <rFont val="Verdana Pro Cond Light"/>
        <family val="2"/>
      </rPr>
      <t xml:space="preserve">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t>
    </r>
    <r>
      <rPr>
        <b/>
        <sz val="8"/>
        <color theme="1"/>
        <rFont val="Verdana Pro Cond Light"/>
        <family val="2"/>
      </rPr>
      <t xml:space="preserve">
RIESGO DE SEGURIDAD DE LA INFORMACIÓN
CUALITATIVA REPUTACIONAL  
</t>
    </r>
    <r>
      <rPr>
        <sz val="8"/>
        <color theme="1"/>
        <rFont val="Verdana Pro Cond Light"/>
        <family val="2"/>
      </rPr>
      <t>Afectación moderada de la disponibilidad e  integridad  de la información debido al interés particular de los empleados y terceros.</t>
    </r>
  </si>
  <si>
    <r>
      <rPr>
        <b/>
        <sz val="8"/>
        <color theme="1"/>
        <rFont val="Verdana Pro Cond Light"/>
        <family val="2"/>
      </rPr>
      <t>GR-PR-001 ADMINISTRACIÓN Y CONTROL DE BIENES DEVOLUTIVOS Y DE CONSUMO_v13</t>
    </r>
    <r>
      <rPr>
        <sz val="8"/>
        <color theme="1"/>
        <rFont val="Verdana Pro Cond Light"/>
        <family val="2"/>
      </rPr>
      <t xml:space="preserve">
6 - Actualizar el Inventario General de bienes devolutivos y de consumo. Control GR-R1
9 - Actualizar el Inventario General y/o Individual de bienes -  Control GR-R1
10 - Entregar bienes devolutivos o elementos de consumo a dependencia solicitante  - Control GR-R1
13 - Cerrar cuenta mensual almacén - Control GR-R3
</t>
    </r>
  </si>
  <si>
    <r>
      <rPr>
        <b/>
        <sz val="8"/>
        <color theme="1"/>
        <rFont val="Verdana Pro Cond Light"/>
        <family val="2"/>
      </rPr>
      <t xml:space="preserve">RIESGO DE GESTIÓN  </t>
    </r>
    <r>
      <rPr>
        <sz val="8"/>
        <color theme="1"/>
        <rFont val="Verdana Pro Cond Light"/>
        <family val="2"/>
      </rPr>
      <t xml:space="preserve">
</t>
    </r>
    <r>
      <rPr>
        <u/>
        <sz val="8"/>
        <color theme="1"/>
        <rFont val="Verdana Pro Cond Light"/>
        <family val="2"/>
      </rPr>
      <t>CUALITATIVA REPUTACIONAL</t>
    </r>
    <r>
      <rPr>
        <sz val="8"/>
        <color theme="1"/>
        <rFont val="Verdana Pro Cond Light"/>
        <family val="2"/>
      </rPr>
      <t xml:space="preserve">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t>
    </r>
    <r>
      <rPr>
        <b/>
        <sz val="8"/>
        <color theme="1"/>
        <rFont val="Verdana Pro Cond Light"/>
        <family val="2"/>
      </rPr>
      <t>RIESGO DE SEGURIDAD DE LA INFORMACIÓN</t>
    </r>
    <r>
      <rPr>
        <sz val="8"/>
        <color theme="1"/>
        <rFont val="Verdana Pro Cond Light"/>
        <family val="2"/>
      </rPr>
      <t xml:space="preserve">
</t>
    </r>
    <r>
      <rPr>
        <u/>
        <sz val="8"/>
        <color theme="1"/>
        <rFont val="Verdana Pro Cond Light"/>
        <family val="2"/>
      </rPr>
      <t xml:space="preserve">CUALITATIVA REPUTACIONAL  </t>
    </r>
    <r>
      <rPr>
        <sz val="8"/>
        <color theme="1"/>
        <rFont val="Verdana Pro Cond Light"/>
        <family val="2"/>
      </rPr>
      <t xml:space="preserve">
Afectación moderada de la disponibilidad e  integridad  de la información debido al interés particular de los empleados y terceros.</t>
    </r>
  </si>
  <si>
    <r>
      <rPr>
        <b/>
        <sz val="8"/>
        <color theme="1"/>
        <rFont val="Verdana Pro Cond Light"/>
        <family val="2"/>
      </rPr>
      <t xml:space="preserve">RIESGO DE GESTIÓN  </t>
    </r>
    <r>
      <rPr>
        <sz val="8"/>
        <color theme="1"/>
        <rFont val="Verdana Pro Cond Light"/>
        <family val="2"/>
      </rPr>
      <t xml:space="preserve">
</t>
    </r>
    <r>
      <rPr>
        <u/>
        <sz val="8"/>
        <color theme="1"/>
        <rFont val="Verdana Pro Cond Light"/>
        <family val="2"/>
      </rPr>
      <t>CUANTITATIVA - ECONOMICA</t>
    </r>
    <r>
      <rPr>
        <sz val="8"/>
        <color theme="1"/>
        <rFont val="Verdana Pro Cond Light"/>
        <family val="2"/>
      </rPr>
      <t xml:space="preserve">
- Pago de indemnizaciones a terceros por acciones legales que pueden afectar el presupuesto total de la entidad en un valor ≥20%.
</t>
    </r>
    <r>
      <rPr>
        <u/>
        <sz val="8"/>
        <color theme="1"/>
        <rFont val="Verdana Pro Cond Light"/>
        <family val="2"/>
      </rPr>
      <t>CUALITATIVA REPUTACIONAL</t>
    </r>
    <r>
      <rPr>
        <sz val="8"/>
        <color theme="1"/>
        <rFont val="Verdana Pro Cond Light"/>
        <family val="2"/>
      </rPr>
      <t xml:space="preserve">
Sanción por parte del ente de control u otro ente regulador.
</t>
    </r>
    <r>
      <rPr>
        <b/>
        <sz val="8"/>
        <color theme="1"/>
        <rFont val="Verdana Pro Cond Light"/>
        <family val="2"/>
      </rPr>
      <t>RIESGO DE SEGURIDAD DE LA INFORMACIÓN</t>
    </r>
    <r>
      <rPr>
        <sz val="8"/>
        <color theme="1"/>
        <rFont val="Verdana Pro Cond Light"/>
        <family val="2"/>
      </rPr>
      <t xml:space="preserve">
</t>
    </r>
    <r>
      <rPr>
        <u/>
        <sz val="8"/>
        <color theme="1"/>
        <rFont val="Verdana Pro Cond Light"/>
        <family val="2"/>
      </rPr>
      <t xml:space="preserve">CUALITATIVA REPUTACIONAL  </t>
    </r>
    <r>
      <rPr>
        <sz val="8"/>
        <color theme="1"/>
        <rFont val="Verdana Pro Cond Light"/>
        <family val="2"/>
      </rPr>
      <t xml:space="preserve">
Afectación grave de la disponibilidad y la confidencialidad de la información debido al interés particular de los empleados y terceros.
</t>
    </r>
  </si>
  <si>
    <r>
      <rPr>
        <b/>
        <sz val="8"/>
        <color theme="1"/>
        <rFont val="Verdana Pro Cond Light"/>
        <family val="2"/>
      </rPr>
      <t xml:space="preserve">RIESGO DE GESTIÓN  </t>
    </r>
    <r>
      <rPr>
        <sz val="8"/>
        <color theme="1"/>
        <rFont val="Verdana Pro Cond Light"/>
        <family val="2"/>
      </rPr>
      <t xml:space="preserve">
</t>
    </r>
    <r>
      <rPr>
        <u/>
        <sz val="8"/>
        <color theme="1"/>
        <rFont val="Verdana Pro Cond Light"/>
        <family val="2"/>
      </rPr>
      <t>CUANTITATIVA - ECONOMICA</t>
    </r>
    <r>
      <rPr>
        <sz val="8"/>
        <color theme="1"/>
        <rFont val="Verdana Pro Cond Light"/>
        <family val="2"/>
      </rPr>
      <t xml:space="preserve">
- Pérdida de cobertura en la prestación de los servicios de la entidad ≥20%.
</t>
    </r>
    <r>
      <rPr>
        <u/>
        <sz val="8"/>
        <color theme="1"/>
        <rFont val="Verdana Pro Cond Light"/>
        <family val="2"/>
      </rPr>
      <t>CUALITATIVA REPUTACIONAL</t>
    </r>
    <r>
      <rPr>
        <sz val="8"/>
        <color theme="1"/>
        <rFont val="Verdana Pro Cond Light"/>
        <family val="2"/>
      </rPr>
      <t xml:space="preserve">
Pérdida de información crítica que puede ser recuperada de forma parcial o incompleta.
</t>
    </r>
    <r>
      <rPr>
        <b/>
        <sz val="8"/>
        <color theme="1"/>
        <rFont val="Verdana Pro Cond Light"/>
        <family val="2"/>
      </rPr>
      <t>RIESGO DE SEGURIDAD DE LA INFORMACIÓN</t>
    </r>
    <r>
      <rPr>
        <sz val="8"/>
        <color theme="1"/>
        <rFont val="Verdana Pro Cond Light"/>
        <family val="2"/>
      </rPr>
      <t xml:space="preserve">
</t>
    </r>
    <r>
      <rPr>
        <u/>
        <sz val="8"/>
        <color theme="1"/>
        <rFont val="Verdana Pro Cond Light"/>
        <family val="2"/>
      </rPr>
      <t>CUANTITATIVA - ECONOMICA</t>
    </r>
    <r>
      <rPr>
        <sz val="8"/>
        <color theme="1"/>
        <rFont val="Verdana Pro Cond Light"/>
        <family val="2"/>
      </rPr>
      <t xml:space="preserve">
-Afectación en un valor igual o mayor al 20% e inferior al 50% del presupuesto anual de seguridad digital.
</t>
    </r>
    <r>
      <rPr>
        <u/>
        <sz val="8"/>
        <color theme="1"/>
        <rFont val="Verdana Pro Cond Light"/>
        <family val="2"/>
      </rPr>
      <t xml:space="preserve">CUALITATIVA REPUTACIONAL  </t>
    </r>
    <r>
      <rPr>
        <sz val="8"/>
        <color theme="1"/>
        <rFont val="Verdana Pro Cond Light"/>
        <family val="2"/>
      </rPr>
      <t xml:space="preserve">
Afectación grave de la disponibilidad y confidencialidad  de la información debido al interés particular de los empleados y terceros.</t>
    </r>
  </si>
  <si>
    <r>
      <rPr>
        <b/>
        <sz val="8"/>
        <color theme="1"/>
        <rFont val="Verdana Pro Cond Light"/>
        <family val="2"/>
      </rPr>
      <t>TH-PR-001  VINVULACION Y RETIRO</t>
    </r>
    <r>
      <rPr>
        <sz val="8"/>
        <color theme="1"/>
        <rFont val="Verdana Pro Cond Light"/>
        <family val="2"/>
      </rPr>
      <t xml:space="preserve">
6-  (V) Verificar la correlación de las vacantes reportadas con la base de datos de la planta de personal
Control TH-R3
 12-19 - 32 -(V) Verificar el cumplimiento de los requisitos académicos y la experiencia laboral requerida para desempeñar el cargo
Control TH-R3
15 - 23 - 34 - 39 - 44 -(V) Verificar el cumplimiento de la normatividad vigente en la vinculación y retiro del talento humano
Control TH-R3
42 - 53 - (V) Verificar el listado de cumplimiento de los documentos requeridos
Control  TH-R3 y Control RC-20
</t>
    </r>
  </si>
  <si>
    <r>
      <t xml:space="preserve">RIESGO DE GESTIÓN  </t>
    </r>
    <r>
      <rPr>
        <sz val="8"/>
        <color theme="1"/>
        <rFont val="Verdana Pro Cond Light"/>
        <family val="2"/>
      </rPr>
      <t xml:space="preserve">
</t>
    </r>
    <r>
      <rPr>
        <u/>
        <sz val="8"/>
        <color theme="1"/>
        <rFont val="Verdana Pro Cond Light"/>
        <family val="2"/>
      </rPr>
      <t>CUALITATIVA REPUTACIONAL</t>
    </r>
    <r>
      <rPr>
        <sz val="8"/>
        <color theme="1"/>
        <rFont val="Verdana Pro Cond Light"/>
        <family val="2"/>
      </rPr>
      <t xml:space="preserve">
-Interrupción de las operaciones de la entidad por algunas horas. 
-Imagen institucional afectada localmente por retrasos en la prestación del servicio a los usuarios o ciudadanos. 
</t>
    </r>
    <r>
      <rPr>
        <b/>
        <sz val="8"/>
        <color theme="1"/>
        <rFont val="Verdana Pro Cond Light"/>
        <family val="2"/>
      </rPr>
      <t>RIESGO DE SEGURIDAD DE LA INFORMACIÓN</t>
    </r>
    <r>
      <rPr>
        <sz val="8"/>
        <color theme="1"/>
        <rFont val="Verdana Pro Cond Light"/>
        <family val="2"/>
      </rPr>
      <t xml:space="preserve">
</t>
    </r>
    <r>
      <rPr>
        <u/>
        <sz val="8"/>
        <color theme="1"/>
        <rFont val="Verdana Pro Cond Light"/>
        <family val="2"/>
      </rPr>
      <t xml:space="preserve">CUALITATIVA REPUTACIONAL  </t>
    </r>
    <r>
      <rPr>
        <sz val="8"/>
        <color theme="1"/>
        <rFont val="Verdana Pro Cond Light"/>
        <family val="2"/>
      </rPr>
      <t xml:space="preserve">
-Afectación leve de la disponibilidad. </t>
    </r>
  </si>
  <si>
    <t>Revisión periódica de accesos a los servicios de aplicativos Web institucionales.y usuarios de Office 365.</t>
  </si>
  <si>
    <t>Se replantea la acción adelantada informada en el seguimiento de 102023.
La gestión respectiva corrersponde al control de acceso a servicios de aplicación y sitios web y servicios corporativos como Office 365 y reporte controld e accesos a servicios de aplicación y sitios web institucionales.</t>
  </si>
  <si>
    <t>Guía de Activos</t>
  </si>
  <si>
    <t>12/02/204</t>
  </si>
  <si>
    <t>Durante el 2024 se adelantarán publicaciones de buenas prácticas de seguridad y privacidad de la información y el manejo de repositorios de almacenamientos.</t>
  </si>
  <si>
    <t>2 ECCS SPI 2024</t>
  </si>
  <si>
    <t>Se implementan controles de acceso de usuarios a servicios de almacenamiento institucionales</t>
  </si>
  <si>
    <t>Ejecutada para 2023</t>
  </si>
  <si>
    <t>Ejecutada en 2023</t>
  </si>
  <si>
    <t xml:space="preserve">Como parte del Contrato SAS Novasoft, se adelanto la recuperación de la copia de seguridad de la base de datos de nomina </t>
  </si>
  <si>
    <t xml:space="preserve">Recuperación de la información de nomina </t>
  </si>
  <si>
    <t>13/02/204</t>
  </si>
  <si>
    <t>Reportes de Copias de Seguridad de Servidores de Aplicaciones y BDs</t>
  </si>
  <si>
    <t>Durante la vigencia 2024 se adelantará publicaciones de buenas prácticas de seguridad y privacidad del buen uso de accesos a aplicativos institucionales,</t>
  </si>
  <si>
    <t>Informe de uso de almacenamiento en Sitios SharePoint</t>
  </si>
  <si>
    <t>25. Con el Grupo de Ingeniería y Soporte Técnico hacer la revisión de los colaboradores que se retiran del ministerio con el fin de terminar la transferencia de activos</t>
  </si>
  <si>
    <t>El monitoreo de Office 365 detalla los usuarios de los servicios de la plataforma Office</t>
  </si>
  <si>
    <t>Revisión periódica de usuarios de Office 365.</t>
  </si>
  <si>
    <t>Durante el 2024 se adelantarán publicaciones de buenas prácticas de seguridad y privacidad de la información</t>
  </si>
  <si>
    <t>En desarrollo del Contrato GC407-2023, la OSI monitorea las capacidades de los servicios de alamacenamiento y recursos asociados.</t>
  </si>
  <si>
    <t>ANS Contrato GC407-2023</t>
  </si>
  <si>
    <t>Cumplida para la vigencia 2023</t>
  </si>
  <si>
    <r>
      <t xml:space="preserve">ZONAS DE </t>
    </r>
    <r>
      <rPr>
        <b/>
        <u/>
        <sz val="8"/>
        <color theme="1"/>
        <rFont val="Arial"/>
        <family val="2"/>
      </rPr>
      <t>RIESGO DE GESTIÓN Y SEGURIDAD DE LA INFORMACION</t>
    </r>
  </si>
  <si>
    <r>
      <t xml:space="preserve">ACEPTAR - </t>
    </r>
    <r>
      <rPr>
        <b/>
        <sz val="8"/>
        <color rgb="FF833C0C"/>
        <rFont val="Arial"/>
        <family val="2"/>
      </rPr>
      <t>EVITAR</t>
    </r>
  </si>
  <si>
    <r>
      <t xml:space="preserve">Ningún </t>
    </r>
    <r>
      <rPr>
        <sz val="8"/>
        <color rgb="FF000000"/>
        <rFont val="Arial"/>
        <family val="2"/>
      </rPr>
      <t>riesgo de corrupción podrá ser aceptado.</t>
    </r>
  </si>
  <si>
    <r>
      <t>EVITAR</t>
    </r>
    <r>
      <rPr>
        <sz val="8"/>
        <color rgb="FF806000"/>
        <rFont val="Arial"/>
        <family val="2"/>
      </rPr>
      <t xml:space="preserve"> - </t>
    </r>
    <r>
      <rPr>
        <b/>
        <sz val="8"/>
        <color rgb="FF833B0C"/>
        <rFont val="Arial"/>
        <family val="2"/>
      </rPr>
      <t>REDUCIR (TRANSFIRIENDO O COMPARTIENDO) - ACEPTAR</t>
    </r>
  </si>
  <si>
    <r>
      <t xml:space="preserve">REDUCIR (TRANSFIRIENDO O COMPARTIENDO) - </t>
    </r>
    <r>
      <rPr>
        <b/>
        <sz val="8"/>
        <color rgb="FF833C0C"/>
        <rFont val="Arial"/>
        <family val="2"/>
      </rPr>
      <t>EVITAR</t>
    </r>
  </si>
  <si>
    <r>
      <t>EVITAR</t>
    </r>
    <r>
      <rPr>
        <sz val="8"/>
        <color rgb="FF806000"/>
        <rFont val="Arial"/>
        <family val="2"/>
      </rPr>
      <t xml:space="preserve"> - </t>
    </r>
    <r>
      <rPr>
        <b/>
        <sz val="8"/>
        <color rgb="FF833B0C"/>
        <rFont val="Arial"/>
        <family val="2"/>
      </rPr>
      <t>REDUCIR (TRANSFIRIENDO O COMPARTIENDO)</t>
    </r>
  </si>
  <si>
    <t>Revisión almacenamiento en nube O365</t>
  </si>
  <si>
    <t>Actualización periodica del Antivirus y Antimalware</t>
  </si>
  <si>
    <t>En Ejecución</t>
  </si>
  <si>
    <t>Riesgo</t>
  </si>
  <si>
    <t>TRATMIENTO</t>
  </si>
  <si>
    <t>Evitar</t>
  </si>
  <si>
    <t>Reducir</t>
  </si>
  <si>
    <t>Aceptar</t>
  </si>
  <si>
    <t>TRATAMIENTO</t>
  </si>
  <si>
    <t>Total Activos</t>
  </si>
  <si>
    <t>Total de Acciones</t>
  </si>
  <si>
    <t>T</t>
  </si>
  <si>
    <t>Total Activos - Estado</t>
  </si>
  <si>
    <t>ESTADO</t>
  </si>
  <si>
    <t xml:space="preserve">Durante el 2024 se adelantarán publicaciones de buenas prácticas de seguridad y privacidad de la información y el manejo de repositorios de almacenamientos.
Se impleemnta a partir del mes de Marzo 2024 acorde con la articulación de la Matriz de Comunicación Interna y la Estrategia Capacitación, Comunicaciópn y Sensibilización - ECCS-SPI. En Desarrollo de la ECCS-SPI el 20/03/2024 se adelantará en el proceso de inducción nuevos funcionarios se informara sobre el alcance de SPI anivel institucional y buenas prácticas SPI y Seguridad Digital. 
</t>
  </si>
  <si>
    <t>Se implementan controles de acceso de usuarios a servicios de almacenamiento institucionales.
Se han definido la ECCS-SPI con los temas a apropiar durante 2024 y articulación con Comunicación Interna para su divulgación.
Apropiación de SPI y Buenas prácticas de control sobre activos: Inducción Nuevos Funcionarios 20/03/2024</t>
  </si>
  <si>
    <t>Suscripcion contrato GC351-2023 y OC116111-2023 y apliación de ANS.</t>
  </si>
  <si>
    <t xml:space="preserve">No se reportan eventos relacionados con uso de tokens para fira digital.
Con  corte a diciembre 2023 y en el marco de Riesgos de Corrupción, el Grupo Financiera - Presupuesto - Beneficiario SIIF Nacion - se informo de los usuarios con Firma Digital.
Adiconalmente, mediante contratación DCE para VUCE se adquieren los certificadosn digitales para la firma de transacciones VUCE, asI:
OC 111611-2023: Adquisición Certificado Persona Jurídica para la Plataforma VUCE - Uno (1)
GC351-2023: Plataforma Certificación Firma Digital con 8000 certificadsos digitales a un año, usuarios institucionales, usuarios plataforma.
</t>
  </si>
  <si>
    <t>REPORTE DE USUARIOS SIIF A DIC. 1.pdf</t>
  </si>
  <si>
    <t>SEGUIMIENTO FEBRERO 2024</t>
  </si>
  <si>
    <t>SEGUIMIENTO FEBRERO 2023</t>
  </si>
  <si>
    <t>E</t>
  </si>
  <si>
    <t>14. Apropiar a los funcionarios y colaboradores sobre las buenas practicas de almacenamiento de información en repositorios propios del MinCIT y su control de accesos.</t>
  </si>
  <si>
    <t xml:space="preserve">El 20/03/2024.se llevó a cabo el proceso de inducción a nuevos funcionarios en la cual se apropio el alacance sw la gestión tecnológica, atención de la Mesa de ayuda y soporte técnico a usuarios y equipos institucionales, y el alcance de la seguridad y privacidad de la información y aplaición de buenas prácticas de SPI y Seguridad Digital en el uso de activos institucionales.
</t>
  </si>
  <si>
    <t>Los controles de acceso de usuarios a servicios de red cuentan don doble factor de autenticación para uso de almacenamiento institucionales, aplicaciones como Gestión Documental o Mintranet con acceso externo.</t>
  </si>
  <si>
    <t>MATRIZ DE RIESGOS DE SEGURIDAD Y PRIVACIDAD DE LA INFORMACIÓN</t>
  </si>
  <si>
    <t>GTI-CP-001 GESTIÓN DE TECNOLOGIAS DE LA INFORMACIÓN</t>
  </si>
  <si>
    <t>iderar la gestión de TI y de seguridad digital, mediante una estrategia de Tecnologías de Información y comunicación, articulada con la Planeación estratégica Institucional y sectorial, desarrollando proyectos con componente tecnológico, administración de la información, la asesoría en materia de TIC, la implementación de recursos tecnológicos y la seguridad digital para la continuidad de la operación del Ministerio</t>
  </si>
  <si>
    <t>Fecha de Seguimiento:</t>
  </si>
  <si>
    <t>ACCIONES DE TRATAMIENTO</t>
  </si>
  <si>
    <t>SEGUIMIENTO CON CORTE A 31/12/2024</t>
  </si>
  <si>
    <r>
      <rPr>
        <b/>
        <sz val="8"/>
        <color theme="0"/>
        <rFont val="Verdana Pro Cond Light"/>
        <family val="2"/>
      </rPr>
      <t xml:space="preserve">RIESGO DE GESTIÓN  </t>
    </r>
    <r>
      <rPr>
        <sz val="8"/>
        <color theme="0"/>
        <rFont val="Verdana Pro Cond Light"/>
        <family val="2"/>
      </rPr>
      <t xml:space="preserve">
</t>
    </r>
    <r>
      <rPr>
        <u/>
        <sz val="8"/>
        <color theme="0"/>
        <rFont val="Verdana Pro Cond Light"/>
        <family val="2"/>
      </rPr>
      <t>CUANTITATIVA - ECONOMICA</t>
    </r>
    <r>
      <rPr>
        <sz val="8"/>
        <color theme="0"/>
        <rFont val="Verdana Pro Cond Light"/>
        <family val="2"/>
      </rPr>
      <t xml:space="preserve">
Pérdida de cobertura en la prestación de los servicios de la entidad ≥50%
</t>
    </r>
    <r>
      <rPr>
        <u/>
        <sz val="8"/>
        <color theme="0"/>
        <rFont val="Verdana Pro Cond Light"/>
        <family val="2"/>
      </rPr>
      <t>CUALITATIVA REPUTACIONAL</t>
    </r>
    <r>
      <rPr>
        <sz val="8"/>
        <color theme="0"/>
        <rFont val="Verdana Pro Cond Light"/>
        <family val="2"/>
      </rPr>
      <t xml:space="preserve">
Interrupción de las operaciones de la entidad por más de cinco (5) días.
</t>
    </r>
    <r>
      <rPr>
        <b/>
        <sz val="8"/>
        <color theme="0"/>
        <rFont val="Verdana Pro Cond Light"/>
        <family val="2"/>
      </rPr>
      <t xml:space="preserve">RIESGO DE SEGURIDAD DE LA INFORMACIÓN - </t>
    </r>
    <r>
      <rPr>
        <sz val="8"/>
        <color theme="0"/>
        <rFont val="Verdana Pro Cond Light"/>
        <family val="2"/>
      </rPr>
      <t xml:space="preserve">
</t>
    </r>
    <r>
      <rPr>
        <u/>
        <sz val="8"/>
        <color theme="0"/>
        <rFont val="Verdana Pro Cond Light"/>
        <family val="2"/>
      </rPr>
      <t>CUANTITATIVA - ECONOMICA</t>
    </r>
    <r>
      <rPr>
        <sz val="8"/>
        <color theme="0"/>
        <rFont val="Verdana Pro Cond Light"/>
        <family val="2"/>
      </rPr>
      <t xml:space="preserve">
Afectación mayor o igual al 50% del presupuesto anual de seguridad digital.
</t>
    </r>
    <r>
      <rPr>
        <u/>
        <sz val="8"/>
        <color theme="0"/>
        <rFont val="Verdana Pro Cond Light"/>
        <family val="2"/>
      </rPr>
      <t xml:space="preserve">CUALITATIVA REPUTACIONAL  </t>
    </r>
    <r>
      <rPr>
        <sz val="8"/>
        <color theme="0"/>
        <rFont val="Verdana Pro Cond Light"/>
        <family val="2"/>
      </rPr>
      <t xml:space="preserve">
Afectación muy grave de la disponibilidad, confidencialidad e integridad  de la información debido al interés particular de los empleados y terceros.
</t>
    </r>
  </si>
  <si>
    <r>
      <rPr>
        <b/>
        <sz val="8"/>
        <color theme="0"/>
        <rFont val="Verdana Pro Cond Light"/>
        <family val="2"/>
      </rPr>
      <t xml:space="preserve">RIESGO DE GESTIÓN  </t>
    </r>
    <r>
      <rPr>
        <sz val="8"/>
        <color theme="0"/>
        <rFont val="Verdana Pro Cond Light"/>
        <family val="2"/>
      </rPr>
      <t xml:space="preserve">
</t>
    </r>
    <r>
      <rPr>
        <u/>
        <sz val="8"/>
        <color theme="0"/>
        <rFont val="Verdana Pro Cond Light"/>
        <family val="2"/>
      </rPr>
      <t>CUANTITATIVA - ECONOMICA</t>
    </r>
    <r>
      <rPr>
        <sz val="8"/>
        <color theme="0"/>
        <rFont val="Verdana Pro Cond Light"/>
        <family val="2"/>
      </rPr>
      <t xml:space="preserve">
- Pago de indemnizaciones a terceros por acciones legales que pueden afectar el presupuesto total de la entidad en un valor ≥50%.
</t>
    </r>
    <r>
      <rPr>
        <u/>
        <sz val="8"/>
        <color theme="0"/>
        <rFont val="Verdana Pro Cond Light"/>
        <family val="2"/>
      </rPr>
      <t>CUALITATIVA REPUTACIONAL</t>
    </r>
    <r>
      <rPr>
        <sz val="8"/>
        <color theme="0"/>
        <rFont val="Verdana Pro Cond Light"/>
        <family val="2"/>
      </rPr>
      <t xml:space="preserve">
Imagen institucional afectada en el orden nacional o regional por actos o hechos de corrupción comprobado
</t>
    </r>
    <r>
      <rPr>
        <b/>
        <sz val="8"/>
        <color theme="0"/>
        <rFont val="Verdana Pro Cond Light"/>
        <family val="2"/>
      </rPr>
      <t xml:space="preserve">
RIESGO DE SEGURIDAD DE LA INFORMACIÓN</t>
    </r>
    <r>
      <rPr>
        <sz val="8"/>
        <color theme="0"/>
        <rFont val="Verdana Pro Cond Light"/>
        <family val="2"/>
      </rPr>
      <t xml:space="preserve">
</t>
    </r>
    <r>
      <rPr>
        <u/>
        <sz val="8"/>
        <color theme="0"/>
        <rFont val="Verdana Pro Cond Light"/>
        <family val="2"/>
      </rPr>
      <t>CUANTITATIVA - ECONOMICA</t>
    </r>
    <r>
      <rPr>
        <sz val="8"/>
        <color theme="0"/>
        <rFont val="Verdana Pro Cond Light"/>
        <family val="2"/>
      </rPr>
      <t xml:space="preserve">
Afectación mayor o igual al 50% de la población.
</t>
    </r>
    <r>
      <rPr>
        <u/>
        <sz val="8"/>
        <color theme="0"/>
        <rFont val="Verdana Pro Cond Light"/>
        <family val="2"/>
      </rPr>
      <t xml:space="preserve">
CUALITATIVA REPUTACIONAL  </t>
    </r>
    <r>
      <rPr>
        <sz val="8"/>
        <color theme="0"/>
        <rFont val="Verdana Pro Cond Light"/>
        <family val="2"/>
      </rPr>
      <t xml:space="preserve">
Afectación muy grave de la disponibilidad, y confidencialidad de la información debido al interés particular de los empleados y terceros.
</t>
    </r>
  </si>
  <si>
    <t xml:space="preserve">SEGURIDAD Y PRIVACIDAD DE LA INFORMACIÓN </t>
  </si>
  <si>
    <t>OFICINA SISTEMAS DE INFORMACIÓN</t>
  </si>
  <si>
    <t>Estado de  Ejecución</t>
  </si>
  <si>
    <t>NIVEL DE ACEPTACIÓN DEL RIESGO 
(RAE)</t>
  </si>
  <si>
    <t>Documentación Riesgos Seguridad y Privacidad de la Información</t>
  </si>
  <si>
    <t>ELABORADO POR:</t>
  </si>
  <si>
    <t>APROBADO POR:</t>
  </si>
  <si>
    <t>,</t>
  </si>
  <si>
    <t>Liderar la gestión de TI y de seguridad digital, mediante una estrategia de Tecnologías de Información y comunicación, articulada con la Planeación estratégica Institucional y sectorial, desarrollando proyectos con componente tecnológico, administración de la información, la asesoría en materia de TIC, la implementación de recursos tecnológicos y la seguridad digital para la continuidad de la operación del Ministerio</t>
  </si>
  <si>
    <r>
      <t xml:space="preserve">ANÁLISIS Y VALORACIÓN DEL RIESGO INHERENTE 
</t>
    </r>
    <r>
      <rPr>
        <sz val="8"/>
        <rFont val="Verdana Pro Cond Light"/>
        <family val="2"/>
      </rPr>
      <t>(antes de controles)</t>
    </r>
  </si>
  <si>
    <r>
      <t xml:space="preserve">VALORACIÓN DEL RIESGO RESIDUAL 
</t>
    </r>
    <r>
      <rPr>
        <sz val="8"/>
        <rFont val="Verdana Pro Cond Light"/>
        <family val="2"/>
      </rPr>
      <t>(después de controles)</t>
    </r>
  </si>
  <si>
    <r>
      <t xml:space="preserve">INDICADOR DEL RIESGO 
</t>
    </r>
    <r>
      <rPr>
        <sz val="8"/>
        <rFont val="Verdana Pro Cond Light"/>
        <family val="2"/>
      </rPr>
      <t>(Se documenta en ISOlución)</t>
    </r>
    <r>
      <rPr>
        <b/>
        <sz val="8"/>
        <rFont val="Verdana Pro Cond Light"/>
        <family val="2"/>
      </rPr>
      <t xml:space="preserve">
</t>
    </r>
  </si>
  <si>
    <r>
      <t xml:space="preserve">Responsable(s) del Riesgo
</t>
    </r>
    <r>
      <rPr>
        <sz val="8"/>
        <rFont val="Verdana Pro Cond Light"/>
        <family val="2"/>
      </rPr>
      <t>(cargo)</t>
    </r>
  </si>
  <si>
    <r>
      <t xml:space="preserve">TIPO DE CAUSA
</t>
    </r>
    <r>
      <rPr>
        <sz val="8"/>
        <rFont val="Verdana Pro Cond Light"/>
        <family val="2"/>
      </rPr>
      <t>(Externa ó
Interna)</t>
    </r>
  </si>
  <si>
    <r>
      <t xml:space="preserve">CAUSA(S)
</t>
    </r>
    <r>
      <rPr>
        <sz val="8"/>
        <rFont val="Verdana Pro Cond Light"/>
        <family val="2"/>
      </rPr>
      <t>(escribir una causa por fila)</t>
    </r>
  </si>
  <si>
    <r>
      <t xml:space="preserve">DESCRIPCIÓN DEL CONTROL
</t>
    </r>
    <r>
      <rPr>
        <sz val="8"/>
        <rFont val="Verdana Pro Cond Light"/>
        <family val="2"/>
      </rPr>
      <t>(Un control por cada causa, si no hay control se escribe "No existe control")</t>
    </r>
  </si>
  <si>
    <r>
      <t xml:space="preserve">TIPO
</t>
    </r>
    <r>
      <rPr>
        <sz val="8"/>
        <rFont val="Verdana Pro Cond Light"/>
        <family val="2"/>
      </rPr>
      <t>(Prevenir, detectar o corregir)</t>
    </r>
  </si>
  <si>
    <r>
      <t xml:space="preserve">ACCIONES PARA ABORDAR EL RIESGO RESIDUAL
</t>
    </r>
    <r>
      <rPr>
        <sz val="8"/>
        <rFont val="Verdana Pro Cond Light"/>
        <family val="2"/>
      </rPr>
      <t>(número de la acción de Isolución)</t>
    </r>
  </si>
  <si>
    <r>
      <rPr>
        <b/>
        <sz val="8"/>
        <rFont val="Verdana Pro Cond Light"/>
        <family val="2"/>
      </rPr>
      <t xml:space="preserve">RIESGO DE GESTIÓN  </t>
    </r>
    <r>
      <rPr>
        <sz val="8"/>
        <rFont val="Verdana Pro Cond Light"/>
        <family val="2"/>
      </rPr>
      <t xml:space="preserve">
</t>
    </r>
    <r>
      <rPr>
        <u/>
        <sz val="8"/>
        <rFont val="Verdana Pro Cond Light"/>
        <family val="2"/>
      </rPr>
      <t>CUANTITATIVA - ECONOMICA</t>
    </r>
    <r>
      <rPr>
        <sz val="8"/>
        <rFont val="Verdana Pro Cond Light"/>
        <family val="2"/>
      </rPr>
      <t xml:space="preserve">
Pérdida de cobertura en la prestación de los servicios de la entidad ≥50%
</t>
    </r>
    <r>
      <rPr>
        <u/>
        <sz val="8"/>
        <rFont val="Verdana Pro Cond Light"/>
        <family val="2"/>
      </rPr>
      <t>CUALITATIVA REPUTACIONAL</t>
    </r>
    <r>
      <rPr>
        <sz val="8"/>
        <rFont val="Verdana Pro Cond Light"/>
        <family val="2"/>
      </rPr>
      <t xml:space="preserve">
Interrupción de las operaciones de la entidad por más de cinco (5) días.
</t>
    </r>
    <r>
      <rPr>
        <b/>
        <sz val="8"/>
        <rFont val="Verdana Pro Cond Light"/>
        <family val="2"/>
      </rPr>
      <t xml:space="preserve">RIESGO DE SEGURIDAD DE LA INFORMACIÓN - </t>
    </r>
    <r>
      <rPr>
        <sz val="8"/>
        <rFont val="Verdana Pro Cond Light"/>
        <family val="2"/>
      </rPr>
      <t xml:space="preserve">
</t>
    </r>
    <r>
      <rPr>
        <u/>
        <sz val="8"/>
        <rFont val="Verdana Pro Cond Light"/>
        <family val="2"/>
      </rPr>
      <t>CUANTITATIVA - ECONOMICA</t>
    </r>
    <r>
      <rPr>
        <sz val="8"/>
        <rFont val="Verdana Pro Cond Light"/>
        <family val="2"/>
      </rPr>
      <t xml:space="preserve">
Afectación mayor o igual al 50% del presupuesto anual de seguridad digital.
</t>
    </r>
    <r>
      <rPr>
        <u/>
        <sz val="8"/>
        <rFont val="Verdana Pro Cond Light"/>
        <family val="2"/>
      </rPr>
      <t xml:space="preserve">CUALITATIVA REPUTACIONAL  </t>
    </r>
    <r>
      <rPr>
        <sz val="8"/>
        <rFont val="Verdana Pro Cond Light"/>
        <family val="2"/>
      </rPr>
      <t xml:space="preserve">
Afectación muy grave de la disponibilidad, confidencialidad e integridad  de la información debido al interés particular de los empleados y terceros.
</t>
    </r>
  </si>
  <si>
    <r>
      <rPr>
        <b/>
        <sz val="8"/>
        <rFont val="Verdana Pro Cond Light"/>
        <family val="2"/>
      </rPr>
      <t xml:space="preserve">GD-PR-010 ORGANIZACIÓN DOCUMENTAL </t>
    </r>
    <r>
      <rPr>
        <sz val="8"/>
        <rFont val="Verdana Pro Cond Light"/>
        <family val="2"/>
      </rPr>
      <t xml:space="preserve">
5- Verificar la transferencia de los documentos al Grupo de Gestión Documental - Control GD-R1
9 - Hacer seguimiento y Recibir los documentos en préstamo - Control GD-R1
10 - Revisar y valorar la documentación según TRD y TVD - Control GD-R1</t>
    </r>
  </si>
  <si>
    <r>
      <rPr>
        <b/>
        <sz val="8"/>
        <rFont val="Verdana Pro Cond Light"/>
        <family val="2"/>
      </rPr>
      <t>GD-PR-016 PRÉSTAMOS DOCUMENTALES</t>
    </r>
    <r>
      <rPr>
        <sz val="8"/>
        <rFont val="Verdana Pro Cond Light"/>
        <family val="2"/>
      </rPr>
      <t xml:space="preserve">
7 - V) Verificar el tiempo de préstamo</t>
    </r>
  </si>
  <si>
    <r>
      <rPr>
        <b/>
        <sz val="8"/>
        <rFont val="Verdana Pro Cond Light"/>
        <family val="2"/>
      </rPr>
      <t>GD-DE-002 PROGRAMA DE INSPECCIÓN Y MANTENIMIENTO DE SISTEMAS DE ALMACENAMIENTO E INSTALACIONES FÍSICAS DEL PLAN DE CONSERVACIÓN DOCUMENTAL</t>
    </r>
    <r>
      <rPr>
        <sz val="8"/>
        <rFont val="Verdana Pro Cond Light"/>
        <family val="2"/>
      </rPr>
      <t xml:space="preserve">
Conservación preventiva
Cronograma</t>
    </r>
  </si>
  <si>
    <r>
      <rPr>
        <b/>
        <sz val="8"/>
        <rFont val="Verdana Pro Cond Light"/>
        <family val="2"/>
      </rPr>
      <t xml:space="preserve">RIESGO DE GESTIÓN  </t>
    </r>
    <r>
      <rPr>
        <sz val="8"/>
        <rFont val="Verdana Pro Cond Light"/>
        <family val="2"/>
      </rPr>
      <t xml:space="preserve">
</t>
    </r>
    <r>
      <rPr>
        <u/>
        <sz val="8"/>
        <rFont val="Verdana Pro Cond Light"/>
        <family val="2"/>
      </rPr>
      <t>CUANTITATIVA - ECONOMICA</t>
    </r>
    <r>
      <rPr>
        <sz val="8"/>
        <rFont val="Verdana Pro Cond Light"/>
        <family val="2"/>
      </rPr>
      <t xml:space="preserve">
- Pago de indemnizaciones a terceros por acciones legales que pueden afectar el presupuesto total de la entidad en un valor ≥50%.
</t>
    </r>
    <r>
      <rPr>
        <u/>
        <sz val="8"/>
        <rFont val="Verdana Pro Cond Light"/>
        <family val="2"/>
      </rPr>
      <t>CUALITATIVA REPUTACIONAL</t>
    </r>
    <r>
      <rPr>
        <sz val="8"/>
        <rFont val="Verdana Pro Cond Light"/>
        <family val="2"/>
      </rPr>
      <t xml:space="preserve">
Imagen institucional afectada en el orden nacional o regional por actos o hechos de corrupción comprobado
</t>
    </r>
    <r>
      <rPr>
        <b/>
        <sz val="8"/>
        <rFont val="Verdana Pro Cond Light"/>
        <family val="2"/>
      </rPr>
      <t xml:space="preserve">
RIESGO DE SEGURIDAD DE LA INFORMACIÓN</t>
    </r>
    <r>
      <rPr>
        <sz val="8"/>
        <rFont val="Verdana Pro Cond Light"/>
        <family val="2"/>
      </rPr>
      <t xml:space="preserve">
</t>
    </r>
    <r>
      <rPr>
        <u/>
        <sz val="8"/>
        <rFont val="Verdana Pro Cond Light"/>
        <family val="2"/>
      </rPr>
      <t>CUANTITATIVA - ECONOMICA</t>
    </r>
    <r>
      <rPr>
        <sz val="8"/>
        <rFont val="Verdana Pro Cond Light"/>
        <family val="2"/>
      </rPr>
      <t xml:space="preserve">
Afectación mayor o igual al 50% de la población.
</t>
    </r>
    <r>
      <rPr>
        <u/>
        <sz val="8"/>
        <rFont val="Verdana Pro Cond Light"/>
        <family val="2"/>
      </rPr>
      <t xml:space="preserve">
CUALITATIVA REPUTACIONAL  </t>
    </r>
    <r>
      <rPr>
        <sz val="8"/>
        <rFont val="Verdana Pro Cond Light"/>
        <family val="2"/>
      </rPr>
      <t xml:space="preserve">
Afectación muy grave de la disponibilidad, y confidencialidad de la información debido al interés particular de los empleados y terceros.
</t>
    </r>
  </si>
  <si>
    <r>
      <rPr>
        <b/>
        <sz val="8"/>
        <rFont val="Verdana Pro Cond Light"/>
        <family val="2"/>
      </rPr>
      <t>GJ-PR-012 Expedición, publicación y archivo de actos administrtivos generales</t>
    </r>
    <r>
      <rPr>
        <sz val="8"/>
        <rFont val="Verdana Pro Cond Light"/>
        <family val="2"/>
      </rPr>
      <t xml:space="preserve">
2- (P) Identificar la necesidad de la expedición de la norma, incluir en la agenda regulatoria y analizar requisitos previos - Control GJ-R1
4- V) Realizar revisión jurídica de la propuesta de acto normativo Control GJ-R1 y Control GJ-RC3
16 - (H) Archivar original y remitir copia a los interesados  Control G</t>
    </r>
  </si>
  <si>
    <r>
      <rPr>
        <b/>
        <sz val="8"/>
        <rFont val="Verdana Pro Cond Light"/>
        <family val="2"/>
      </rPr>
      <t xml:space="preserve">GD-PR-010 ORGANIZACIÓN DOCUMENTAL </t>
    </r>
    <r>
      <rPr>
        <sz val="8"/>
        <rFont val="Verdana Pro Cond Light"/>
        <family val="2"/>
      </rPr>
      <t xml:space="preserve">
5- Verificar la transferencia de los documentos al Grupo de Gestión Documental - Control GD-R1
9 - Hacer seguimiento y Recibir los documentos en préstamo - Control GD-R1
 10 - Revisar y valorar la documentación según TRD y TVD - Control GD-R1</t>
    </r>
  </si>
  <si>
    <r>
      <rPr>
        <b/>
        <sz val="8"/>
        <rFont val="Verdana Pro Cond Light"/>
        <family val="2"/>
      </rPr>
      <t xml:space="preserve">RIESGO DE GESTIÓN  </t>
    </r>
    <r>
      <rPr>
        <sz val="8"/>
        <rFont val="Verdana Pro Cond Light"/>
        <family val="2"/>
      </rPr>
      <t xml:space="preserve">
</t>
    </r>
    <r>
      <rPr>
        <u/>
        <sz val="8"/>
        <rFont val="Verdana Pro Cond Light"/>
        <family val="2"/>
      </rPr>
      <t>CUANTITATIVA - ECONOMICA</t>
    </r>
    <r>
      <rPr>
        <sz val="8"/>
        <rFont val="Verdana Pro Cond Light"/>
        <family val="2"/>
      </rPr>
      <t xml:space="preserve">
- Pago de indemnizaciones a terceros por acciones legales que pueden afectar el presupuesto total de la entidad en un valor ≥20%.
</t>
    </r>
    <r>
      <rPr>
        <u/>
        <sz val="8"/>
        <rFont val="Verdana Pro Cond Light"/>
        <family val="2"/>
      </rPr>
      <t>CUALITATIVA REPUTACIONAL</t>
    </r>
    <r>
      <rPr>
        <sz val="8"/>
        <rFont val="Verdana Pro Cond Light"/>
        <family val="2"/>
      </rPr>
      <t xml:space="preserve">
- Imagen institucional afectada en el orden nacional o regional por incumplimientos en la prestación del servicio a los usuarios o ciudadanos.
</t>
    </r>
    <r>
      <rPr>
        <b/>
        <sz val="8"/>
        <rFont val="Verdana Pro Cond Light"/>
        <family val="2"/>
      </rPr>
      <t>RIESGO DE SEGURIDAD DE LA INFORMACIÓN</t>
    </r>
    <r>
      <rPr>
        <sz val="8"/>
        <rFont val="Verdana Pro Cond Light"/>
        <family val="2"/>
      </rPr>
      <t xml:space="preserve">
</t>
    </r>
    <r>
      <rPr>
        <u/>
        <sz val="8"/>
        <rFont val="Verdana Pro Cond Light"/>
        <family val="2"/>
      </rPr>
      <t xml:space="preserve">CUALITATIVA REPUTACIONAL  </t>
    </r>
    <r>
      <rPr>
        <sz val="8"/>
        <rFont val="Verdana Pro Cond Light"/>
        <family val="2"/>
      </rPr>
      <t xml:space="preserve">
Afectación grave de la disponibilidad  de la información debido al interés particular de los empleados y terceros.
</t>
    </r>
  </si>
  <si>
    <r>
      <rPr>
        <b/>
        <sz val="8"/>
        <rFont val="Verdana Pro Cond Light"/>
        <family val="2"/>
      </rPr>
      <t xml:space="preserve">GD-PR-010 ORGANIZACIÓN DOCUMENTAL </t>
    </r>
    <r>
      <rPr>
        <sz val="8"/>
        <rFont val="Verdana Pro Cond Light"/>
        <family val="2"/>
      </rPr>
      <t xml:space="preserve">
5- Verificar la transferencia de los documentos al Grupo de Gestión Documental - Control GD-R1
9 - Hacer seguimiento y Recibir los documentos en préstamo - Control GD-R1
 10 - Revisar y valorar la documentación según TRD y TVD - Control GD-R1
</t>
    </r>
    <r>
      <rPr>
        <b/>
        <sz val="8"/>
        <rFont val="Verdana Pro Cond Light"/>
        <family val="2"/>
      </rPr>
      <t>GTI-DE-001 Guia de Activos de Información
GTI-FM-022 Caracterizacion BDP</t>
    </r>
  </si>
  <si>
    <r>
      <rPr>
        <b/>
        <sz val="8"/>
        <rFont val="Verdana Pro Cond Light"/>
        <family val="2"/>
      </rPr>
      <t>Aplicativos Web Internos Misionales</t>
    </r>
    <r>
      <rPr>
        <sz val="8"/>
        <rFont val="Verdana Pro Cond Light"/>
        <family val="2"/>
      </rPr>
      <t xml:space="preserve">
(VUCE - Sistemas Especiales de Importación - Exportación, Consulta de la información plan vallejo, Comercializadoras Internacionales, Dumping y Salvaguardias, Módulo RUNIC, Importaciones 2.0, Presentación de  Solicitud de transformación o ensamble, Estadísticas Solicitudes de Inspección SIIS Carga contenerizada, Contingentes de Exportación, Aplicativo BACEX, Declaratoria de Zonas Francas)</t>
    </r>
  </si>
  <si>
    <r>
      <rPr>
        <b/>
        <sz val="8"/>
        <rFont val="Verdana Pro Cond Light"/>
        <family val="2"/>
      </rPr>
      <t xml:space="preserve">RIESGO DE GESTIÓN  </t>
    </r>
    <r>
      <rPr>
        <sz val="8"/>
        <rFont val="Verdana Pro Cond Light"/>
        <family val="2"/>
      </rPr>
      <t xml:space="preserve">
</t>
    </r>
    <r>
      <rPr>
        <u/>
        <sz val="8"/>
        <rFont val="Verdana Pro Cond Light"/>
        <family val="2"/>
      </rPr>
      <t>CUANTITATIVA - ECONOMICA</t>
    </r>
    <r>
      <rPr>
        <sz val="8"/>
        <rFont val="Verdana Pro Cond Light"/>
        <family val="2"/>
      </rPr>
      <t xml:space="preserve">
- Pérdida de cobertura en la prestación de los servicios de la entidad ≥20%.
- Pago de indemnizaciones a terceros por acciones legales que pueden afectar el presupuesto total de la entidad en un valor ≥20%.
</t>
    </r>
    <r>
      <rPr>
        <u/>
        <sz val="8"/>
        <rFont val="Verdana Pro Cond Light"/>
        <family val="2"/>
      </rPr>
      <t xml:space="preserve">
CUALITATIVA REPUTACIONAL</t>
    </r>
    <r>
      <rPr>
        <sz val="8"/>
        <rFont val="Verdana Pro Cond Light"/>
        <family val="2"/>
      </rPr>
      <t xml:space="preserve">
- Interrupción de las operaciones de la entidad por más de dos (2) días.
Imagen institucional afectada en el orden nacional o regional por incumplimientos en la prestación del servicio a los usuarios o ciudadanos.
</t>
    </r>
    <r>
      <rPr>
        <b/>
        <sz val="8"/>
        <rFont val="Verdana Pro Cond Light"/>
        <family val="2"/>
      </rPr>
      <t>RIESGO DE SEGURIDAD DE LA INFORMACIÓN</t>
    </r>
    <r>
      <rPr>
        <sz val="8"/>
        <rFont val="Verdana Pro Cond Light"/>
        <family val="2"/>
      </rPr>
      <t xml:space="preserve">
</t>
    </r>
    <r>
      <rPr>
        <u/>
        <sz val="8"/>
        <rFont val="Verdana Pro Cond Light"/>
        <family val="2"/>
      </rPr>
      <t xml:space="preserve">
CUALITATIVA REPUTACIONAL</t>
    </r>
    <r>
      <rPr>
        <sz val="8"/>
        <rFont val="Verdana Pro Cond Light"/>
        <family val="2"/>
      </rPr>
      <t xml:space="preserve">  
Afectación grave de la disponibilidad  de la información debido al interés particular de los empleados y terceros.
</t>
    </r>
  </si>
  <si>
    <r>
      <rPr>
        <b/>
        <sz val="8"/>
        <rFont val="Verdana Pro Cond Light"/>
        <family val="2"/>
      </rPr>
      <t>GTI-PR-001 GESTION OPERATIVA DE TI</t>
    </r>
    <r>
      <rPr>
        <sz val="8"/>
        <rFont val="Verdana Pro Cond Light"/>
        <family val="2"/>
      </rPr>
      <t xml:space="preserve">
7 - Validar y socializar las alternativas de solución con el solicitante Control GTI-R3
10 - Validar que las especificaciones de los productos cumplan con lo requerido.  Control GTI-R3
17 - Realizar Control y Seguimiento del proyecto TI -  Control GTI-R3
6 - Activar gestión de Niveles de Servicio.. Control RC-12</t>
    </r>
  </si>
  <si>
    <r>
      <t xml:space="preserve">GTI-PR-009 AESORIA Y ASISTENCIA TECNICA EN MATERIA INFORMATICA
</t>
    </r>
    <r>
      <rPr>
        <sz val="8"/>
        <rFont val="Verdana Pro Cond Light"/>
        <family val="2"/>
      </rPr>
      <t>4- H) Analizar y diagnosticar. 
Control R6
12-V) Implementar la tecnología
adquirida (Hardware-Software). 
Control R7</t>
    </r>
  </si>
  <si>
    <r>
      <rPr>
        <b/>
        <sz val="8"/>
        <rFont val="Verdana Pro Cond Light"/>
        <family val="2"/>
      </rPr>
      <t xml:space="preserve">GTI-PR-004 GESTIÓN DE INCIDENTES DE SEGURIDAD Y PRIVACIDAD DE LA INFORMACIÓN
</t>
    </r>
    <r>
      <rPr>
        <sz val="8"/>
        <rFont val="Verdana Pro Cond Light"/>
        <family val="2"/>
      </rPr>
      <t>2 - (H) Identificar y valorar el incidente de seguridad
Control GTI-R4
Control RC-12
4 (V) Realizar pruebas de aseguramiento
Control GTI-R4</t>
    </r>
  </si>
  <si>
    <r>
      <rPr>
        <b/>
        <sz val="8"/>
        <rFont val="Verdana Pro Cond Light"/>
        <family val="2"/>
      </rPr>
      <t>GTI-PR-012  CONTROL DE ACCESO A SERVICIOS DE TI.</t>
    </r>
    <r>
      <rPr>
        <sz val="8"/>
        <rFont val="Verdana Pro Cond Light"/>
        <family val="2"/>
      </rPr>
      <t xml:space="preserve">
2 - (H) Crear o deshabilitar acceso a usuarios
3 - (H) Asignación / revocación de acceso a sistemas de información y aplicaciones
5 - (H) Conceder permisos de navegación de aplicaciones y sistemas de información
6-  (V) Monitorear el registro de accesos</t>
    </r>
  </si>
  <si>
    <r>
      <rPr>
        <b/>
        <sz val="8"/>
        <rFont val="Verdana Pro Cond Light"/>
        <family val="2"/>
      </rPr>
      <t>GTI-PR-005 GESTIÓN DE CAMBIOS DE TECNOLOGIAS DE LA INFORMACIÓN</t>
    </r>
    <r>
      <rPr>
        <sz val="8"/>
        <rFont val="Verdana Pro Cond Light"/>
        <family val="2"/>
      </rPr>
      <t xml:space="preserve">
2 (P) Evaluar el impacto del Cambio - 
Control  RC-12
3 - (V) Validar el Cambio
Control GTI-R4
4 - (H) Implementar el cambio
Control GTI-R4</t>
    </r>
  </si>
  <si>
    <r>
      <rPr>
        <b/>
        <sz val="8"/>
        <rFont val="Verdana Pro Cond Light"/>
        <family val="2"/>
      </rPr>
      <t>Aplicativos sitio Web APOYO</t>
    </r>
    <r>
      <rPr>
        <sz val="8"/>
        <rFont val="Verdana Pro Cond Light"/>
        <family val="2"/>
      </rPr>
      <t xml:space="preserve">
(Supervisión Contratos de Estabilidad Jurídica, Evaluación De Desempeño Laboral, Gestión documental, Parque Automotor, Aplicativo Revisión Actos Administrativos, Sistema de Gestión Documental -PQRSD, Módulo Comisiones SISCO, Aplicativo - Cobro coactivo, Aplicativo ER+,).
</t>
    </r>
  </si>
  <si>
    <r>
      <t xml:space="preserve">GTI-PR-009 AESORIA Y ASISTENCIA TECNICA EN MATERIA INFORMATICA
</t>
    </r>
    <r>
      <rPr>
        <sz val="8"/>
        <rFont val="Verdana Pro Cond Light"/>
        <family val="2"/>
      </rPr>
      <t>4- H) Analizar y diagnosticar. 
Control R6
12-V) Implementar la tecnología
adquirida (Hardware-Software). 
Control R7</t>
    </r>
  </si>
  <si>
    <r>
      <rPr>
        <b/>
        <sz val="8"/>
        <rFont val="Verdana Pro Cond Light"/>
        <family val="2"/>
      </rPr>
      <t>GTI-PR-012  CONTROL DE ACCESO A SERVICIOS DE TI.</t>
    </r>
    <r>
      <rPr>
        <sz val="8"/>
        <rFont val="Verdana Pro Cond Light"/>
        <family val="2"/>
      </rPr>
      <t xml:space="preserve">
2 - (H) Crear o deshabilitar acceso a usuarios
3 - (H) Asignación / revocación de acceso a sistemas de información y aplicaciones
5 - (H) Conceder permisos de navegación de aplicaciones y sistemas de información
6-  (V) Monitorear el registro de accesos</t>
    </r>
  </si>
  <si>
    <r>
      <rPr>
        <b/>
        <sz val="8"/>
        <rFont val="Verdana Pro Cond Light"/>
        <family val="2"/>
      </rPr>
      <t>GTI-PR-005 GESTIÓN DE CAMBIOS DE TECNOLOGIAS DE LA INFORMACIÓN</t>
    </r>
    <r>
      <rPr>
        <sz val="8"/>
        <rFont val="Verdana Pro Cond Light"/>
        <family val="2"/>
      </rPr>
      <t xml:space="preserve">
2 (P) Evaluar el impacto del Cambio - 
Control  RC-12
3 - (V) Validar el Cambio
Control GTI-R4
4 - (H) Implementar el cambio
Control GTI-R4
</t>
    </r>
  </si>
  <si>
    <r>
      <rPr>
        <b/>
        <sz val="8"/>
        <rFont val="Verdana Pro Cond Light"/>
        <family val="2"/>
      </rPr>
      <t>Software de terceros</t>
    </r>
    <r>
      <rPr>
        <sz val="8"/>
        <rFont val="Verdana Pro Cond Light"/>
        <family val="2"/>
      </rPr>
      <t xml:space="preserve">
Software Inerinstitcional  
(BID, Banco Mundial, BID) o interinstitucional (SIIF Nación, Sireci, CHIP,  Contaduría General De la Nación, Sistema General de Regalías, Banco Agrario, DANE, SECOP II, SIGEP, Sistema de Registro Nacional de Medidas Correctivas RNMC, 
Contraloría, Procuraduria)</t>
    </r>
  </si>
  <si>
    <r>
      <rPr>
        <b/>
        <sz val="8"/>
        <rFont val="Verdana Pro Cond Light"/>
        <family val="2"/>
      </rPr>
      <t xml:space="preserve">RIESGO DE GESTIÓN  </t>
    </r>
    <r>
      <rPr>
        <sz val="8"/>
        <rFont val="Verdana Pro Cond Light"/>
        <family val="2"/>
      </rPr>
      <t xml:space="preserve">
</t>
    </r>
    <r>
      <rPr>
        <u/>
        <sz val="8"/>
        <rFont val="Verdana Pro Cond Light"/>
        <family val="2"/>
      </rPr>
      <t>CUALITATIVA REPUTACIONAL</t>
    </r>
    <r>
      <rPr>
        <sz val="8"/>
        <rFont val="Verdana Pro Cond Light"/>
        <family val="2"/>
      </rPr>
      <t xml:space="preserve">
-No hay interrupción de las operaciones de la entidad. 
-No se generan sanciones económicas o administrativas. 
-No se afecta la imagen institucional de forma significativa. 
</t>
    </r>
    <r>
      <rPr>
        <b/>
        <sz val="8"/>
        <rFont val="Verdana Pro Cond Light"/>
        <family val="2"/>
      </rPr>
      <t>RIESGO DE SEGURIDAD DE LA INFORMACIÓN</t>
    </r>
    <r>
      <rPr>
        <sz val="8"/>
        <rFont val="Verdana Pro Cond Light"/>
        <family val="2"/>
      </rPr>
      <t xml:space="preserve">
</t>
    </r>
    <r>
      <rPr>
        <u/>
        <sz val="8"/>
        <rFont val="Verdana Pro Cond Light"/>
        <family val="2"/>
      </rPr>
      <t xml:space="preserve">CUALITATIVA REPUTACIONAL </t>
    </r>
    <r>
      <rPr>
        <sz val="8"/>
        <rFont val="Verdana Pro Cond Light"/>
        <family val="2"/>
      </rPr>
      <t xml:space="preserve"> 
-Sin afectación de la disponibilidad.</t>
    </r>
  </si>
  <si>
    <r>
      <rPr>
        <b/>
        <sz val="8"/>
        <rFont val="Verdana Pro Cond Light"/>
        <family val="2"/>
      </rPr>
      <t>GTI-PR-012 CONTROL ACCESO SERVICIOS TI</t>
    </r>
    <r>
      <rPr>
        <sz val="8"/>
        <rFont val="Verdana Pro Cond Light"/>
        <family val="2"/>
      </rPr>
      <t xml:space="preserve">
1 - Solicitud Requerimiento de acceso
5 - Conceder permisos de navegación de aplicaciones y sistemas de información.
</t>
    </r>
  </si>
  <si>
    <r>
      <t xml:space="preserve">RIESGO DE GESTIÓN  </t>
    </r>
    <r>
      <rPr>
        <sz val="8"/>
        <rFont val="Verdana Pro Cond Light"/>
        <family val="2"/>
      </rPr>
      <t xml:space="preserve">
</t>
    </r>
    <r>
      <rPr>
        <u/>
        <sz val="8"/>
        <rFont val="Verdana Pro Cond Light"/>
        <family val="2"/>
      </rPr>
      <t>CUALITATIVA REPUTACIONAL</t>
    </r>
    <r>
      <rPr>
        <sz val="8"/>
        <rFont val="Verdana Pro Cond Light"/>
        <family val="2"/>
      </rPr>
      <t xml:space="preserve">
-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t>
    </r>
    <r>
      <rPr>
        <b/>
        <sz val="8"/>
        <rFont val="Verdana Pro Cond Light"/>
        <family val="2"/>
      </rPr>
      <t>RIESGO DE SEGURIDAD DE LA INFORMACIÓN</t>
    </r>
    <r>
      <rPr>
        <sz val="8"/>
        <rFont val="Verdana Pro Cond Light"/>
        <family val="2"/>
      </rPr>
      <t xml:space="preserve">
</t>
    </r>
    <r>
      <rPr>
        <u/>
        <sz val="8"/>
        <rFont val="Verdana Pro Cond Light"/>
        <family val="2"/>
      </rPr>
      <t xml:space="preserve">CUALITATIVA REPUTACIONAL  </t>
    </r>
    <r>
      <rPr>
        <sz val="8"/>
        <rFont val="Verdana Pro Cond Light"/>
        <family val="2"/>
      </rPr>
      <t xml:space="preserve">
--Afectación moderada de la Confidencialidad e integridad de la información debido al interés particular de los empleados y terceros.. </t>
    </r>
  </si>
  <si>
    <r>
      <rPr>
        <b/>
        <sz val="8"/>
        <rFont val="Verdana Pro Cond Light"/>
        <family val="2"/>
      </rPr>
      <t>GR-PR-001 ADMINISTRACIÓN Y CONTROL DE BIENES DEVOLUTIVOS Y DE CONSUMO_v13</t>
    </r>
    <r>
      <rPr>
        <sz val="8"/>
        <rFont val="Verdana Pro Cond Light"/>
        <family val="2"/>
      </rPr>
      <t xml:space="preserve">
6 - Actualizar el Inventario General de bienes devolutivos y de consumo. Control GR-R1
9 - Actualizar el Inventario General y/o Individual de bienes -  Control GR-R1
10 - Entregar bienes devolutivos o elementos de consumo a dependencia solicitante  - Control GR-R1
13 - Cerrar cuenta mensual almacén - Control GR-R3
</t>
    </r>
  </si>
  <si>
    <r>
      <t xml:space="preserve">GTI-PR-011 GESTIÓN DEL SUBSISTEMAS DE SEGURIDAD Y PRIVACIDAD DE LA INFORMACIÓN
</t>
    </r>
    <r>
      <rPr>
        <sz val="8"/>
        <rFont val="Verdana Pro Cond Light"/>
        <family val="2"/>
      </rPr>
      <t>3 - (V) Revisar la ejecución del PSPI.
8 - (H) Realizar valoración de riesgos BDP</t>
    </r>
  </si>
  <si>
    <r>
      <t xml:space="preserve">RIESGO DE GESTIÓN  
CUANTITATIVA - ECONOMICA
</t>
    </r>
    <r>
      <rPr>
        <sz val="8"/>
        <rFont val="Verdana Pro Cond Light"/>
        <family val="2"/>
      </rPr>
      <t>- Pérdida de cobertura en la prestación de los servicios de la entidad ≥20%.
- Pago de indemnizaciones a terceros por acciones legales que pueden afectar el presupuesto total de la entidad en un valor ≥20%.</t>
    </r>
    <r>
      <rPr>
        <b/>
        <sz val="8"/>
        <rFont val="Verdana Pro Cond Light"/>
        <family val="2"/>
      </rPr>
      <t xml:space="preserve">
CUALITATIVA REPUTACIONAL
</t>
    </r>
    <r>
      <rPr>
        <sz val="8"/>
        <rFont val="Verdana Pro Cond Light"/>
        <family val="2"/>
      </rPr>
      <t>- Interrupción de las operaciones de la entidad por más de dos (2) días.
Imagen institucional afectada en el orden nacional o regional por incumplimientos en la prestación del servicio a los usuarios o ciudadanos</t>
    </r>
    <r>
      <rPr>
        <b/>
        <sz val="8"/>
        <rFont val="Verdana Pro Cond Light"/>
        <family val="2"/>
      </rPr>
      <t xml:space="preserve">.
RIESGO DE SEGURIDAD DE LA INFORMACIÓN
CUALITATIVA REPUTACIONAL  
</t>
    </r>
    <r>
      <rPr>
        <sz val="8"/>
        <rFont val="Verdana Pro Cond Light"/>
        <family val="2"/>
      </rPr>
      <t xml:space="preserve">Afectación grave de la disponibilidad y confidencialidad  de la información debido al interés particular de los empleados y terceros.
</t>
    </r>
  </si>
  <si>
    <r>
      <rPr>
        <b/>
        <sz val="8"/>
        <rFont val="Verdana Pro Cond Light"/>
        <family val="2"/>
      </rPr>
      <t>GTI-PR-001 GESTION OPERATIVA DE TI</t>
    </r>
    <r>
      <rPr>
        <sz val="8"/>
        <rFont val="Verdana Pro Cond Light"/>
        <family val="2"/>
      </rPr>
      <t xml:space="preserve">
7 - Validar y socializar las alternativas de solución con el solicitante Control GTI-R3
10 - Validar que las especificaciones de los productos cumplan con lo requerido.  Control GTI-R3
17 - Realizar Control y Seguimiento del proyecto TI -  Control GTI-R3
6 - Activar gestión de Niveles de Servicio.. Control RC-12</t>
    </r>
  </si>
  <si>
    <r>
      <rPr>
        <b/>
        <sz val="8"/>
        <rFont val="Verdana Pro Cond Light"/>
        <family val="2"/>
      </rPr>
      <t xml:space="preserve">GTI-PR-004 GESTIÓN DE INCIDENTES DE SEGURIDAD Y PRIVACIDAD DE LA INFORMACIÓN
</t>
    </r>
    <r>
      <rPr>
        <sz val="8"/>
        <rFont val="Verdana Pro Cond Light"/>
        <family val="2"/>
      </rPr>
      <t>2 - (H) Identificar y valorar el incidente de seguridad
Control GTI-R4
Control RC-12
4 (V) Realizar pruebas de aseguramiento
Control GTI-R4</t>
    </r>
  </si>
  <si>
    <r>
      <t xml:space="preserve">RIESGO DE GESTIÓN  </t>
    </r>
    <r>
      <rPr>
        <sz val="8"/>
        <rFont val="Verdana Pro Cond Light"/>
        <family val="2"/>
      </rPr>
      <t xml:space="preserve">
</t>
    </r>
    <r>
      <rPr>
        <u/>
        <sz val="8"/>
        <rFont val="Verdana Pro Cond Light"/>
        <family val="2"/>
      </rPr>
      <t>CUALITATIVA REPUTACIONAL</t>
    </r>
    <r>
      <rPr>
        <sz val="8"/>
        <rFont val="Verdana Pro Cond Light"/>
        <family val="2"/>
      </rPr>
      <t xml:space="preserve">
-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t>
    </r>
    <r>
      <rPr>
        <b/>
        <sz val="8"/>
        <rFont val="Verdana Pro Cond Light"/>
        <family val="2"/>
      </rPr>
      <t>RIESGO DE SEGURIDAD DE LA INFORMACIÓN</t>
    </r>
    <r>
      <rPr>
        <sz val="8"/>
        <rFont val="Verdana Pro Cond Light"/>
        <family val="2"/>
      </rPr>
      <t xml:space="preserve">
</t>
    </r>
    <r>
      <rPr>
        <u/>
        <sz val="8"/>
        <rFont val="Verdana Pro Cond Light"/>
        <family val="2"/>
      </rPr>
      <t>CUALITATIVA REPUTACIONAL</t>
    </r>
    <r>
      <rPr>
        <sz val="8"/>
        <rFont val="Verdana Pro Cond Light"/>
        <family val="2"/>
      </rPr>
      <t xml:space="preserve">  
--Afectación moderada de la disponibilidad,coNfidencialidad e integridad de la información debido al interés particular de los empleados y terceros.. </t>
    </r>
  </si>
  <si>
    <r>
      <t xml:space="preserve">RIESGO DE GESTIÓN  
CUALITATIVA REPUTACIONAL
</t>
    </r>
    <r>
      <rPr>
        <sz val="8"/>
        <rFont val="Verdana Pro Cond Light"/>
        <family val="2"/>
      </rPr>
      <t>-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t>
    </r>
    <r>
      <rPr>
        <b/>
        <sz val="8"/>
        <rFont val="Verdana Pro Cond Light"/>
        <family val="2"/>
      </rPr>
      <t xml:space="preserve">
RIESGO DE SEGURIDAD DE LA INFORMACIÓN
CUALITATIVA REPUTACIONAL  
</t>
    </r>
    <r>
      <rPr>
        <sz val="8"/>
        <rFont val="Verdana Pro Cond Light"/>
        <family val="2"/>
      </rPr>
      <t xml:space="preserve">--Afectación moderada de la disponibilidad,confidencialidad e integridad de la información debido al interés particular de los empleados y terceros.. </t>
    </r>
  </si>
  <si>
    <r>
      <t xml:space="preserve">GTI-PR-009 AESORIA Y ASISTENCIA TECNICA EN MATERIA INFORMATICA
</t>
    </r>
    <r>
      <rPr>
        <sz val="8"/>
        <rFont val="Verdana Pro Cond Light"/>
        <family val="2"/>
      </rPr>
      <t>4- H) Analizar y diagnosticar. 
Control R6
12-V) Implementar la tecnología
adquirida (Hardware-Software). 
Control R7</t>
    </r>
    <r>
      <rPr>
        <b/>
        <sz val="8"/>
        <rFont val="Verdana Pro Cond Light"/>
        <family val="2"/>
      </rPr>
      <t xml:space="preserve">
</t>
    </r>
  </si>
  <si>
    <r>
      <rPr>
        <b/>
        <sz val="8"/>
        <rFont val="Verdana Pro Cond Light"/>
        <family val="2"/>
      </rPr>
      <t>GTI-PR-005 GESTIÓN DE CAMBIOS DE TECNOLOGIAS DE LA INFORMACIÓN</t>
    </r>
    <r>
      <rPr>
        <sz val="8"/>
        <rFont val="Verdana Pro Cond Light"/>
        <family val="2"/>
      </rPr>
      <t xml:space="preserve">
2 (P) Evaluar el impacto del Cambio - 
Control  RC-12
3 - (V) Validar el Cambio
Control GTI-R4
4 - (H) Implementar el cambio
Control GTI-R4
</t>
    </r>
  </si>
  <si>
    <r>
      <t xml:space="preserve">RIESGO DE GESTIÓN  
CUALITATIVA REPUTACIONAL
</t>
    </r>
    <r>
      <rPr>
        <sz val="8"/>
        <rFont val="Verdana Pro Cond Light"/>
        <family val="2"/>
      </rPr>
      <t xml:space="preserve">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t>
    </r>
    <r>
      <rPr>
        <b/>
        <sz val="8"/>
        <rFont val="Verdana Pro Cond Light"/>
        <family val="2"/>
      </rPr>
      <t xml:space="preserve">
RIESGO DE SEGURIDAD DE LA INFORMACIÓN
CUALITATIVA REPUTACIONAL  
</t>
    </r>
    <r>
      <rPr>
        <sz val="8"/>
        <rFont val="Verdana Pro Cond Light"/>
        <family val="2"/>
      </rPr>
      <t>Afectación moderada de la disponibilidad e  integridad  de la información debido al interés particular de los empleados y terceros.</t>
    </r>
  </si>
  <si>
    <r>
      <rPr>
        <b/>
        <sz val="8"/>
        <rFont val="Verdana Pro Cond Light"/>
        <family val="2"/>
      </rPr>
      <t>GR-PR-001 ADMINISTRACIÓN Y CONTROL DE BIENES DEVOLUTIVOS Y DE CONSUMO_v13</t>
    </r>
    <r>
      <rPr>
        <sz val="8"/>
        <rFont val="Verdana Pro Cond Light"/>
        <family val="2"/>
      </rPr>
      <t xml:space="preserve">
6 - Actualizar el Inventario General de bienes devolutivos y de consumo. Control GR-R1
9 - Actualizar el Inventario General y/o Individual de bienes -  Control GR-R1
10 - Entregar bienes devolutivos o elementos de consumo a dependencia solicitante  - Control GR-R1
13 - Cerrar cuenta mensual almacén - Control GR-R3
</t>
    </r>
  </si>
  <si>
    <r>
      <rPr>
        <b/>
        <sz val="8"/>
        <rFont val="Verdana Pro Cond Light"/>
        <family val="2"/>
      </rPr>
      <t xml:space="preserve">RIESGO DE GESTIÓN  </t>
    </r>
    <r>
      <rPr>
        <sz val="8"/>
        <rFont val="Verdana Pro Cond Light"/>
        <family val="2"/>
      </rPr>
      <t xml:space="preserve">
</t>
    </r>
    <r>
      <rPr>
        <u/>
        <sz val="8"/>
        <rFont val="Verdana Pro Cond Light"/>
        <family val="2"/>
      </rPr>
      <t>CUALITATIVA REPUTACIONAL</t>
    </r>
    <r>
      <rPr>
        <sz val="8"/>
        <rFont val="Verdana Pro Cond Light"/>
        <family val="2"/>
      </rPr>
      <t xml:space="preserve">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t>
    </r>
    <r>
      <rPr>
        <b/>
        <sz val="8"/>
        <rFont val="Verdana Pro Cond Light"/>
        <family val="2"/>
      </rPr>
      <t>RIESGO DE SEGURIDAD DE LA INFORMACIÓN</t>
    </r>
    <r>
      <rPr>
        <sz val="8"/>
        <rFont val="Verdana Pro Cond Light"/>
        <family val="2"/>
      </rPr>
      <t xml:space="preserve">
</t>
    </r>
    <r>
      <rPr>
        <u/>
        <sz val="8"/>
        <rFont val="Verdana Pro Cond Light"/>
        <family val="2"/>
      </rPr>
      <t xml:space="preserve">CUALITATIVA REPUTACIONAL  </t>
    </r>
    <r>
      <rPr>
        <sz val="8"/>
        <rFont val="Verdana Pro Cond Light"/>
        <family val="2"/>
      </rPr>
      <t xml:space="preserve">
Afectación moderada de la disponibilidad e  integridad  de la información debido al interés particular de los empleados y terceros.</t>
    </r>
  </si>
  <si>
    <r>
      <rPr>
        <b/>
        <sz val="8"/>
        <rFont val="Verdana Pro Cond Light"/>
        <family val="2"/>
      </rPr>
      <t xml:space="preserve">RIESGO DE GESTIÓN  </t>
    </r>
    <r>
      <rPr>
        <sz val="8"/>
        <rFont val="Verdana Pro Cond Light"/>
        <family val="2"/>
      </rPr>
      <t xml:space="preserve">
</t>
    </r>
    <r>
      <rPr>
        <u/>
        <sz val="8"/>
        <rFont val="Verdana Pro Cond Light"/>
        <family val="2"/>
      </rPr>
      <t>CUANTITATIVA - ECONOMICA</t>
    </r>
    <r>
      <rPr>
        <sz val="8"/>
        <rFont val="Verdana Pro Cond Light"/>
        <family val="2"/>
      </rPr>
      <t xml:space="preserve">
- Pago de indemnizaciones a terceros por acciones legales que pueden afectar el presupuesto total de la entidad en un valor ≥20%.
</t>
    </r>
    <r>
      <rPr>
        <u/>
        <sz val="8"/>
        <rFont val="Verdana Pro Cond Light"/>
        <family val="2"/>
      </rPr>
      <t>CUALITATIVA REPUTACIONAL</t>
    </r>
    <r>
      <rPr>
        <sz val="8"/>
        <rFont val="Verdana Pro Cond Light"/>
        <family val="2"/>
      </rPr>
      <t xml:space="preserve">
Sanción por parte del ente de control u otro ente regulador.
</t>
    </r>
    <r>
      <rPr>
        <b/>
        <sz val="8"/>
        <rFont val="Verdana Pro Cond Light"/>
        <family val="2"/>
      </rPr>
      <t>RIESGO DE SEGURIDAD DE LA INFORMACIÓN</t>
    </r>
    <r>
      <rPr>
        <sz val="8"/>
        <rFont val="Verdana Pro Cond Light"/>
        <family val="2"/>
      </rPr>
      <t xml:space="preserve">
</t>
    </r>
    <r>
      <rPr>
        <u/>
        <sz val="8"/>
        <rFont val="Verdana Pro Cond Light"/>
        <family val="2"/>
      </rPr>
      <t xml:space="preserve">CUALITATIVA REPUTACIONAL  </t>
    </r>
    <r>
      <rPr>
        <sz val="8"/>
        <rFont val="Verdana Pro Cond Light"/>
        <family val="2"/>
      </rPr>
      <t xml:space="preserve">
Afectación grave de la disponibilidad y la confidencialidad de la información debido al interés particular de los empleados y terceros.
</t>
    </r>
  </si>
  <si>
    <r>
      <rPr>
        <b/>
        <sz val="8"/>
        <rFont val="Verdana Pro Cond Light"/>
        <family val="2"/>
      </rPr>
      <t xml:space="preserve">RIESGO DE GESTIÓN  </t>
    </r>
    <r>
      <rPr>
        <sz val="8"/>
        <rFont val="Verdana Pro Cond Light"/>
        <family val="2"/>
      </rPr>
      <t xml:space="preserve">
</t>
    </r>
    <r>
      <rPr>
        <u/>
        <sz val="8"/>
        <rFont val="Verdana Pro Cond Light"/>
        <family val="2"/>
      </rPr>
      <t>CUANTITATIVA - ECONOMICA</t>
    </r>
    <r>
      <rPr>
        <sz val="8"/>
        <rFont val="Verdana Pro Cond Light"/>
        <family val="2"/>
      </rPr>
      <t xml:space="preserve">
- Pérdida de cobertura en la prestación de los servicios de la entidad ≥20%.
</t>
    </r>
    <r>
      <rPr>
        <u/>
        <sz val="8"/>
        <rFont val="Verdana Pro Cond Light"/>
        <family val="2"/>
      </rPr>
      <t>CUALITATIVA REPUTACIONAL</t>
    </r>
    <r>
      <rPr>
        <sz val="8"/>
        <rFont val="Verdana Pro Cond Light"/>
        <family val="2"/>
      </rPr>
      <t xml:space="preserve">
Pérdida de información crítica que puede ser recuperada de forma parcial o incompleta.
</t>
    </r>
    <r>
      <rPr>
        <b/>
        <sz val="8"/>
        <rFont val="Verdana Pro Cond Light"/>
        <family val="2"/>
      </rPr>
      <t>RIESGO DE SEGURIDAD DE LA INFORMACIÓN</t>
    </r>
    <r>
      <rPr>
        <sz val="8"/>
        <rFont val="Verdana Pro Cond Light"/>
        <family val="2"/>
      </rPr>
      <t xml:space="preserve">
</t>
    </r>
    <r>
      <rPr>
        <u/>
        <sz val="8"/>
        <rFont val="Verdana Pro Cond Light"/>
        <family val="2"/>
      </rPr>
      <t>CUANTITATIVA - ECONOMICA</t>
    </r>
    <r>
      <rPr>
        <sz val="8"/>
        <rFont val="Verdana Pro Cond Light"/>
        <family val="2"/>
      </rPr>
      <t xml:space="preserve">
-Afectación en un valor igual o mayor al 20% e inferior al 50% del presupuesto anual de seguridad digital.
</t>
    </r>
    <r>
      <rPr>
        <u/>
        <sz val="8"/>
        <rFont val="Verdana Pro Cond Light"/>
        <family val="2"/>
      </rPr>
      <t xml:space="preserve">CUALITATIVA REPUTACIONAL  </t>
    </r>
    <r>
      <rPr>
        <sz val="8"/>
        <rFont val="Verdana Pro Cond Light"/>
        <family val="2"/>
      </rPr>
      <t xml:space="preserve">
Afectación grave de la disponibilidad y confidencialidad  de la información debido al interés particular de los empleados y terceros.</t>
    </r>
  </si>
  <si>
    <r>
      <rPr>
        <b/>
        <sz val="8"/>
        <rFont val="Verdana Pro Cond Light"/>
        <family val="2"/>
      </rPr>
      <t>TH-PR-001  VINVULACION Y RETIRO</t>
    </r>
    <r>
      <rPr>
        <sz val="8"/>
        <rFont val="Verdana Pro Cond Light"/>
        <family val="2"/>
      </rPr>
      <t xml:space="preserve">
6-  (V) Verificar la correlación de las vacantes reportadas con la base de datos de la planta de personal
Control TH-R3
 12-19 - 32 -(V) Verificar el cumplimiento de los requisitos académicos y la experiencia laboral requerida para desempeñar el cargo
Control TH-R3
15 - 23 - 34 - 39 - 44 -(V) Verificar el cumplimiento de la normatividad vigente en la vinculación y retiro del talento humano
Control TH-R3
42 - 53 - (V) Verificar el listado de cumplimiento de los documentos requeridos
Control  TH-R3 y Control RC-20
</t>
    </r>
  </si>
  <si>
    <r>
      <t xml:space="preserve">RIESGO DE GESTIÓN  </t>
    </r>
    <r>
      <rPr>
        <sz val="8"/>
        <rFont val="Verdana Pro Cond Light"/>
        <family val="2"/>
      </rPr>
      <t xml:space="preserve">
</t>
    </r>
    <r>
      <rPr>
        <u/>
        <sz val="8"/>
        <rFont val="Verdana Pro Cond Light"/>
        <family val="2"/>
      </rPr>
      <t>CUALITATIVA REPUTACIONAL</t>
    </r>
    <r>
      <rPr>
        <sz val="8"/>
        <rFont val="Verdana Pro Cond Light"/>
        <family val="2"/>
      </rPr>
      <t xml:space="preserve">
-Interrupción de las operaciones de la entidad por algunas horas. 
-Imagen institucional afectada localmente por retrasos en la prestación del servicio a los usuarios o ciudadanos. 
</t>
    </r>
    <r>
      <rPr>
        <b/>
        <sz val="8"/>
        <rFont val="Verdana Pro Cond Light"/>
        <family val="2"/>
      </rPr>
      <t>RIESGO DE SEGURIDAD DE LA INFORMACIÓN</t>
    </r>
    <r>
      <rPr>
        <sz val="8"/>
        <rFont val="Verdana Pro Cond Light"/>
        <family val="2"/>
      </rPr>
      <t xml:space="preserve">
</t>
    </r>
    <r>
      <rPr>
        <u/>
        <sz val="8"/>
        <rFont val="Verdana Pro Cond Light"/>
        <family val="2"/>
      </rPr>
      <t xml:space="preserve">CUALITATIVA REPUTACIONAL  </t>
    </r>
    <r>
      <rPr>
        <sz val="8"/>
        <rFont val="Verdana Pro Cond Light"/>
        <family val="2"/>
      </rPr>
      <t xml:space="preserve">
-Afectación leve de la disponibilidad. </t>
    </r>
  </si>
  <si>
    <t>SEGUIMIENTO CON CORTE A 31/03/2039</t>
  </si>
  <si>
    <t>RESPONSABLE</t>
  </si>
  <si>
    <t>Se implementan controles de acceso de usuarios a servicios de almacenamiento institucionales.
Se han definido la ECCS-SPI con los temas a apropiar durante 2024 y articulación con Comunicación Interna para su divulgación.
Apropiación de SPI y Buenas prácticas de control sobre activos: Inducción Nuevos Funcionarios 20/03/2025</t>
  </si>
  <si>
    <t>Proceso de Inducción a nuevos funcionarios.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</si>
</sst>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8">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b/>
      <sz val="10"/>
      <color indexed="8"/>
      <name val="Arial"/>
      <family val="2"/>
    </font>
    <font>
      <b/>
      <sz val="10"/>
      <color theme="1"/>
      <name val="Arial"/>
      <family val="2"/>
    </font>
    <font>
      <b/>
      <sz val="10"/>
      <color rgb="FF000000"/>
      <name val="Arial"/>
      <family val="2"/>
    </font>
    <font>
      <sz val="10"/>
      <color rgb="FF000000"/>
      <name val="Arial"/>
      <family val="2"/>
    </font>
    <font>
      <b/>
      <sz val="12"/>
      <color theme="1"/>
      <name val="Arial"/>
      <family val="2"/>
    </font>
    <font>
      <b/>
      <sz val="12"/>
      <color rgb="FF000000"/>
      <name val="Arial"/>
      <family val="2"/>
    </font>
    <font>
      <b/>
      <u/>
      <sz val="11"/>
      <color theme="1"/>
      <name val="Arial"/>
      <family val="2"/>
    </font>
    <font>
      <b/>
      <sz val="9"/>
      <name val="Arial"/>
      <family val="2"/>
    </font>
    <font>
      <b/>
      <sz val="14"/>
      <color indexed="8"/>
      <name val="Arial"/>
      <family val="2"/>
    </font>
    <font>
      <sz val="9"/>
      <color theme="1"/>
      <name val="Arial"/>
      <family val="2"/>
    </font>
    <font>
      <b/>
      <sz val="10"/>
      <color rgb="FF0070C0"/>
      <name val="Arial"/>
      <family val="2"/>
    </font>
    <font>
      <sz val="10"/>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7"/>
      <color theme="1"/>
      <name val="Times New Roman"/>
      <family val="1"/>
    </font>
    <font>
      <b/>
      <sz val="7"/>
      <name val="Times New Roman"/>
      <family val="1"/>
    </font>
    <font>
      <b/>
      <sz val="9"/>
      <color rgb="FF0070C0"/>
      <name val="Arial"/>
      <family val="2"/>
    </font>
    <font>
      <u/>
      <sz val="11"/>
      <color theme="10"/>
      <name val="Calibri"/>
      <family val="2"/>
      <scheme val="minor"/>
    </font>
    <font>
      <b/>
      <sz val="11"/>
      <color rgb="FF000000"/>
      <name val="Calibri"/>
      <family val="2"/>
    </font>
    <font>
      <sz val="11"/>
      <color rgb="FF000000"/>
      <name val="Calibri"/>
      <family val="2"/>
    </font>
    <font>
      <b/>
      <sz val="11"/>
      <color rgb="FFFF0000"/>
      <name val="Calibri"/>
      <family val="2"/>
    </font>
    <font>
      <b/>
      <sz val="18"/>
      <color theme="1"/>
      <name val="Arial"/>
      <family val="2"/>
    </font>
    <font>
      <b/>
      <sz val="14"/>
      <color theme="0"/>
      <name val="Arial"/>
      <family val="2"/>
    </font>
    <font>
      <u/>
      <sz val="11"/>
      <color theme="1"/>
      <name val="Arial"/>
      <family val="2"/>
    </font>
    <font>
      <sz val="12"/>
      <color theme="1"/>
      <name val="Arial"/>
      <family val="2"/>
    </font>
    <font>
      <sz val="14"/>
      <color theme="0"/>
      <name val="Arial"/>
      <family val="2"/>
    </font>
    <font>
      <b/>
      <sz val="10"/>
      <color rgb="FFFFFFFF"/>
      <name val="Calibri"/>
      <family val="2"/>
      <scheme val="minor"/>
    </font>
    <font>
      <u/>
      <sz val="10"/>
      <color theme="10"/>
      <name val="Calibri"/>
      <family val="2"/>
      <scheme val="minor"/>
    </font>
    <font>
      <b/>
      <sz val="10"/>
      <color theme="1"/>
      <name val="Calibri"/>
      <family val="2"/>
      <scheme val="minor"/>
    </font>
    <font>
      <b/>
      <sz val="10"/>
      <color theme="0"/>
      <name val="Arial"/>
      <family val="2"/>
    </font>
    <font>
      <u/>
      <sz val="10"/>
      <color theme="1"/>
      <name val="Calibri"/>
      <family val="2"/>
      <scheme val="minor"/>
    </font>
    <font>
      <sz val="10"/>
      <color theme="0"/>
      <name val="Arial"/>
      <family val="2"/>
    </font>
    <font>
      <u/>
      <sz val="10"/>
      <color theme="1"/>
      <name val="Arial"/>
      <family val="2"/>
    </font>
    <font>
      <sz val="10"/>
      <color rgb="FF000000"/>
      <name val="Inherit"/>
    </font>
    <font>
      <sz val="8"/>
      <color theme="1"/>
      <name val="Arial"/>
      <family val="2"/>
    </font>
    <font>
      <b/>
      <sz val="8"/>
      <color theme="1"/>
      <name val="Arial"/>
      <family val="2"/>
    </font>
    <font>
      <b/>
      <sz val="8"/>
      <color theme="0"/>
      <name val="Arial"/>
      <family val="2"/>
    </font>
    <font>
      <sz val="8"/>
      <color theme="1"/>
      <name val="Calibri"/>
      <family val="2"/>
      <scheme val="minor"/>
    </font>
    <font>
      <u/>
      <sz val="8"/>
      <color theme="10"/>
      <name val="Calibri"/>
      <family val="2"/>
      <scheme val="minor"/>
    </font>
    <font>
      <sz val="8"/>
      <name val="Calibri"/>
      <family val="2"/>
      <scheme val="minor"/>
    </font>
    <font>
      <sz val="8"/>
      <color rgb="FF000000"/>
      <name val="Arial"/>
      <family val="2"/>
    </font>
    <font>
      <sz val="8"/>
      <color theme="1"/>
      <name val="Verdana Pro Cond Light"/>
      <family val="2"/>
    </font>
    <font>
      <b/>
      <sz val="8"/>
      <color theme="1"/>
      <name val="Verdana Pro Cond Light"/>
      <family val="2"/>
    </font>
    <font>
      <b/>
      <sz val="8"/>
      <color rgb="FFFFFFFF"/>
      <name val="Verdana Pro Cond Light"/>
      <family val="2"/>
    </font>
    <font>
      <b/>
      <sz val="8"/>
      <color theme="0"/>
      <name val="Verdana Pro Cond Light"/>
      <family val="2"/>
    </font>
    <font>
      <u/>
      <sz val="8"/>
      <color theme="1"/>
      <name val="Verdana Pro Cond Light"/>
      <family val="2"/>
    </font>
    <font>
      <sz val="8"/>
      <color rgb="FF000000"/>
      <name val="Verdana Pro Cond Light"/>
      <family val="2"/>
    </font>
    <font>
      <u/>
      <sz val="8"/>
      <color theme="10"/>
      <name val="Verdana Pro Cond Light"/>
      <family val="2"/>
    </font>
    <font>
      <sz val="8"/>
      <color theme="0"/>
      <name val="Verdana Pro Cond Light"/>
      <family val="2"/>
    </font>
    <font>
      <sz val="8"/>
      <name val="Verdana Pro Cond Light"/>
      <family val="2"/>
    </font>
    <font>
      <b/>
      <sz val="8"/>
      <color rgb="FFC00000"/>
      <name val="Arial"/>
      <family val="2"/>
    </font>
    <font>
      <b/>
      <u/>
      <sz val="8"/>
      <color theme="1"/>
      <name val="Arial"/>
      <family val="2"/>
    </font>
    <font>
      <b/>
      <sz val="8"/>
      <color rgb="FF000000"/>
      <name val="Arial"/>
      <family val="2"/>
    </font>
    <font>
      <b/>
      <sz val="8"/>
      <color rgb="FF833B0C"/>
      <name val="Arial"/>
      <family val="2"/>
    </font>
    <font>
      <b/>
      <sz val="8"/>
      <color rgb="FF833C0C"/>
      <name val="Arial"/>
      <family val="2"/>
    </font>
    <font>
      <sz val="8"/>
      <color rgb="FF806000"/>
      <name val="Arial"/>
      <family val="2"/>
    </font>
    <font>
      <b/>
      <sz val="8"/>
      <color rgb="FF7030A0"/>
      <name val="Verdana Pro Cond Light"/>
      <family val="2"/>
    </font>
    <font>
      <b/>
      <sz val="8"/>
      <color rgb="FFFF0000"/>
      <name val="Verdana Pro Cond Light"/>
      <family val="2"/>
    </font>
    <font>
      <sz val="8"/>
      <color rgb="FFFF0000"/>
      <name val="Verdana Pro Cond Light"/>
      <family val="2"/>
    </font>
    <font>
      <b/>
      <sz val="8"/>
      <color rgb="FF00B0F0"/>
      <name val="Verdana Pro Cond Light"/>
      <family val="2"/>
    </font>
    <font>
      <b/>
      <sz val="8"/>
      <name val="Verdana Pro Cond Light"/>
      <family val="2"/>
    </font>
    <font>
      <u/>
      <sz val="8"/>
      <color theme="0"/>
      <name val="Verdana Pro Cond Light"/>
      <family val="2"/>
    </font>
    <font>
      <u/>
      <sz val="8"/>
      <name val="Verdana Pro Cond Light"/>
      <family val="2"/>
    </font>
  </fonts>
  <fills count="5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FFCC"/>
        <bgColor rgb="FF000000"/>
      </patternFill>
    </fill>
    <fill>
      <patternFill patternType="solid">
        <fgColor rgb="FFFFC00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rgb="FF3366CC"/>
        <bgColor indexed="64"/>
      </patternFill>
    </fill>
    <fill>
      <patternFill patternType="solid">
        <fgColor rgb="FFFFFF00"/>
        <bgColor indexed="64"/>
      </patternFill>
    </fill>
    <fill>
      <patternFill patternType="solid">
        <fgColor rgb="FFFFCCFF"/>
        <bgColor rgb="FF000000"/>
      </patternFill>
    </fill>
    <fill>
      <patternFill patternType="solid">
        <fgColor rgb="FFF2DCDB"/>
        <bgColor rgb="FF000000"/>
      </patternFill>
    </fill>
    <fill>
      <patternFill patternType="solid">
        <fgColor rgb="FFC00000"/>
        <bgColor indexed="64"/>
      </patternFill>
    </fill>
    <fill>
      <patternFill patternType="solid">
        <fgColor theme="1"/>
        <bgColor indexed="64"/>
      </patternFill>
    </fill>
    <fill>
      <patternFill patternType="solid">
        <fgColor rgb="FF00B0F0"/>
        <bgColor indexed="64"/>
      </patternFill>
    </fill>
    <fill>
      <patternFill patternType="solid">
        <fgColor theme="5" tint="0.79998168889431442"/>
        <bgColor rgb="FF000000"/>
      </patternFill>
    </fill>
    <fill>
      <patternFill patternType="solid">
        <fgColor rgb="FFFFCCFF"/>
        <bgColor indexed="64"/>
      </patternFill>
    </fill>
    <fill>
      <patternFill patternType="solid">
        <fgColor rgb="FFCC99FF"/>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rgb="FFFF9900"/>
        <bgColor indexed="64"/>
      </patternFill>
    </fill>
    <fill>
      <patternFill patternType="solid">
        <fgColor theme="8" tint="0.79998168889431442"/>
        <bgColor indexed="64"/>
      </patternFill>
    </fill>
    <fill>
      <patternFill patternType="solid">
        <fgColor rgb="FF00FF99"/>
        <bgColor indexed="64"/>
      </patternFill>
    </fill>
    <fill>
      <patternFill patternType="solid">
        <fgColor rgb="FF33CC33"/>
        <bgColor indexed="64"/>
      </patternFill>
    </fill>
    <fill>
      <patternFill patternType="solid">
        <fgColor rgb="FF66FF66"/>
        <bgColor indexed="64"/>
      </patternFill>
    </fill>
    <fill>
      <patternFill patternType="solid">
        <fgColor theme="3" tint="0.39997558519241921"/>
        <bgColor indexed="64"/>
      </patternFill>
    </fill>
    <fill>
      <patternFill patternType="solid">
        <fgColor rgb="FFAEA472"/>
        <bgColor indexed="64"/>
      </patternFill>
    </fill>
    <fill>
      <patternFill patternType="solid">
        <fgColor rgb="FFFF9966"/>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rgb="FF000000"/>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right style="thick">
        <color rgb="FFFFFFFF"/>
      </right>
      <top/>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style="thick">
        <color rgb="FFFFFFFF"/>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2" fillId="0" borderId="0"/>
    <xf numFmtId="9" fontId="22" fillId="0" borderId="0" applyFont="0" applyFill="0" applyBorder="0" applyAlignment="0" applyProtection="0"/>
    <xf numFmtId="0" fontId="32" fillId="0" borderId="0" applyNumberFormat="0" applyFill="0" applyBorder="0" applyAlignment="0" applyProtection="0"/>
    <xf numFmtId="43" fontId="22" fillId="0" borderId="0" applyFont="0" applyFill="0" applyBorder="0" applyAlignment="0" applyProtection="0"/>
  </cellStyleXfs>
  <cellXfs count="1660">
    <xf numFmtId="0" fontId="0" fillId="0" borderId="0" xfId="0"/>
    <xf numFmtId="0" fontId="0" fillId="0" borderId="1" xfId="0" applyBorder="1"/>
    <xf numFmtId="0" fontId="1" fillId="0" borderId="1" xfId="0" applyFont="1" applyBorder="1"/>
    <xf numFmtId="0" fontId="8" fillId="0" borderId="0" xfId="0" applyFont="1"/>
    <xf numFmtId="0" fontId="8" fillId="0" borderId="0" xfId="0" applyFont="1" applyAlignment="1">
      <alignment horizontal="center" vertical="center"/>
    </xf>
    <xf numFmtId="0" fontId="8" fillId="0" borderId="0" xfId="0" applyFont="1" applyAlignment="1">
      <alignment horizontal="left" vertical="center"/>
    </xf>
    <xf numFmtId="0" fontId="6" fillId="0" borderId="0" xfId="0" applyFont="1"/>
    <xf numFmtId="0" fontId="6" fillId="0" borderId="0" xfId="0" applyFont="1" applyAlignment="1">
      <alignment horizontal="justify" vertical="center"/>
    </xf>
    <xf numFmtId="0" fontId="8" fillId="0" borderId="0" xfId="0" applyFont="1" applyAlignment="1">
      <alignment vertical="center" wrapText="1"/>
    </xf>
    <xf numFmtId="0" fontId="9" fillId="10" borderId="4" xfId="0" applyFont="1" applyFill="1" applyBorder="1" applyAlignment="1">
      <alignment horizontal="center" vertical="center" wrapText="1"/>
    </xf>
    <xf numFmtId="0" fontId="8" fillId="0" borderId="18" xfId="0" applyFont="1" applyBorder="1" applyAlignment="1">
      <alignment horizontal="justify" vertical="center" wrapText="1"/>
    </xf>
    <xf numFmtId="0" fontId="5" fillId="0" borderId="0" xfId="0" applyFont="1"/>
    <xf numFmtId="0" fontId="11" fillId="13" borderId="17" xfId="0" applyFont="1" applyFill="1" applyBorder="1" applyAlignment="1">
      <alignment horizontal="center" vertical="center" wrapText="1"/>
    </xf>
    <xf numFmtId="0" fontId="0" fillId="0" borderId="17" xfId="0" applyBorder="1"/>
    <xf numFmtId="0" fontId="7" fillId="13" borderId="17"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8" borderId="1" xfId="0" applyFont="1" applyFill="1" applyBorder="1" applyAlignment="1">
      <alignment horizontal="justify" vertical="center" wrapText="1"/>
    </xf>
    <xf numFmtId="0" fontId="7" fillId="14"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5" borderId="31" xfId="0" applyFont="1" applyFill="1" applyBorder="1" applyAlignment="1">
      <alignment horizontal="center" vertical="center" wrapText="1"/>
    </xf>
    <xf numFmtId="0" fontId="7" fillId="15" borderId="30" xfId="0" applyFont="1" applyFill="1" applyBorder="1" applyAlignment="1">
      <alignment horizontal="center" vertical="center" wrapText="1"/>
    </xf>
    <xf numFmtId="0" fontId="7" fillId="15" borderId="41" xfId="0" applyFont="1" applyFill="1" applyBorder="1" applyAlignment="1">
      <alignment horizontal="justify" vertical="center" wrapText="1"/>
    </xf>
    <xf numFmtId="0" fontId="7" fillId="15" borderId="4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1" fillId="0" borderId="0" xfId="0" applyFont="1"/>
    <xf numFmtId="0" fontId="1" fillId="0" borderId="1" xfId="0" applyFont="1" applyBorder="1" applyAlignment="1">
      <alignment wrapText="1"/>
    </xf>
    <xf numFmtId="0" fontId="8" fillId="0" borderId="0" xfId="0" applyFont="1" applyAlignment="1">
      <alignment vertical="center"/>
    </xf>
    <xf numFmtId="0" fontId="8" fillId="0" borderId="0" xfId="0" applyFont="1" applyAlignment="1" applyProtection="1">
      <alignment vertical="center" wrapText="1"/>
      <protection locked="0"/>
    </xf>
    <xf numFmtId="0" fontId="8" fillId="0" borderId="0" xfId="0" applyFont="1" applyAlignment="1">
      <alignment horizontal="center" vertical="center" wrapText="1"/>
    </xf>
    <xf numFmtId="0" fontId="11" fillId="2" borderId="1" xfId="0" applyFont="1" applyFill="1" applyBorder="1" applyAlignment="1">
      <alignment horizontal="center" vertical="center" wrapText="1"/>
    </xf>
    <xf numFmtId="9" fontId="6" fillId="15" borderId="30" xfId="0" applyNumberFormat="1" applyFont="1" applyFill="1" applyBorder="1" applyAlignment="1">
      <alignment horizontal="center" vertical="center" wrapText="1"/>
    </xf>
    <xf numFmtId="9" fontId="7" fillId="15" borderId="32" xfId="0" applyNumberFormat="1" applyFont="1" applyFill="1" applyBorder="1" applyAlignment="1">
      <alignment horizontal="center" vertical="center" wrapText="1"/>
    </xf>
    <xf numFmtId="0" fontId="7" fillId="15" borderId="34"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10" fillId="6" borderId="1" xfId="0" applyFont="1" applyFill="1" applyBorder="1" applyAlignment="1">
      <alignment horizontal="center" vertical="center" wrapText="1"/>
    </xf>
    <xf numFmtId="0" fontId="19" fillId="8" borderId="47" xfId="0" applyFont="1" applyFill="1" applyBorder="1" applyAlignment="1">
      <alignment horizontal="center" vertical="center" wrapText="1"/>
    </xf>
    <xf numFmtId="0" fontId="19" fillId="8" borderId="48" xfId="0" applyFont="1" applyFill="1" applyBorder="1" applyAlignment="1">
      <alignment horizontal="center" vertical="center" wrapText="1"/>
    </xf>
    <xf numFmtId="0" fontId="19" fillId="6" borderId="49" xfId="0" applyFont="1" applyFill="1" applyBorder="1" applyAlignment="1">
      <alignment horizontal="center" vertical="center" wrapText="1"/>
    </xf>
    <xf numFmtId="0" fontId="19" fillId="14" borderId="50" xfId="0" applyFont="1" applyFill="1" applyBorder="1" applyAlignment="1">
      <alignment horizontal="center" vertical="center" wrapText="1"/>
    </xf>
    <xf numFmtId="0" fontId="19" fillId="14" borderId="51" xfId="0" applyFont="1" applyFill="1" applyBorder="1" applyAlignment="1">
      <alignment horizontal="center" vertical="center" wrapText="1"/>
    </xf>
    <xf numFmtId="0" fontId="19" fillId="8" borderId="51" xfId="0" applyFont="1" applyFill="1" applyBorder="1" applyAlignment="1">
      <alignment horizontal="center" vertical="center" wrapText="1"/>
    </xf>
    <xf numFmtId="0" fontId="19" fillId="6" borderId="52" xfId="0" applyFont="1" applyFill="1" applyBorder="1" applyAlignment="1">
      <alignment horizontal="center" vertical="center" wrapText="1"/>
    </xf>
    <xf numFmtId="0" fontId="19" fillId="5" borderId="50" xfId="0" applyFont="1" applyFill="1" applyBorder="1" applyAlignment="1">
      <alignment horizontal="center" vertical="center" wrapText="1"/>
    </xf>
    <xf numFmtId="0" fontId="19" fillId="5" borderId="53" xfId="0" applyFont="1" applyFill="1" applyBorder="1" applyAlignment="1">
      <alignment horizontal="center" vertical="center" wrapText="1"/>
    </xf>
    <xf numFmtId="0" fontId="19" fillId="5" borderId="54" xfId="0" applyFont="1" applyFill="1" applyBorder="1" applyAlignment="1">
      <alignment horizontal="center" vertical="center" wrapText="1"/>
    </xf>
    <xf numFmtId="0" fontId="19" fillId="14" borderId="54" xfId="0" applyFont="1" applyFill="1" applyBorder="1" applyAlignment="1">
      <alignment horizontal="center" vertical="center" wrapText="1"/>
    </xf>
    <xf numFmtId="0" fontId="19" fillId="8" borderId="54" xfId="0" applyFont="1" applyFill="1" applyBorder="1" applyAlignment="1">
      <alignment horizontal="center" vertical="center" wrapText="1"/>
    </xf>
    <xf numFmtId="0" fontId="19" fillId="6" borderId="55" xfId="0" applyFont="1" applyFill="1" applyBorder="1" applyAlignment="1">
      <alignment horizontal="center" vertical="center" wrapText="1"/>
    </xf>
    <xf numFmtId="0" fontId="19" fillId="8" borderId="50" xfId="0" applyFont="1" applyFill="1" applyBorder="1" applyAlignment="1">
      <alignment horizontal="center" vertical="center" wrapText="1"/>
    </xf>
    <xf numFmtId="0" fontId="19" fillId="14" borderId="53" xfId="0" applyFont="1" applyFill="1" applyBorder="1" applyAlignment="1">
      <alignment horizontal="center" vertical="center" wrapText="1"/>
    </xf>
    <xf numFmtId="0" fontId="21" fillId="0" borderId="18" xfId="0" applyFont="1" applyBorder="1" applyAlignment="1">
      <alignment horizontal="justify" vertical="center" wrapText="1"/>
    </xf>
    <xf numFmtId="0" fontId="8" fillId="0" borderId="4" xfId="0" applyFont="1" applyBorder="1" applyAlignment="1">
      <alignment horizontal="center" vertical="center" wrapText="1"/>
    </xf>
    <xf numFmtId="0" fontId="8" fillId="3" borderId="1" xfId="0" applyFont="1" applyFill="1" applyBorder="1" applyAlignment="1">
      <alignment vertical="center" wrapText="1"/>
    </xf>
    <xf numFmtId="0" fontId="8" fillId="3" borderId="1" xfId="0" applyFont="1" applyFill="1" applyBorder="1" applyAlignment="1">
      <alignment vertical="center"/>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xf>
    <xf numFmtId="9" fontId="8" fillId="0" borderId="0" xfId="2" applyFont="1" applyFill="1"/>
    <xf numFmtId="9" fontId="8" fillId="0" borderId="0" xfId="2" applyFont="1" applyFill="1" applyAlignment="1">
      <alignment horizontal="center"/>
    </xf>
    <xf numFmtId="0" fontId="11" fillId="10" borderId="0" xfId="0" applyFont="1" applyFill="1" applyAlignment="1">
      <alignment horizontal="center" vertical="center"/>
    </xf>
    <xf numFmtId="0" fontId="9" fillId="10" borderId="2"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9" fontId="13" fillId="0" borderId="1" xfId="0" applyNumberFormat="1" applyFont="1" applyBorder="1" applyAlignment="1">
      <alignment horizontal="center" vertical="center" wrapText="1"/>
    </xf>
    <xf numFmtId="9" fontId="13" fillId="0" borderId="4" xfId="0" applyNumberFormat="1" applyFont="1" applyBorder="1" applyAlignment="1">
      <alignment horizontal="center" vertical="center" wrapText="1"/>
    </xf>
    <xf numFmtId="0" fontId="9" fillId="22" borderId="17" xfId="0" applyFont="1" applyFill="1" applyBorder="1" applyAlignment="1">
      <alignment horizontal="center" vertical="center" wrapText="1"/>
    </xf>
    <xf numFmtId="0" fontId="9" fillId="22" borderId="13" xfId="0" applyFont="1" applyFill="1" applyBorder="1" applyAlignment="1">
      <alignment horizontal="center" vertical="center" wrapText="1"/>
    </xf>
    <xf numFmtId="0" fontId="9" fillId="0" borderId="18" xfId="0" applyFont="1" applyBorder="1" applyAlignment="1">
      <alignment horizontal="center" vertical="center" wrapText="1"/>
    </xf>
    <xf numFmtId="0" fontId="2" fillId="0" borderId="18" xfId="0" applyFont="1" applyBorder="1" applyAlignment="1">
      <alignment horizontal="justify" vertical="center" wrapText="1"/>
    </xf>
    <xf numFmtId="0" fontId="11" fillId="22" borderId="13" xfId="0" applyFont="1" applyFill="1" applyBorder="1" applyAlignment="1">
      <alignment horizontal="center" vertical="center" wrapText="1"/>
    </xf>
    <xf numFmtId="0" fontId="12" fillId="22" borderId="13"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3" fillId="0" borderId="18" xfId="0" applyFont="1" applyBorder="1" applyAlignment="1">
      <alignment horizontal="center" vertical="center" wrapText="1"/>
    </xf>
    <xf numFmtId="9" fontId="8" fillId="0" borderId="18" xfId="0" applyNumberFormat="1" applyFont="1" applyBorder="1" applyAlignment="1">
      <alignment horizontal="center" vertical="center" wrapText="1"/>
    </xf>
    <xf numFmtId="0" fontId="11" fillId="23" borderId="16" xfId="0" applyFont="1" applyFill="1" applyBorder="1" applyAlignment="1">
      <alignment horizontal="center" vertical="center" wrapText="1"/>
    </xf>
    <xf numFmtId="0" fontId="11" fillId="14" borderId="16"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24" fillId="6" borderId="16" xfId="0" applyFont="1" applyFill="1" applyBorder="1" applyAlignment="1">
      <alignment horizontal="center" vertical="center" wrapText="1"/>
    </xf>
    <xf numFmtId="0" fontId="17" fillId="13" borderId="17" xfId="0" applyFont="1" applyFill="1" applyBorder="1" applyAlignment="1">
      <alignment horizontal="center" vertical="center" wrapText="1"/>
    </xf>
    <xf numFmtId="0" fontId="9" fillId="0" borderId="17" xfId="0" applyFont="1" applyBorder="1" applyAlignment="1">
      <alignment horizontal="center" vertical="center" wrapText="1"/>
    </xf>
    <xf numFmtId="9" fontId="2" fillId="0" borderId="17" xfId="0" applyNumberFormat="1" applyFont="1" applyBorder="1" applyAlignment="1">
      <alignment horizontal="center" vertical="center" wrapText="1"/>
    </xf>
    <xf numFmtId="0" fontId="9" fillId="4" borderId="17" xfId="0" applyFont="1" applyFill="1" applyBorder="1" applyAlignment="1">
      <alignment horizontal="center" vertical="center" wrapText="1"/>
    </xf>
    <xf numFmtId="9" fontId="2" fillId="4" borderId="17" xfId="0" applyNumberFormat="1" applyFont="1" applyFill="1" applyBorder="1" applyAlignment="1">
      <alignment horizontal="center" vertical="center" wrapText="1"/>
    </xf>
    <xf numFmtId="0" fontId="0" fillId="0" borderId="0" xfId="0" applyAlignment="1">
      <alignment horizontal="center"/>
    </xf>
    <xf numFmtId="0" fontId="0" fillId="4" borderId="17" xfId="0" applyFill="1" applyBorder="1" applyAlignment="1">
      <alignment horizontal="center" vertical="center" wrapText="1"/>
    </xf>
    <xf numFmtId="0" fontId="5" fillId="0" borderId="0" xfId="0" applyFont="1" applyAlignment="1">
      <alignment horizontal="center"/>
    </xf>
    <xf numFmtId="0" fontId="7" fillId="13" borderId="58" xfId="0" applyFont="1" applyFill="1" applyBorder="1" applyAlignment="1">
      <alignment horizontal="center" vertical="center" wrapText="1"/>
    </xf>
    <xf numFmtId="0" fontId="7" fillId="13" borderId="59" xfId="0" applyFont="1" applyFill="1" applyBorder="1" applyAlignment="1">
      <alignment horizontal="center" vertical="center" wrapText="1"/>
    </xf>
    <xf numFmtId="0" fontId="12" fillId="0" borderId="61" xfId="0" applyFont="1" applyBorder="1" applyAlignment="1">
      <alignment horizontal="center" vertical="center" wrapText="1"/>
    </xf>
    <xf numFmtId="0" fontId="12" fillId="0" borderId="63" xfId="0" applyFont="1" applyBorder="1" applyAlignment="1">
      <alignment horizontal="center" vertical="center" wrapText="1"/>
    </xf>
    <xf numFmtId="0" fontId="13" fillId="0" borderId="64" xfId="0" applyFont="1" applyBorder="1" applyAlignment="1">
      <alignment horizontal="center" vertical="center" wrapText="1"/>
    </xf>
    <xf numFmtId="0" fontId="7" fillId="0" borderId="58" xfId="0" applyFont="1" applyBorder="1" applyAlignment="1">
      <alignment horizontal="center" vertical="center" wrapText="1"/>
    </xf>
    <xf numFmtId="0" fontId="6" fillId="0" borderId="59" xfId="0" applyFont="1" applyBorder="1" applyAlignment="1">
      <alignment horizontal="justify" vertical="center" wrapText="1"/>
    </xf>
    <xf numFmtId="0" fontId="0" fillId="0" borderId="60" xfId="0" applyBorder="1"/>
    <xf numFmtId="0" fontId="7" fillId="0" borderId="61"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62" xfId="0" applyBorder="1"/>
    <xf numFmtId="0" fontId="7" fillId="0" borderId="63" xfId="0" applyFont="1" applyBorder="1" applyAlignment="1">
      <alignment horizontal="center" vertical="center" wrapText="1"/>
    </xf>
    <xf numFmtId="0" fontId="6" fillId="0" borderId="64" xfId="0" applyFont="1" applyBorder="1" applyAlignment="1">
      <alignment horizontal="justify" vertical="center" wrapText="1"/>
    </xf>
    <xf numFmtId="0" fontId="0" fillId="0" borderId="65" xfId="0" applyBorder="1"/>
    <xf numFmtId="0" fontId="11" fillId="24" borderId="17" xfId="0" applyFont="1" applyFill="1" applyBorder="1" applyAlignment="1">
      <alignment horizontal="center" vertical="center" wrapText="1"/>
    </xf>
    <xf numFmtId="0" fontId="20" fillId="24" borderId="13" xfId="0" applyFont="1" applyFill="1" applyBorder="1" applyAlignment="1">
      <alignment horizontal="center" vertical="center" wrapText="1"/>
    </xf>
    <xf numFmtId="0" fontId="11" fillId="24" borderId="13" xfId="0" applyFont="1" applyFill="1" applyBorder="1" applyAlignment="1">
      <alignment horizontal="center" vertical="center" wrapText="1"/>
    </xf>
    <xf numFmtId="0" fontId="8" fillId="0" borderId="18" xfId="0" applyFont="1" applyBorder="1" applyAlignment="1">
      <alignment horizontal="center" vertical="center" wrapText="1"/>
    </xf>
    <xf numFmtId="0" fontId="21" fillId="0" borderId="18" xfId="0" applyFont="1" applyBorder="1" applyAlignment="1">
      <alignment horizontal="center" vertical="center" wrapText="1"/>
    </xf>
    <xf numFmtId="9" fontId="13" fillId="0" borderId="18" xfId="0" applyNumberFormat="1" applyFont="1" applyBorder="1" applyAlignment="1">
      <alignment horizontal="center" vertical="center" wrapText="1"/>
    </xf>
    <xf numFmtId="9" fontId="21" fillId="0" borderId="18" xfId="0" applyNumberFormat="1" applyFont="1" applyBorder="1" applyAlignment="1">
      <alignment horizontal="center" vertical="center" wrapText="1"/>
    </xf>
    <xf numFmtId="0" fontId="12" fillId="22" borderId="17" xfId="0" applyFont="1" applyFill="1" applyBorder="1" applyAlignment="1">
      <alignment horizontal="center" vertical="center" wrapText="1"/>
    </xf>
    <xf numFmtId="0" fontId="8" fillId="3" borderId="7" xfId="0" applyFont="1" applyFill="1" applyBorder="1" applyAlignment="1">
      <alignment horizontal="center"/>
    </xf>
    <xf numFmtId="0" fontId="33" fillId="0" borderId="0" xfId="0" applyFont="1"/>
    <xf numFmtId="0" fontId="33" fillId="27" borderId="0" xfId="0" applyFont="1" applyFill="1" applyAlignment="1">
      <alignment wrapText="1"/>
    </xf>
    <xf numFmtId="0" fontId="34" fillId="0" borderId="0" xfId="0" applyFont="1" applyAlignment="1">
      <alignment wrapText="1"/>
    </xf>
    <xf numFmtId="0" fontId="34" fillId="0" borderId="0" xfId="0" applyFont="1"/>
    <xf numFmtId="0" fontId="33" fillId="27" borderId="0" xfId="0" applyFont="1" applyFill="1" applyAlignment="1">
      <alignment vertical="center" wrapText="1"/>
    </xf>
    <xf numFmtId="0" fontId="33" fillId="0" borderId="0" xfId="0" applyFont="1" applyAlignment="1">
      <alignment vertical="center" wrapText="1"/>
    </xf>
    <xf numFmtId="0" fontId="34" fillId="0" borderId="0" xfId="0" applyFont="1" applyAlignment="1">
      <alignment vertical="center" wrapText="1"/>
    </xf>
    <xf numFmtId="0" fontId="33" fillId="28" borderId="0" xfId="0" applyFont="1" applyFill="1" applyAlignment="1">
      <alignment vertical="center" wrapText="1"/>
    </xf>
    <xf numFmtId="0" fontId="34" fillId="28" borderId="0" xfId="0" applyFont="1" applyFill="1" applyAlignment="1">
      <alignment vertical="center" wrapText="1"/>
    </xf>
    <xf numFmtId="0" fontId="35" fillId="0" borderId="0" xfId="0" applyFont="1" applyAlignment="1">
      <alignment vertical="center" wrapText="1"/>
    </xf>
    <xf numFmtId="0" fontId="0" fillId="0" borderId="0" xfId="0" applyAlignment="1">
      <alignment vertical="center"/>
    </xf>
    <xf numFmtId="0" fontId="11" fillId="0" borderId="0" xfId="0" applyFont="1" applyAlignment="1">
      <alignment horizontal="center" vertical="center"/>
    </xf>
    <xf numFmtId="0" fontId="6" fillId="0" borderId="1" xfId="0" applyFont="1" applyBorder="1" applyAlignment="1">
      <alignment horizontal="center" vertical="center" wrapText="1"/>
    </xf>
    <xf numFmtId="0" fontId="8" fillId="0" borderId="0" xfId="0" applyFont="1" applyAlignment="1">
      <alignment horizontal="center"/>
    </xf>
    <xf numFmtId="0" fontId="37" fillId="30" borderId="67" xfId="0" applyFont="1" applyFill="1" applyBorder="1" applyAlignment="1">
      <alignment horizontal="center" vertical="center"/>
    </xf>
    <xf numFmtId="0" fontId="37" fillId="30" borderId="68" xfId="0" applyFont="1" applyFill="1" applyBorder="1" applyAlignment="1">
      <alignment horizontal="center" vertical="center" wrapText="1"/>
    </xf>
    <xf numFmtId="0" fontId="37" fillId="30" borderId="68" xfId="0" applyFont="1" applyFill="1" applyBorder="1" applyAlignment="1">
      <alignment horizontal="center" vertical="center"/>
    </xf>
    <xf numFmtId="0" fontId="6" fillId="19" borderId="59" xfId="0" applyFont="1" applyFill="1" applyBorder="1" applyAlignment="1">
      <alignment horizontal="justify" vertical="center" wrapText="1"/>
    </xf>
    <xf numFmtId="0" fontId="6" fillId="0" borderId="60" xfId="0" applyFont="1" applyBorder="1" applyAlignment="1">
      <alignment horizontal="center" vertical="center" wrapText="1"/>
    </xf>
    <xf numFmtId="0" fontId="6" fillId="19" borderId="1" xfId="0" applyFont="1" applyFill="1" applyBorder="1" applyAlignment="1">
      <alignment horizontal="justify" vertical="center" wrapText="1"/>
    </xf>
    <xf numFmtId="0" fontId="6" fillId="0" borderId="62" xfId="0" applyFont="1" applyBorder="1" applyAlignment="1">
      <alignment horizontal="center" vertical="center" wrapText="1"/>
    </xf>
    <xf numFmtId="0" fontId="6" fillId="19" borderId="1" xfId="0" applyFont="1" applyFill="1" applyBorder="1" applyAlignment="1">
      <alignment horizontal="center" vertical="center" wrapText="1"/>
    </xf>
    <xf numFmtId="0" fontId="38" fillId="0" borderId="1" xfId="0" applyFont="1" applyBorder="1" applyAlignment="1">
      <alignment horizontal="center" vertical="center" wrapText="1"/>
    </xf>
    <xf numFmtId="0" fontId="6" fillId="19" borderId="1" xfId="0" applyFont="1" applyFill="1" applyBorder="1" applyAlignment="1">
      <alignment vertical="center" wrapText="1"/>
    </xf>
    <xf numFmtId="0" fontId="6" fillId="0" borderId="1" xfId="0" applyFont="1" applyBorder="1" applyAlignment="1">
      <alignment vertical="center" wrapText="1"/>
    </xf>
    <xf numFmtId="0" fontId="14" fillId="0" borderId="61" xfId="0" applyFont="1" applyBorder="1" applyAlignment="1">
      <alignment horizontal="center" vertical="center"/>
    </xf>
    <xf numFmtId="0" fontId="14" fillId="0" borderId="63" xfId="0" applyFont="1" applyBorder="1" applyAlignment="1">
      <alignment horizontal="center" vertical="center"/>
    </xf>
    <xf numFmtId="0" fontId="38" fillId="0" borderId="64" xfId="0" applyFont="1" applyBorder="1" applyAlignment="1">
      <alignment horizontal="center" vertical="center" wrapText="1"/>
    </xf>
    <xf numFmtId="0" fontId="6" fillId="19" borderId="64" xfId="0" applyFont="1" applyFill="1" applyBorder="1" applyAlignment="1">
      <alignment horizontal="justify" vertical="center" wrapText="1"/>
    </xf>
    <xf numFmtId="0" fontId="6" fillId="0" borderId="64" xfId="0" applyFont="1" applyBorder="1" applyAlignment="1">
      <alignment horizontal="center" vertical="center" wrapText="1"/>
    </xf>
    <xf numFmtId="0" fontId="6" fillId="0" borderId="65" xfId="0" applyFont="1" applyBorder="1" applyAlignment="1">
      <alignment horizontal="center" vertical="center" wrapText="1"/>
    </xf>
    <xf numFmtId="0" fontId="40" fillId="0" borderId="0" xfId="0" applyFont="1"/>
    <xf numFmtId="0" fontId="39" fillId="0" borderId="0" xfId="0" applyFont="1"/>
    <xf numFmtId="0" fontId="14" fillId="6"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37" fillId="30" borderId="61" xfId="0" applyFont="1" applyFill="1" applyBorder="1" applyAlignment="1">
      <alignment horizontal="center" vertical="center"/>
    </xf>
    <xf numFmtId="0" fontId="37" fillId="30" borderId="1" xfId="0" applyFont="1" applyFill="1" applyBorder="1" applyAlignment="1">
      <alignment horizontal="center" vertical="center" wrapText="1"/>
    </xf>
    <xf numFmtId="0" fontId="37" fillId="30" borderId="62" xfId="0" applyFont="1" applyFill="1" applyBorder="1" applyAlignment="1">
      <alignment horizontal="center" vertical="center"/>
    </xf>
    <xf numFmtId="0" fontId="14" fillId="14" borderId="1" xfId="0" applyFont="1" applyFill="1" applyBorder="1" applyAlignment="1" applyProtection="1">
      <alignment horizontal="center" vertical="center" wrapText="1"/>
      <protection locked="0"/>
    </xf>
    <xf numFmtId="0" fontId="14" fillId="5" borderId="1" xfId="0" applyFont="1" applyFill="1" applyBorder="1" applyAlignment="1" applyProtection="1">
      <alignment horizontal="center" vertical="center" wrapText="1"/>
      <protection locked="0"/>
    </xf>
    <xf numFmtId="0" fontId="14" fillId="14" borderId="64" xfId="0" applyFont="1" applyFill="1" applyBorder="1" applyAlignment="1" applyProtection="1">
      <alignment horizontal="center" vertical="center" wrapText="1"/>
      <protection locked="0"/>
    </xf>
    <xf numFmtId="0" fontId="14" fillId="23" borderId="64" xfId="0" applyFont="1" applyFill="1" applyBorder="1" applyAlignment="1">
      <alignment horizontal="center" vertical="center" wrapText="1"/>
    </xf>
    <xf numFmtId="0" fontId="37" fillId="30" borderId="1" xfId="0" applyFont="1" applyFill="1" applyBorder="1" applyAlignment="1">
      <alignment horizontal="center" vertical="center"/>
    </xf>
    <xf numFmtId="0" fontId="14" fillId="5" borderId="64" xfId="0" applyFont="1" applyFill="1" applyBorder="1" applyAlignment="1" applyProtection="1">
      <alignment horizontal="center" vertical="center" wrapText="1"/>
      <protection locked="0"/>
    </xf>
    <xf numFmtId="0" fontId="39" fillId="0" borderId="1" xfId="0" applyFont="1" applyBorder="1" applyAlignment="1">
      <alignment horizontal="center" vertical="center"/>
    </xf>
    <xf numFmtId="0" fontId="39" fillId="0" borderId="62" xfId="0" applyFont="1" applyBorder="1" applyAlignment="1">
      <alignment horizontal="center" vertical="center"/>
    </xf>
    <xf numFmtId="0" fontId="39" fillId="0" borderId="64" xfId="0" applyFont="1" applyBorder="1" applyAlignment="1">
      <alignment horizontal="center" vertical="center"/>
    </xf>
    <xf numFmtId="0" fontId="39" fillId="0" borderId="65" xfId="0" applyFont="1" applyBorder="1" applyAlignment="1">
      <alignment horizontal="center" vertical="center"/>
    </xf>
    <xf numFmtId="0" fontId="11" fillId="0" borderId="17" xfId="0" applyFont="1" applyBorder="1" applyAlignment="1" applyProtection="1">
      <alignment horizontal="center" vertical="center"/>
      <protection locked="0"/>
    </xf>
    <xf numFmtId="0" fontId="8" fillId="0" borderId="0" xfId="0" applyFont="1" applyAlignment="1" applyProtection="1">
      <alignment horizontal="center" vertical="center" wrapText="1"/>
      <protection locked="0"/>
    </xf>
    <xf numFmtId="9" fontId="8" fillId="0" borderId="0" xfId="2" applyFont="1" applyFill="1" applyBorder="1" applyAlignment="1" applyProtection="1">
      <alignment vertical="center" wrapText="1"/>
      <protection locked="0"/>
    </xf>
    <xf numFmtId="9" fontId="8" fillId="0" borderId="0" xfId="2" applyFont="1" applyFill="1" applyBorder="1" applyAlignment="1" applyProtection="1">
      <alignment horizontal="center" vertical="center" wrapText="1"/>
      <protection locked="0"/>
    </xf>
    <xf numFmtId="0" fontId="11" fillId="0" borderId="0" xfId="0" applyFont="1" applyAlignment="1">
      <alignment vertical="center"/>
    </xf>
    <xf numFmtId="9" fontId="11" fillId="0" borderId="0" xfId="2" applyFont="1" applyFill="1" applyBorder="1" applyAlignment="1">
      <alignment vertical="center"/>
    </xf>
    <xf numFmtId="0" fontId="8" fillId="0" borderId="0" xfId="0" applyFont="1" applyAlignment="1" applyProtection="1">
      <alignment vertical="center"/>
      <protection locked="0"/>
    </xf>
    <xf numFmtId="9" fontId="8" fillId="0" borderId="0" xfId="2" applyFont="1" applyFill="1" applyBorder="1" applyAlignment="1" applyProtection="1">
      <alignment vertical="center"/>
      <protection locked="0"/>
    </xf>
    <xf numFmtId="0" fontId="8" fillId="0" borderId="0" xfId="0" applyFont="1" applyAlignment="1" applyProtection="1">
      <alignment horizontal="center" vertical="center"/>
      <protection locked="0"/>
    </xf>
    <xf numFmtId="0" fontId="11" fillId="0" borderId="0" xfId="0" applyFont="1" applyAlignment="1" applyProtection="1">
      <alignment horizontal="right" vertical="center"/>
      <protection locked="0"/>
    </xf>
    <xf numFmtId="0" fontId="11" fillId="0" borderId="0" xfId="0" applyFont="1" applyAlignment="1" applyProtection="1">
      <alignment horizontal="left" vertical="center"/>
      <protection locked="0"/>
    </xf>
    <xf numFmtId="0" fontId="8" fillId="0" borderId="0" xfId="0" applyFont="1" applyAlignment="1" applyProtection="1">
      <alignment horizontal="justify" vertical="center"/>
      <protection locked="0"/>
    </xf>
    <xf numFmtId="9" fontId="8" fillId="0" borderId="0" xfId="2" applyFont="1" applyFill="1" applyBorder="1" applyAlignment="1" applyProtection="1">
      <alignment horizontal="justify" vertical="center"/>
      <protection locked="0"/>
    </xf>
    <xf numFmtId="0" fontId="8" fillId="0" borderId="0" xfId="0" applyFont="1" applyAlignment="1" applyProtection="1">
      <alignment horizontal="justify" vertical="center" wrapText="1"/>
      <protection locked="0"/>
    </xf>
    <xf numFmtId="9" fontId="8" fillId="0" borderId="0" xfId="2" applyFont="1" applyFill="1" applyBorder="1" applyAlignment="1" applyProtection="1">
      <alignment horizontal="justify" vertical="center" wrapText="1"/>
      <protection locked="0"/>
    </xf>
    <xf numFmtId="0" fontId="11" fillId="0" borderId="0" xfId="0" applyFont="1" applyAlignment="1">
      <alignment horizontal="center" vertical="center" wrapText="1"/>
    </xf>
    <xf numFmtId="0" fontId="11" fillId="0" borderId="0" xfId="0" applyFont="1" applyAlignment="1" applyProtection="1">
      <alignment horizontal="center" vertical="center"/>
      <protection locked="0"/>
    </xf>
    <xf numFmtId="0" fontId="8" fillId="0" borderId="19" xfId="0" applyFont="1" applyBorder="1" applyAlignment="1" applyProtection="1">
      <alignment vertical="center"/>
      <protection locked="0"/>
    </xf>
    <xf numFmtId="0" fontId="11" fillId="0" borderId="0" xfId="0" applyFont="1" applyAlignment="1">
      <alignment horizontal="left" vertical="center" wrapText="1"/>
    </xf>
    <xf numFmtId="0" fontId="8" fillId="0" borderId="0" xfId="0" applyFont="1" applyAlignment="1">
      <alignment horizontal="justify" vertical="center" wrapText="1"/>
    </xf>
    <xf numFmtId="9" fontId="8" fillId="0" borderId="0" xfId="2" applyFont="1" applyFill="1" applyBorder="1" applyAlignment="1">
      <alignment horizontal="justify" vertical="center" wrapText="1"/>
    </xf>
    <xf numFmtId="9" fontId="8" fillId="0" borderId="0" xfId="2" applyFont="1" applyFill="1" applyBorder="1" applyAlignment="1">
      <alignment horizontal="center" vertical="center" wrapText="1"/>
    </xf>
    <xf numFmtId="0" fontId="11" fillId="0" borderId="0" xfId="0" applyFont="1" applyAlignment="1">
      <alignment horizontal="left" vertical="center"/>
    </xf>
    <xf numFmtId="0" fontId="11" fillId="3" borderId="7" xfId="0" applyFont="1" applyFill="1" applyBorder="1" applyAlignment="1">
      <alignment horizontal="left" vertical="center"/>
    </xf>
    <xf numFmtId="9" fontId="8" fillId="0" borderId="0" xfId="2" applyFont="1" applyFill="1" applyBorder="1" applyAlignment="1">
      <alignment vertical="center" wrapText="1"/>
    </xf>
    <xf numFmtId="0" fontId="39" fillId="0" borderId="2" xfId="0" applyFont="1" applyBorder="1" applyAlignment="1">
      <alignment horizontal="center" vertical="center"/>
    </xf>
    <xf numFmtId="0" fontId="39" fillId="0" borderId="72" xfId="0" applyFont="1" applyBorder="1" applyAlignment="1">
      <alignment horizontal="center" vertical="center"/>
    </xf>
    <xf numFmtId="0" fontId="7" fillId="0" borderId="1" xfId="0" applyFont="1" applyBorder="1" applyAlignment="1">
      <alignment horizontal="center" vertical="center" wrapText="1"/>
    </xf>
    <xf numFmtId="0" fontId="14" fillId="31" borderId="1" xfId="0" applyFont="1" applyFill="1" applyBorder="1" applyAlignment="1">
      <alignment horizontal="center" vertical="center" wrapText="1"/>
    </xf>
    <xf numFmtId="0" fontId="14" fillId="31" borderId="2" xfId="0" applyFont="1" applyFill="1" applyBorder="1" applyAlignment="1">
      <alignment horizontal="center" vertical="center" wrapText="1"/>
    </xf>
    <xf numFmtId="0" fontId="14" fillId="31" borderId="1" xfId="0" applyFont="1" applyFill="1" applyBorder="1" applyAlignment="1" applyProtection="1">
      <alignment horizontal="center" vertical="center" wrapText="1"/>
      <protection locked="0"/>
    </xf>
    <xf numFmtId="0" fontId="14" fillId="31" borderId="64" xfId="0" applyFont="1" applyFill="1" applyBorder="1" applyAlignment="1" applyProtection="1">
      <alignment horizontal="center" vertical="center" wrapText="1"/>
      <protection locked="0"/>
    </xf>
    <xf numFmtId="0" fontId="41" fillId="25" borderId="1" xfId="0" applyFont="1" applyFill="1" applyBorder="1" applyAlignment="1">
      <alignment horizontal="center" vertical="center" wrapText="1"/>
    </xf>
    <xf numFmtId="0" fontId="8" fillId="0" borderId="1" xfId="0" applyFont="1" applyBorder="1" applyAlignment="1" applyProtection="1">
      <alignment horizontal="justify" vertical="center" wrapText="1"/>
      <protection locked="0"/>
    </xf>
    <xf numFmtId="0" fontId="8" fillId="0" borderId="1" xfId="0" applyFont="1" applyBorder="1" applyAlignment="1" applyProtection="1">
      <alignment horizontal="justify" vertical="center"/>
      <protection locked="0"/>
    </xf>
    <xf numFmtId="0" fontId="8" fillId="0" borderId="1" xfId="0" applyFont="1" applyBorder="1" applyAlignment="1" applyProtection="1">
      <alignment vertical="center" wrapText="1"/>
      <protection locked="0"/>
    </xf>
    <xf numFmtId="0" fontId="8" fillId="0" borderId="1" xfId="0" applyFont="1" applyBorder="1" applyAlignment="1" applyProtection="1">
      <alignment horizontal="left" vertical="center" wrapText="1"/>
      <protection locked="0"/>
    </xf>
    <xf numFmtId="0" fontId="8" fillId="0" borderId="1" xfId="0" applyFont="1" applyBorder="1" applyAlignment="1">
      <alignment horizontal="left" vertical="center" wrapText="1"/>
    </xf>
    <xf numFmtId="0" fontId="8" fillId="0" borderId="1" xfId="0" applyFont="1" applyBorder="1" applyAlignment="1" applyProtection="1">
      <alignment horizontal="center" vertical="center" wrapText="1"/>
      <protection locked="0"/>
    </xf>
    <xf numFmtId="0" fontId="8" fillId="0" borderId="0" xfId="0" applyFont="1" applyAlignment="1">
      <alignment horizontal="left" vertical="center" wrapText="1"/>
    </xf>
    <xf numFmtId="0" fontId="8" fillId="0" borderId="0" xfId="0" applyFont="1" applyAlignment="1">
      <alignment horizontal="left" wrapText="1"/>
    </xf>
    <xf numFmtId="0" fontId="11" fillId="7" borderId="1" xfId="0" applyFont="1" applyFill="1" applyBorder="1" applyAlignment="1">
      <alignment horizontal="center" vertical="center" wrapText="1"/>
    </xf>
    <xf numFmtId="0" fontId="8" fillId="0" borderId="1" xfId="0" applyFont="1" applyBorder="1" applyAlignment="1" applyProtection="1">
      <alignment vertical="center"/>
      <protection locked="0"/>
    </xf>
    <xf numFmtId="0" fontId="42" fillId="0" borderId="1" xfId="3" applyFont="1" applyBorder="1" applyAlignment="1">
      <alignment horizontal="center" vertical="center" wrapText="1"/>
    </xf>
    <xf numFmtId="0" fontId="8" fillId="0" borderId="2" xfId="0" applyFont="1" applyBorder="1" applyAlignment="1" applyProtection="1">
      <alignment vertical="center"/>
      <protection locked="0"/>
    </xf>
    <xf numFmtId="0" fontId="8" fillId="0" borderId="2" xfId="0" applyFont="1" applyBorder="1" applyAlignment="1" applyProtection="1">
      <alignment horizontal="center" vertical="center"/>
      <protection locked="0"/>
    </xf>
    <xf numFmtId="0" fontId="8" fillId="0" borderId="0" xfId="0" applyFont="1" applyAlignment="1">
      <alignment wrapText="1"/>
    </xf>
    <xf numFmtId="14" fontId="8" fillId="0" borderId="6" xfId="0" applyNumberFormat="1" applyFont="1" applyBorder="1" applyAlignment="1" applyProtection="1">
      <alignment horizontal="center" vertical="center" wrapText="1"/>
      <protection locked="0"/>
    </xf>
    <xf numFmtId="0" fontId="8" fillId="0" borderId="2" xfId="0" applyFont="1" applyBorder="1" applyAlignment="1" applyProtection="1">
      <alignment vertical="center" wrapText="1"/>
      <protection locked="0"/>
    </xf>
    <xf numFmtId="0" fontId="8"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wrapText="1"/>
      <protection locked="0"/>
    </xf>
    <xf numFmtId="0" fontId="11" fillId="19" borderId="1"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8" fillId="0" borderId="1" xfId="0" applyFont="1" applyBorder="1" applyAlignment="1">
      <alignment vertical="center"/>
    </xf>
    <xf numFmtId="0" fontId="11" fillId="0" borderId="1" xfId="0" applyFont="1" applyBorder="1" applyAlignment="1" applyProtection="1">
      <alignment horizontal="center" vertical="center" wrapText="1"/>
      <protection locked="0"/>
    </xf>
    <xf numFmtId="0" fontId="11" fillId="0" borderId="1" xfId="3"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44" fillId="0" borderId="1" xfId="3" applyFont="1" applyFill="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9" fontId="8" fillId="0" borderId="2" xfId="2" applyFont="1" applyFill="1" applyBorder="1" applyAlignment="1" applyProtection="1">
      <alignment horizontal="center" vertical="center" wrapText="1"/>
      <protection locked="0"/>
    </xf>
    <xf numFmtId="0" fontId="8" fillId="3" borderId="2" xfId="1" applyFont="1" applyFill="1" applyBorder="1" applyAlignment="1" applyProtection="1">
      <alignment horizontal="center" vertical="center" wrapText="1"/>
      <protection locked="0"/>
    </xf>
    <xf numFmtId="9" fontId="8" fillId="0" borderId="2" xfId="2" applyFont="1" applyFill="1" applyBorder="1" applyAlignment="1" applyProtection="1">
      <alignment horizontal="center" vertical="center" wrapText="1"/>
    </xf>
    <xf numFmtId="0" fontId="5"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5" fillId="0" borderId="1" xfId="0" applyFont="1" applyBorder="1" applyAlignment="1" applyProtection="1">
      <alignment vertical="center" wrapText="1"/>
      <protection locked="0"/>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9" fontId="11" fillId="0" borderId="2" xfId="0" applyNumberFormat="1" applyFont="1" applyBorder="1" applyAlignment="1">
      <alignment horizontal="center" vertical="center" wrapText="1"/>
    </xf>
    <xf numFmtId="9" fontId="8" fillId="0" borderId="2" xfId="0" applyNumberFormat="1" applyFont="1" applyBorder="1" applyAlignment="1">
      <alignment horizontal="center" vertical="center"/>
    </xf>
    <xf numFmtId="0" fontId="8" fillId="0" borderId="2" xfId="0" applyFont="1" applyBorder="1" applyAlignment="1" applyProtection="1">
      <alignment horizontal="justify" vertical="center" wrapText="1"/>
      <protection locked="0"/>
    </xf>
    <xf numFmtId="0" fontId="11" fillId="0" borderId="66" xfId="0" applyFont="1" applyBorder="1" applyAlignment="1" applyProtection="1">
      <alignment horizontal="center" vertical="center" wrapText="1"/>
      <protection locked="0"/>
    </xf>
    <xf numFmtId="0" fontId="8" fillId="0" borderId="3" xfId="0" applyFont="1" applyBorder="1" applyAlignment="1">
      <alignment horizontal="center" vertical="center" wrapText="1"/>
    </xf>
    <xf numFmtId="0" fontId="8" fillId="0" borderId="66" xfId="0" applyFont="1" applyBorder="1" applyAlignment="1" applyProtection="1">
      <alignment horizontal="center" vertical="center"/>
      <protection locked="0"/>
    </xf>
    <xf numFmtId="0" fontId="11" fillId="0" borderId="3"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11" fillId="0" borderId="3" xfId="0" applyFont="1" applyBorder="1" applyAlignment="1">
      <alignment horizontal="center" vertical="center" wrapText="1"/>
    </xf>
    <xf numFmtId="9" fontId="8" fillId="0" borderId="1" xfId="2" applyFont="1" applyFill="1" applyBorder="1" applyAlignment="1" applyProtection="1">
      <alignment horizontal="center" vertical="center" wrapText="1"/>
      <protection locked="0"/>
    </xf>
    <xf numFmtId="9" fontId="11" fillId="0" borderId="1" xfId="0" applyNumberFormat="1" applyFont="1" applyBorder="1" applyAlignment="1">
      <alignment horizontal="center" vertical="center" wrapText="1"/>
    </xf>
    <xf numFmtId="0" fontId="42" fillId="0" borderId="0" xfId="3" applyFont="1" applyAlignment="1">
      <alignment horizontal="center" vertical="center" wrapText="1"/>
    </xf>
    <xf numFmtId="0" fontId="8" fillId="0" borderId="2" xfId="3" applyFont="1" applyFill="1" applyBorder="1" applyAlignment="1" applyProtection="1">
      <alignment horizontal="center" vertical="center" wrapText="1"/>
      <protection locked="0"/>
    </xf>
    <xf numFmtId="0" fontId="46" fillId="0" borderId="2" xfId="3" applyFont="1" applyFill="1" applyBorder="1" applyAlignment="1" applyProtection="1">
      <alignment horizontal="center" vertical="center" wrapText="1"/>
      <protection locked="0"/>
    </xf>
    <xf numFmtId="0" fontId="8" fillId="0" borderId="2" xfId="0" applyFont="1" applyBorder="1" applyAlignment="1">
      <alignment vertical="center"/>
    </xf>
    <xf numFmtId="9" fontId="8" fillId="0" borderId="2" xfId="2" applyFont="1" applyFill="1" applyBorder="1" applyAlignment="1" applyProtection="1">
      <alignment vertical="center" wrapText="1"/>
      <protection locked="0"/>
    </xf>
    <xf numFmtId="0" fontId="8" fillId="0" borderId="2" xfId="0" applyFont="1" applyBorder="1" applyAlignment="1">
      <alignment vertical="center" wrapText="1"/>
    </xf>
    <xf numFmtId="0" fontId="8" fillId="10" borderId="2" xfId="0" applyFont="1" applyFill="1" applyBorder="1" applyAlignment="1" applyProtection="1">
      <alignment horizontal="center" vertical="center" wrapText="1"/>
      <protection locked="0"/>
    </xf>
    <xf numFmtId="0" fontId="8" fillId="10" borderId="2" xfId="0" applyFont="1" applyFill="1" applyBorder="1" applyAlignment="1">
      <alignment vertical="center"/>
    </xf>
    <xf numFmtId="0" fontId="8" fillId="10" borderId="2" xfId="0" applyFont="1" applyFill="1" applyBorder="1" applyAlignment="1">
      <alignment horizontal="center" vertical="center"/>
    </xf>
    <xf numFmtId="9" fontId="8" fillId="10" borderId="2" xfId="2" applyFont="1" applyFill="1" applyBorder="1" applyAlignment="1" applyProtection="1">
      <alignment horizontal="center" vertical="center" wrapText="1"/>
      <protection locked="0"/>
    </xf>
    <xf numFmtId="0" fontId="8" fillId="10" borderId="2" xfId="0" applyFont="1" applyFill="1" applyBorder="1" applyAlignment="1">
      <alignment horizontal="center" vertical="center" wrapText="1"/>
    </xf>
    <xf numFmtId="9" fontId="11" fillId="10" borderId="2" xfId="0" applyNumberFormat="1" applyFont="1" applyFill="1" applyBorder="1" applyAlignment="1">
      <alignment horizontal="center" vertical="center" wrapText="1"/>
    </xf>
    <xf numFmtId="0" fontId="11" fillId="10" borderId="2" xfId="0" applyFont="1" applyFill="1" applyBorder="1" applyAlignment="1" applyProtection="1">
      <alignment horizontal="center" vertical="center" wrapText="1"/>
      <protection locked="0"/>
    </xf>
    <xf numFmtId="0" fontId="8" fillId="10" borderId="66" xfId="0" applyFont="1" applyFill="1" applyBorder="1" applyAlignment="1">
      <alignment horizontal="center" vertical="center" wrapText="1"/>
    </xf>
    <xf numFmtId="0" fontId="8" fillId="10" borderId="2" xfId="0" applyFont="1" applyFill="1" applyBorder="1" applyAlignment="1" applyProtection="1">
      <alignment horizontal="justify" vertical="center" wrapText="1"/>
      <protection locked="0"/>
    </xf>
    <xf numFmtId="9" fontId="11" fillId="0" borderId="2" xfId="0" applyNumberFormat="1" applyFont="1" applyBorder="1" applyAlignment="1">
      <alignment vertical="center" wrapText="1"/>
    </xf>
    <xf numFmtId="9" fontId="11" fillId="3" borderId="2"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xf numFmtId="0" fontId="8" fillId="0" borderId="66" xfId="0" applyFont="1" applyBorder="1" applyAlignment="1">
      <alignment vertical="center"/>
    </xf>
    <xf numFmtId="0" fontId="8" fillId="0" borderId="3" xfId="0" applyFont="1" applyBorder="1" applyAlignment="1">
      <alignment vertical="center"/>
    </xf>
    <xf numFmtId="0" fontId="8" fillId="10" borderId="1" xfId="0" applyFont="1" applyFill="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2" borderId="1" xfId="0" applyFont="1" applyFill="1" applyBorder="1" applyAlignment="1">
      <alignment horizontal="center" vertical="center"/>
    </xf>
    <xf numFmtId="14" fontId="8" fillId="0" borderId="1" xfId="0" applyNumberFormat="1" applyFont="1" applyBorder="1" applyAlignment="1">
      <alignment horizontal="center" vertical="center"/>
    </xf>
    <xf numFmtId="0" fontId="8" fillId="0" borderId="1" xfId="0" applyFont="1" applyBorder="1"/>
    <xf numFmtId="0" fontId="8" fillId="0" borderId="4" xfId="0" applyFont="1" applyBorder="1" applyAlignment="1" applyProtection="1">
      <alignment horizontal="justify" vertical="center" wrapText="1"/>
      <protection locked="0"/>
    </xf>
    <xf numFmtId="0" fontId="8" fillId="0" borderId="6" xfId="0" applyFont="1" applyBorder="1" applyAlignment="1" applyProtection="1">
      <alignment horizontal="center" vertical="center" wrapText="1"/>
      <protection locked="0"/>
    </xf>
    <xf numFmtId="0" fontId="48" fillId="0" borderId="1" xfId="0" applyFont="1" applyBorder="1" applyAlignment="1">
      <alignment horizontal="center" vertical="center" wrapText="1"/>
    </xf>
    <xf numFmtId="0" fontId="8" fillId="0" borderId="2" xfId="0" applyFont="1" applyBorder="1" applyAlignment="1" applyProtection="1">
      <alignment horizontal="left" vertical="center" wrapText="1"/>
      <protection locked="0"/>
    </xf>
    <xf numFmtId="0" fontId="32" fillId="0" borderId="1" xfId="3" applyBorder="1" applyAlignment="1">
      <alignment horizontal="center" vertical="center" wrapText="1"/>
    </xf>
    <xf numFmtId="14" fontId="8" fillId="0" borderId="1" xfId="0" applyNumberFormat="1" applyFont="1" applyBorder="1" applyAlignment="1" applyProtection="1">
      <alignment horizontal="center" vertical="center" wrapText="1"/>
      <protection locked="0"/>
    </xf>
    <xf numFmtId="0" fontId="8" fillId="3" borderId="2" xfId="0" applyFont="1" applyFill="1" applyBorder="1" applyAlignment="1" applyProtection="1">
      <alignment vertical="center" wrapText="1"/>
      <protection locked="0"/>
    </xf>
    <xf numFmtId="0" fontId="8" fillId="3" borderId="1" xfId="0" applyFont="1" applyFill="1" applyBorder="1" applyAlignment="1" applyProtection="1">
      <alignment horizontal="left" vertical="center" wrapText="1"/>
      <protection locked="0"/>
    </xf>
    <xf numFmtId="14" fontId="8" fillId="3" borderId="1" xfId="0" applyNumberFormat="1" applyFont="1" applyFill="1" applyBorder="1" applyAlignment="1" applyProtection="1">
      <alignment horizontal="center" vertical="center" wrapText="1"/>
      <protection locked="0"/>
    </xf>
    <xf numFmtId="0" fontId="8" fillId="3" borderId="1" xfId="0" applyFont="1" applyFill="1" applyBorder="1" applyAlignment="1" applyProtection="1">
      <alignment vertical="center" wrapText="1"/>
      <protection locked="0"/>
    </xf>
    <xf numFmtId="0" fontId="8" fillId="3" borderId="1" xfId="0" applyFont="1" applyFill="1" applyBorder="1" applyAlignment="1" applyProtection="1">
      <alignment horizontal="justify" vertical="center" wrapText="1"/>
      <protection locked="0"/>
    </xf>
    <xf numFmtId="0" fontId="8" fillId="3" borderId="2"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justify" vertical="center" wrapText="1"/>
      <protection locked="0"/>
    </xf>
    <xf numFmtId="0" fontId="8" fillId="3" borderId="1" xfId="0" applyFont="1" applyFill="1" applyBorder="1" applyAlignment="1">
      <alignment horizontal="left" vertical="center" wrapText="1"/>
    </xf>
    <xf numFmtId="0" fontId="42" fillId="3" borderId="1" xfId="3" applyFont="1" applyFill="1" applyBorder="1" applyAlignment="1">
      <alignment horizontal="center" vertical="center" wrapText="1"/>
    </xf>
    <xf numFmtId="0" fontId="56" fillId="0" borderId="0" xfId="0" applyFont="1"/>
    <xf numFmtId="0" fontId="56" fillId="0" borderId="0" xfId="0" applyFont="1" applyAlignment="1">
      <alignment horizontal="center" vertical="center"/>
    </xf>
    <xf numFmtId="9" fontId="56" fillId="0" borderId="0" xfId="2" applyFont="1" applyFill="1"/>
    <xf numFmtId="0" fontId="56" fillId="0" borderId="0" xfId="0" applyFont="1" applyAlignment="1">
      <alignment horizontal="center"/>
    </xf>
    <xf numFmtId="0" fontId="57" fillId="0" borderId="0" xfId="0" applyFont="1" applyAlignment="1">
      <alignment horizontal="center" vertical="center" wrapText="1"/>
    </xf>
    <xf numFmtId="0" fontId="56" fillId="0" borderId="0" xfId="0" applyFont="1" applyAlignment="1">
      <alignment horizontal="left" wrapText="1"/>
    </xf>
    <xf numFmtId="0" fontId="56" fillId="0" borderId="0" xfId="0" applyFont="1" applyAlignment="1">
      <alignment horizontal="center" vertical="center" wrapText="1"/>
    </xf>
    <xf numFmtId="0" fontId="56" fillId="0" borderId="0" xfId="0" applyFont="1" applyAlignment="1">
      <alignment wrapText="1"/>
    </xf>
    <xf numFmtId="9" fontId="56" fillId="0" borderId="0" xfId="2" applyFont="1" applyFill="1" applyAlignment="1">
      <alignment horizontal="center"/>
    </xf>
    <xf numFmtId="0" fontId="57" fillId="0" borderId="0" xfId="0" applyFont="1" applyAlignment="1" applyProtection="1">
      <alignment horizontal="right" vertical="center"/>
      <protection locked="0"/>
    </xf>
    <xf numFmtId="0" fontId="57" fillId="0" borderId="17" xfId="0" applyFont="1" applyBorder="1" applyAlignment="1" applyProtection="1">
      <alignment horizontal="center" vertical="center"/>
      <protection locked="0"/>
    </xf>
    <xf numFmtId="0" fontId="56" fillId="0" borderId="0" xfId="0" applyFont="1" applyAlignment="1" applyProtection="1">
      <alignment horizontal="center" vertical="center" wrapText="1"/>
      <protection locked="0"/>
    </xf>
    <xf numFmtId="9" fontId="56" fillId="0" borderId="0" xfId="2" applyFont="1" applyFill="1" applyBorder="1" applyAlignment="1" applyProtection="1">
      <alignment vertical="center" wrapText="1"/>
      <protection locked="0"/>
    </xf>
    <xf numFmtId="9" fontId="56" fillId="0" borderId="0" xfId="2" applyFont="1" applyFill="1" applyBorder="1" applyAlignment="1" applyProtection="1">
      <alignment horizontal="center" vertical="center" wrapText="1"/>
      <protection locked="0"/>
    </xf>
    <xf numFmtId="0" fontId="56" fillId="0" borderId="0" xfId="0" applyFont="1" applyAlignment="1" applyProtection="1">
      <alignment vertical="center" wrapText="1"/>
      <protection locked="0"/>
    </xf>
    <xf numFmtId="0" fontId="57" fillId="0" borderId="0" xfId="0" applyFont="1" applyAlignment="1">
      <alignment vertical="center"/>
    </xf>
    <xf numFmtId="9" fontId="57" fillId="0" borderId="0" xfId="2" applyFont="1" applyFill="1" applyBorder="1" applyAlignment="1">
      <alignment vertical="center"/>
    </xf>
    <xf numFmtId="0" fontId="56" fillId="0" borderId="0" xfId="0" applyFont="1" applyAlignment="1" applyProtection="1">
      <alignment vertical="center"/>
      <protection locked="0"/>
    </xf>
    <xf numFmtId="9" fontId="56" fillId="0" borderId="0" xfId="2" applyFont="1" applyFill="1" applyBorder="1" applyAlignment="1" applyProtection="1">
      <alignment vertical="center"/>
      <protection locked="0"/>
    </xf>
    <xf numFmtId="0" fontId="56" fillId="0" borderId="0" xfId="0" applyFont="1" applyAlignment="1" applyProtection="1">
      <alignment horizontal="center" vertical="center"/>
      <protection locked="0"/>
    </xf>
    <xf numFmtId="0" fontId="56" fillId="0" borderId="0" xfId="0" applyFont="1" applyAlignment="1">
      <alignment horizontal="left" vertical="center" wrapText="1"/>
    </xf>
    <xf numFmtId="0" fontId="57" fillId="0" borderId="0" xfId="0" applyFont="1" applyAlignment="1" applyProtection="1">
      <alignment horizontal="left" vertical="center"/>
      <protection locked="0"/>
    </xf>
    <xf numFmtId="0" fontId="56" fillId="0" borderId="0" xfId="0" applyFont="1" applyAlignment="1" applyProtection="1">
      <alignment horizontal="justify" vertical="center"/>
      <protection locked="0"/>
    </xf>
    <xf numFmtId="9" fontId="56" fillId="0" borderId="0" xfId="2" applyFont="1" applyFill="1" applyBorder="1" applyAlignment="1" applyProtection="1">
      <alignment horizontal="justify" vertical="center"/>
      <protection locked="0"/>
    </xf>
    <xf numFmtId="0" fontId="57" fillId="0" borderId="0" xfId="0" applyFont="1" applyAlignment="1">
      <alignment horizontal="center" vertical="center"/>
    </xf>
    <xf numFmtId="0" fontId="56" fillId="0" borderId="0" xfId="0" applyFont="1" applyAlignment="1" applyProtection="1">
      <alignment horizontal="justify" vertical="center" wrapText="1"/>
      <protection locked="0"/>
    </xf>
    <xf numFmtId="9" fontId="56" fillId="0" borderId="0" xfId="2" applyFont="1" applyFill="1" applyBorder="1" applyAlignment="1" applyProtection="1">
      <alignment horizontal="justify" vertical="center" wrapText="1"/>
      <protection locked="0"/>
    </xf>
    <xf numFmtId="0" fontId="57" fillId="0" borderId="0" xfId="0" applyFont="1" applyAlignment="1" applyProtection="1">
      <alignment horizontal="center" vertical="center"/>
      <protection locked="0"/>
    </xf>
    <xf numFmtId="0" fontId="56" fillId="0" borderId="19" xfId="0" applyFont="1" applyBorder="1" applyAlignment="1" applyProtection="1">
      <alignment vertical="center"/>
      <protection locked="0"/>
    </xf>
    <xf numFmtId="0" fontId="57" fillId="0" borderId="0" xfId="0" applyFont="1" applyAlignment="1">
      <alignment horizontal="left" vertical="center" wrapText="1"/>
    </xf>
    <xf numFmtId="0" fontId="56" fillId="0" borderId="0" xfId="0" applyFont="1" applyAlignment="1">
      <alignment vertical="center" wrapText="1"/>
    </xf>
    <xf numFmtId="0" fontId="56" fillId="0" borderId="0" xfId="0" applyFont="1" applyAlignment="1">
      <alignment horizontal="justify" vertical="center" wrapText="1"/>
    </xf>
    <xf numFmtId="9" fontId="56" fillId="0" borderId="0" xfId="2" applyFont="1" applyFill="1" applyBorder="1" applyAlignment="1">
      <alignment horizontal="justify" vertical="center" wrapText="1"/>
    </xf>
    <xf numFmtId="9" fontId="56" fillId="0" borderId="0" xfId="2" applyFont="1" applyFill="1" applyBorder="1" applyAlignment="1">
      <alignment horizontal="center" vertical="center" wrapText="1"/>
    </xf>
    <xf numFmtId="0" fontId="57" fillId="0" borderId="0" xfId="0" applyFont="1" applyAlignment="1">
      <alignment horizontal="left" vertical="center"/>
    </xf>
    <xf numFmtId="0" fontId="57" fillId="3" borderId="7" xfId="0" applyFont="1" applyFill="1" applyBorder="1" applyAlignment="1">
      <alignment horizontal="left" vertical="center"/>
    </xf>
    <xf numFmtId="0" fontId="56" fillId="3" borderId="7" xfId="0" applyFont="1" applyFill="1" applyBorder="1" applyAlignment="1">
      <alignment horizontal="center"/>
    </xf>
    <xf numFmtId="9" fontId="56" fillId="0" borderId="0" xfId="2" applyFont="1" applyFill="1" applyBorder="1" applyAlignment="1">
      <alignment vertical="center" wrapText="1"/>
    </xf>
    <xf numFmtId="0" fontId="56" fillId="0" borderId="0" xfId="0" applyFont="1" applyAlignment="1">
      <alignment horizontal="left" vertical="center"/>
    </xf>
    <xf numFmtId="0" fontId="57" fillId="19" borderId="1" xfId="0" applyFont="1" applyFill="1" applyBorder="1" applyAlignment="1">
      <alignment horizontal="center" vertical="center" wrapText="1"/>
    </xf>
    <xf numFmtId="0" fontId="57" fillId="7" borderId="1" xfId="0" applyFont="1" applyFill="1" applyBorder="1" applyAlignment="1">
      <alignment horizontal="center" vertical="center" wrapText="1"/>
    </xf>
    <xf numFmtId="0" fontId="57" fillId="32" borderId="1" xfId="0" applyFont="1" applyFill="1" applyBorder="1" applyAlignment="1">
      <alignment horizontal="center" vertical="center" wrapText="1"/>
    </xf>
    <xf numFmtId="0" fontId="58" fillId="25" borderId="1"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0" borderId="1" xfId="0" applyFont="1" applyBorder="1" applyAlignment="1">
      <alignment vertical="center"/>
    </xf>
    <xf numFmtId="0" fontId="57" fillId="0" borderId="1" xfId="0" applyFont="1" applyBorder="1" applyAlignment="1" applyProtection="1">
      <alignment horizontal="center" vertical="center" wrapText="1"/>
      <protection locked="0"/>
    </xf>
    <xf numFmtId="0" fontId="57" fillId="0" borderId="1" xfId="3" applyFont="1" applyFill="1" applyBorder="1" applyAlignment="1" applyProtection="1">
      <alignment horizontal="center" vertical="center" wrapText="1"/>
      <protection locked="0"/>
    </xf>
    <xf numFmtId="0" fontId="56" fillId="0" borderId="1" xfId="0" applyFont="1" applyBorder="1" applyAlignment="1">
      <alignment horizontal="center" vertical="center" wrapText="1"/>
    </xf>
    <xf numFmtId="0" fontId="59" fillId="0" borderId="1" xfId="3" applyFont="1" applyFill="1" applyBorder="1" applyAlignment="1" applyProtection="1">
      <alignment horizontal="center" vertical="center" wrapText="1"/>
      <protection locked="0"/>
    </xf>
    <xf numFmtId="0" fontId="56" fillId="0" borderId="1" xfId="0" applyFont="1" applyBorder="1" applyAlignment="1" applyProtection="1">
      <alignment horizontal="center" vertical="center" wrapText="1"/>
      <protection locked="0"/>
    </xf>
    <xf numFmtId="0" fontId="57" fillId="0" borderId="2" xfId="0" applyFont="1" applyBorder="1" applyAlignment="1" applyProtection="1">
      <alignment horizontal="center" vertical="center" wrapText="1"/>
      <protection locked="0"/>
    </xf>
    <xf numFmtId="0" fontId="56" fillId="0" borderId="2" xfId="0" applyFont="1" applyBorder="1" applyAlignment="1" applyProtection="1">
      <alignment horizontal="center" vertical="center" wrapText="1"/>
      <protection locked="0"/>
    </xf>
    <xf numFmtId="9" fontId="56" fillId="0" borderId="2" xfId="2" applyFont="1" applyFill="1" applyBorder="1" applyAlignment="1" applyProtection="1">
      <alignment horizontal="center" vertical="center" wrapText="1"/>
      <protection locked="0"/>
    </xf>
    <xf numFmtId="0" fontId="56" fillId="3" borderId="2" xfId="1" applyFont="1" applyFill="1" applyBorder="1" applyAlignment="1" applyProtection="1">
      <alignment horizontal="center" vertical="center" wrapText="1"/>
      <protection locked="0"/>
    </xf>
    <xf numFmtId="9" fontId="56" fillId="0" borderId="2" xfId="2" applyFont="1" applyFill="1" applyBorder="1" applyAlignment="1" applyProtection="1">
      <alignment horizontal="center" vertical="center" wrapText="1"/>
    </xf>
    <xf numFmtId="0" fontId="56" fillId="0" borderId="2" xfId="0" applyFont="1" applyBorder="1" applyAlignment="1">
      <alignment horizontal="center" vertical="center" wrapText="1"/>
    </xf>
    <xf numFmtId="0" fontId="57" fillId="0" borderId="2" xfId="0" applyFont="1" applyBorder="1" applyAlignment="1">
      <alignment horizontal="center" vertical="center" wrapText="1"/>
    </xf>
    <xf numFmtId="0" fontId="56" fillId="0" borderId="1" xfId="0" applyFont="1" applyBorder="1" applyAlignment="1" applyProtection="1">
      <alignment vertical="center" wrapText="1"/>
      <protection locked="0"/>
    </xf>
    <xf numFmtId="0" fontId="56" fillId="0" borderId="2" xfId="0" applyFont="1" applyBorder="1" applyAlignment="1">
      <alignment horizontal="center" vertical="center"/>
    </xf>
    <xf numFmtId="0" fontId="56" fillId="0" borderId="1" xfId="0" applyFont="1" applyBorder="1" applyAlignment="1">
      <alignment horizontal="center" vertical="center"/>
    </xf>
    <xf numFmtId="9" fontId="57" fillId="0" borderId="2" xfId="0" applyNumberFormat="1" applyFont="1" applyBorder="1" applyAlignment="1">
      <alignment horizontal="center" vertical="center" wrapText="1"/>
    </xf>
    <xf numFmtId="9" fontId="56" fillId="0" borderId="2" xfId="0" applyNumberFormat="1" applyFont="1" applyBorder="1" applyAlignment="1">
      <alignment horizontal="center" vertical="center"/>
    </xf>
    <xf numFmtId="0" fontId="56" fillId="0" borderId="2" xfId="0" applyFont="1" applyBorder="1" applyAlignment="1" applyProtection="1">
      <alignment horizontal="center" vertical="center"/>
      <protection locked="0"/>
    </xf>
    <xf numFmtId="0" fontId="56" fillId="0" borderId="1" xfId="0" applyFont="1" applyBorder="1" applyAlignment="1" applyProtection="1">
      <alignment horizontal="left" vertical="center" wrapText="1"/>
      <protection locked="0"/>
    </xf>
    <xf numFmtId="14" fontId="56" fillId="33" borderId="1" xfId="0" applyNumberFormat="1" applyFont="1" applyFill="1" applyBorder="1" applyAlignment="1" applyProtection="1">
      <alignment horizontal="center" vertical="center" wrapText="1"/>
      <protection locked="0"/>
    </xf>
    <xf numFmtId="0" fontId="56" fillId="33" borderId="1" xfId="0" applyFont="1" applyFill="1" applyBorder="1" applyAlignment="1" applyProtection="1">
      <alignment vertical="center" wrapText="1"/>
      <protection locked="0"/>
    </xf>
    <xf numFmtId="0" fontId="57" fillId="33" borderId="1" xfId="0" applyFont="1" applyFill="1" applyBorder="1" applyAlignment="1" applyProtection="1">
      <alignment horizontal="center" vertical="center" wrapText="1"/>
      <protection locked="0"/>
    </xf>
    <xf numFmtId="0" fontId="56" fillId="33" borderId="1" xfId="0" applyFont="1" applyFill="1" applyBorder="1" applyAlignment="1" applyProtection="1">
      <alignment horizontal="center" vertical="center" wrapText="1"/>
      <protection locked="0"/>
    </xf>
    <xf numFmtId="0" fontId="56" fillId="5" borderId="1" xfId="0" applyFont="1" applyFill="1" applyBorder="1" applyAlignment="1" applyProtection="1">
      <alignment horizontal="left" vertical="center" wrapText="1"/>
      <protection locked="0"/>
    </xf>
    <xf numFmtId="0" fontId="56" fillId="0" borderId="3" xfId="0" applyFont="1" applyBorder="1" applyAlignment="1">
      <alignment horizontal="center" vertical="center" wrapText="1"/>
    </xf>
    <xf numFmtId="0" fontId="56" fillId="0" borderId="66" xfId="0" applyFont="1" applyBorder="1" applyAlignment="1" applyProtection="1">
      <alignment horizontal="center" vertical="center"/>
      <protection locked="0"/>
    </xf>
    <xf numFmtId="0" fontId="57" fillId="0" borderId="3" xfId="0" applyFont="1" applyBorder="1" applyAlignment="1">
      <alignment horizontal="center" vertical="center" wrapText="1"/>
    </xf>
    <xf numFmtId="9" fontId="56" fillId="0" borderId="1" xfId="2" applyFont="1" applyFill="1" applyBorder="1" applyAlignment="1" applyProtection="1">
      <alignment horizontal="center" vertical="center" wrapText="1"/>
      <protection locked="0"/>
    </xf>
    <xf numFmtId="9" fontId="57" fillId="0" borderId="1" xfId="0" applyNumberFormat="1" applyFont="1" applyBorder="1" applyAlignment="1">
      <alignment horizontal="center" vertical="center" wrapText="1"/>
    </xf>
    <xf numFmtId="0" fontId="56" fillId="0" borderId="4" xfId="0" applyFont="1" applyBorder="1" applyAlignment="1" applyProtection="1">
      <alignment horizontal="justify" vertical="center" wrapText="1"/>
      <protection locked="0"/>
    </xf>
    <xf numFmtId="0" fontId="56" fillId="35" borderId="1" xfId="0" applyFont="1" applyFill="1" applyBorder="1" applyAlignment="1" applyProtection="1">
      <alignment horizontal="left" vertical="center" wrapText="1"/>
      <protection locked="0"/>
    </xf>
    <xf numFmtId="0" fontId="62" fillId="33" borderId="1" xfId="3" applyFont="1" applyFill="1" applyBorder="1" applyAlignment="1">
      <alignment horizontal="center" vertical="center" wrapText="1"/>
    </xf>
    <xf numFmtId="0" fontId="57" fillId="20" borderId="1" xfId="0" applyFont="1" applyFill="1" applyBorder="1" applyAlignment="1" applyProtection="1">
      <alignment horizontal="center" vertical="center" wrapText="1"/>
      <protection locked="0"/>
    </xf>
    <xf numFmtId="9" fontId="56" fillId="0" borderId="1" xfId="0" applyNumberFormat="1" applyFont="1" applyBorder="1" applyAlignment="1">
      <alignment horizontal="center" vertical="center"/>
    </xf>
    <xf numFmtId="0" fontId="56" fillId="0" borderId="1" xfId="0" applyFont="1" applyBorder="1" applyAlignment="1" applyProtection="1">
      <alignment vertical="center"/>
      <protection locked="0"/>
    </xf>
    <xf numFmtId="0" fontId="56" fillId="0" borderId="1" xfId="0" applyFont="1" applyBorder="1" applyAlignment="1" applyProtection="1">
      <alignment horizontal="justify" vertical="center" wrapText="1"/>
      <protection locked="0"/>
    </xf>
    <xf numFmtId="14" fontId="56" fillId="0" borderId="1" xfId="0" applyNumberFormat="1" applyFont="1" applyBorder="1" applyAlignment="1" applyProtection="1">
      <alignment horizontal="center" vertical="center" wrapText="1"/>
      <protection locked="0"/>
    </xf>
    <xf numFmtId="0" fontId="62" fillId="0" borderId="1" xfId="3" applyFont="1" applyBorder="1" applyAlignment="1">
      <alignment horizontal="center" vertical="center" wrapText="1"/>
    </xf>
    <xf numFmtId="0" fontId="56" fillId="34" borderId="1" xfId="0" applyFont="1" applyFill="1" applyBorder="1" applyAlignment="1">
      <alignment horizontal="left" vertical="center" wrapText="1"/>
    </xf>
    <xf numFmtId="0" fontId="62" fillId="0" borderId="0" xfId="3" applyFont="1" applyAlignment="1">
      <alignment horizontal="center" vertical="center" wrapText="1"/>
    </xf>
    <xf numFmtId="14" fontId="56" fillId="36" borderId="1" xfId="0" applyNumberFormat="1" applyFont="1" applyFill="1" applyBorder="1" applyAlignment="1" applyProtection="1">
      <alignment horizontal="center" vertical="center" wrapText="1"/>
      <protection locked="0"/>
    </xf>
    <xf numFmtId="0" fontId="56" fillId="36" borderId="1" xfId="0" applyFont="1" applyFill="1" applyBorder="1" applyAlignment="1" applyProtection="1">
      <alignment vertical="center" wrapText="1"/>
      <protection locked="0"/>
    </xf>
    <xf numFmtId="0" fontId="56" fillId="36" borderId="1" xfId="0" applyFont="1" applyFill="1" applyBorder="1" applyAlignment="1" applyProtection="1">
      <alignment horizontal="center" vertical="center" wrapText="1"/>
      <protection locked="0"/>
    </xf>
    <xf numFmtId="0" fontId="57" fillId="36" borderId="1" xfId="0" applyFont="1" applyFill="1" applyBorder="1" applyAlignment="1" applyProtection="1">
      <alignment horizontal="center" vertical="center" wrapText="1"/>
      <protection locked="0"/>
    </xf>
    <xf numFmtId="0" fontId="56" fillId="33" borderId="1" xfId="0" applyFont="1" applyFill="1" applyBorder="1" applyAlignment="1" applyProtection="1">
      <alignment horizontal="left" vertical="center" wrapText="1"/>
      <protection locked="0"/>
    </xf>
    <xf numFmtId="0" fontId="56" fillId="37" borderId="1" xfId="0" applyFont="1" applyFill="1" applyBorder="1" applyAlignment="1" applyProtection="1">
      <alignment horizontal="left" vertical="center" wrapText="1"/>
      <protection locked="0"/>
    </xf>
    <xf numFmtId="14" fontId="56" fillId="37" borderId="1" xfId="0" applyNumberFormat="1" applyFont="1" applyFill="1" applyBorder="1" applyAlignment="1" applyProtection="1">
      <alignment horizontal="center" vertical="center" wrapText="1"/>
      <protection locked="0"/>
    </xf>
    <xf numFmtId="0" fontId="56" fillId="37" borderId="1" xfId="0" applyFont="1" applyFill="1" applyBorder="1" applyAlignment="1" applyProtection="1">
      <alignment horizontal="center" vertical="center" wrapText="1"/>
      <protection locked="0"/>
    </xf>
    <xf numFmtId="0" fontId="56" fillId="37" borderId="1" xfId="0" applyFont="1" applyFill="1" applyBorder="1" applyAlignment="1" applyProtection="1">
      <alignment vertical="center" wrapText="1"/>
      <protection locked="0"/>
    </xf>
    <xf numFmtId="0" fontId="57" fillId="37" borderId="1" xfId="0" applyFont="1" applyFill="1" applyBorder="1" applyAlignment="1" applyProtection="1">
      <alignment horizontal="center" vertical="center" wrapText="1"/>
      <protection locked="0"/>
    </xf>
    <xf numFmtId="0" fontId="56" fillId="0" borderId="2" xfId="0" applyFont="1" applyBorder="1" applyAlignment="1" applyProtection="1">
      <alignment horizontal="center" wrapText="1"/>
      <protection locked="0"/>
    </xf>
    <xf numFmtId="0" fontId="56" fillId="0" borderId="2" xfId="3" applyFont="1" applyFill="1" applyBorder="1" applyAlignment="1" applyProtection="1">
      <alignment horizontal="center" vertical="center" wrapText="1"/>
      <protection locked="0"/>
    </xf>
    <xf numFmtId="0" fontId="63" fillId="0" borderId="2" xfId="3" applyFont="1" applyFill="1" applyBorder="1" applyAlignment="1" applyProtection="1">
      <alignment horizontal="center" vertical="center" wrapText="1"/>
      <protection locked="0"/>
    </xf>
    <xf numFmtId="0" fontId="56" fillId="0" borderId="2" xfId="0" applyFont="1" applyBorder="1" applyAlignment="1">
      <alignment vertical="center"/>
    </xf>
    <xf numFmtId="9" fontId="56" fillId="0" borderId="2" xfId="2" applyFont="1" applyFill="1" applyBorder="1" applyAlignment="1" applyProtection="1">
      <alignment vertical="center" wrapText="1"/>
      <protection locked="0"/>
    </xf>
    <xf numFmtId="0" fontId="56" fillId="0" borderId="2" xfId="0" applyFont="1" applyBorder="1" applyAlignment="1">
      <alignment vertical="center" wrapText="1"/>
    </xf>
    <xf numFmtId="0" fontId="56" fillId="3" borderId="2" xfId="0" applyFont="1" applyFill="1" applyBorder="1" applyAlignment="1" applyProtection="1">
      <alignment vertical="center" wrapText="1"/>
      <protection locked="0"/>
    </xf>
    <xf numFmtId="0" fontId="56" fillId="3" borderId="1" xfId="0" applyFont="1" applyFill="1" applyBorder="1" applyAlignment="1" applyProtection="1">
      <alignment horizontal="left" vertical="center" wrapText="1"/>
      <protection locked="0"/>
    </xf>
    <xf numFmtId="14" fontId="56" fillId="3" borderId="1" xfId="0" applyNumberFormat="1" applyFont="1" applyFill="1" applyBorder="1" applyAlignment="1" applyProtection="1">
      <alignment horizontal="center" vertical="center" wrapText="1"/>
      <protection locked="0"/>
    </xf>
    <xf numFmtId="0" fontId="56" fillId="3" borderId="1" xfId="0" applyFont="1" applyFill="1" applyBorder="1" applyAlignment="1" applyProtection="1">
      <alignment vertical="center" wrapText="1"/>
      <protection locked="0"/>
    </xf>
    <xf numFmtId="0" fontId="57" fillId="3" borderId="1" xfId="0" applyFont="1" applyFill="1" applyBorder="1" applyAlignment="1" applyProtection="1">
      <alignment horizontal="center" vertical="center" wrapText="1"/>
      <protection locked="0"/>
    </xf>
    <xf numFmtId="0" fontId="56" fillId="3" borderId="1" xfId="0" applyFont="1" applyFill="1" applyBorder="1" applyAlignment="1" applyProtection="1">
      <alignment horizontal="center" vertical="center" wrapText="1"/>
      <protection locked="0"/>
    </xf>
    <xf numFmtId="0" fontId="56" fillId="10" borderId="2" xfId="0" applyFont="1" applyFill="1" applyBorder="1" applyAlignment="1" applyProtection="1">
      <alignment horizontal="center" vertical="center" wrapText="1"/>
      <protection locked="0"/>
    </xf>
    <xf numFmtId="0" fontId="56" fillId="10" borderId="2" xfId="0" applyFont="1" applyFill="1" applyBorder="1" applyAlignment="1">
      <alignment vertical="center"/>
    </xf>
    <xf numFmtId="0" fontId="56" fillId="10" borderId="2" xfId="0" applyFont="1" applyFill="1" applyBorder="1" applyAlignment="1">
      <alignment horizontal="center" vertical="center"/>
    </xf>
    <xf numFmtId="9" fontId="56" fillId="10" borderId="2" xfId="2" applyFont="1" applyFill="1" applyBorder="1" applyAlignment="1" applyProtection="1">
      <alignment horizontal="center" vertical="center" wrapText="1"/>
      <protection locked="0"/>
    </xf>
    <xf numFmtId="0" fontId="56" fillId="10" borderId="2" xfId="0" applyFont="1" applyFill="1" applyBorder="1" applyAlignment="1">
      <alignment horizontal="center" vertical="center" wrapText="1"/>
    </xf>
    <xf numFmtId="9" fontId="57" fillId="10" borderId="2" xfId="0" applyNumberFormat="1" applyFont="1" applyFill="1" applyBorder="1" applyAlignment="1">
      <alignment horizontal="center" vertical="center" wrapText="1"/>
    </xf>
    <xf numFmtId="0" fontId="56" fillId="3" borderId="1" xfId="0" applyFont="1" applyFill="1" applyBorder="1" applyAlignment="1" applyProtection="1">
      <alignment horizontal="justify" vertical="center" wrapText="1"/>
      <protection locked="0"/>
    </xf>
    <xf numFmtId="0" fontId="56" fillId="3" borderId="2" xfId="0" applyFont="1" applyFill="1" applyBorder="1" applyAlignment="1" applyProtection="1">
      <alignment horizontal="center" vertical="center" wrapText="1"/>
      <protection locked="0"/>
    </xf>
    <xf numFmtId="0" fontId="57" fillId="10" borderId="2" xfId="0" applyFont="1" applyFill="1" applyBorder="1" applyAlignment="1" applyProtection="1">
      <alignment horizontal="center" vertical="center" wrapText="1"/>
      <protection locked="0"/>
    </xf>
    <xf numFmtId="0" fontId="56" fillId="10" borderId="66" xfId="0" applyFont="1" applyFill="1" applyBorder="1" applyAlignment="1">
      <alignment horizontal="center" vertical="center" wrapText="1"/>
    </xf>
    <xf numFmtId="0" fontId="56" fillId="0" borderId="2" xfId="0" applyFont="1" applyBorder="1" applyAlignment="1" applyProtection="1">
      <alignment vertical="center"/>
      <protection locked="0"/>
    </xf>
    <xf numFmtId="0" fontId="56" fillId="3" borderId="2" xfId="0" applyFont="1" applyFill="1" applyBorder="1" applyAlignment="1" applyProtection="1">
      <alignment horizontal="justify" vertical="center" wrapText="1"/>
      <protection locked="0"/>
    </xf>
    <xf numFmtId="9" fontId="57" fillId="0" borderId="2" xfId="0" applyNumberFormat="1" applyFont="1" applyBorder="1" applyAlignment="1">
      <alignment vertical="center" wrapText="1"/>
    </xf>
    <xf numFmtId="0" fontId="62" fillId="3" borderId="1" xfId="3" applyFont="1" applyFill="1" applyBorder="1" applyAlignment="1">
      <alignment horizontal="center" vertical="center" wrapText="1"/>
    </xf>
    <xf numFmtId="0" fontId="56" fillId="0" borderId="2" xfId="0" applyFont="1" applyBorder="1" applyAlignment="1" applyProtection="1">
      <alignment horizontal="justify" vertical="center" wrapText="1"/>
      <protection locked="0"/>
    </xf>
    <xf numFmtId="0" fontId="56" fillId="0" borderId="1" xfId="0" applyFont="1" applyBorder="1" applyAlignment="1">
      <alignment horizontal="left" vertical="center" wrapText="1"/>
    </xf>
    <xf numFmtId="0" fontId="56" fillId="0" borderId="2" xfId="0" applyFont="1" applyBorder="1" applyAlignment="1" applyProtection="1">
      <alignment vertical="center" wrapText="1"/>
      <protection locked="0"/>
    </xf>
    <xf numFmtId="9" fontId="57" fillId="3" borderId="2" xfId="0" applyNumberFormat="1" applyFont="1" applyFill="1" applyBorder="1" applyAlignment="1">
      <alignment horizontal="center" vertical="center" wrapText="1"/>
    </xf>
    <xf numFmtId="0" fontId="56" fillId="37" borderId="1" xfId="0" applyFont="1" applyFill="1" applyBorder="1" applyAlignment="1">
      <alignment horizontal="left" vertical="center" wrapText="1"/>
    </xf>
    <xf numFmtId="0" fontId="56" fillId="10" borderId="1" xfId="0" applyFont="1" applyFill="1" applyBorder="1" applyAlignment="1" applyProtection="1">
      <alignment horizontal="center" vertical="center" wrapText="1"/>
      <protection locked="0"/>
    </xf>
    <xf numFmtId="0" fontId="56" fillId="0" borderId="3" xfId="0" applyFont="1" applyBorder="1" applyAlignment="1">
      <alignment vertical="center"/>
    </xf>
    <xf numFmtId="0" fontId="56" fillId="10" borderId="2" xfId="0" applyFont="1" applyFill="1" applyBorder="1" applyAlignment="1" applyProtection="1">
      <alignment horizontal="justify" vertical="center" wrapText="1"/>
      <protection locked="0"/>
    </xf>
    <xf numFmtId="14" fontId="56" fillId="0" borderId="6" xfId="0" applyNumberFormat="1" applyFont="1" applyBorder="1" applyAlignment="1" applyProtection="1">
      <alignment horizontal="center" vertical="center" wrapText="1"/>
      <protection locked="0"/>
    </xf>
    <xf numFmtId="14" fontId="56" fillId="5" borderId="1" xfId="0" applyNumberFormat="1" applyFont="1" applyFill="1" applyBorder="1" applyAlignment="1" applyProtection="1">
      <alignment horizontal="left" vertical="center" wrapText="1"/>
      <protection locked="0"/>
    </xf>
    <xf numFmtId="0" fontId="56" fillId="0" borderId="1" xfId="0" applyFont="1" applyBorder="1" applyAlignment="1" applyProtection="1">
      <alignment horizontal="justify" vertical="center"/>
      <protection locked="0"/>
    </xf>
    <xf numFmtId="0" fontId="56" fillId="0" borderId="0" xfId="0" applyFont="1" applyAlignment="1">
      <alignment vertical="center"/>
    </xf>
    <xf numFmtId="0" fontId="56" fillId="0" borderId="0" xfId="1" applyFont="1" applyAlignment="1" applyProtection="1">
      <alignment horizontal="center" vertical="center" wrapText="1"/>
      <protection locked="0"/>
    </xf>
    <xf numFmtId="9" fontId="56" fillId="0" borderId="0" xfId="2" applyFont="1" applyFill="1" applyBorder="1" applyAlignment="1" applyProtection="1">
      <alignment horizontal="center" vertical="center" wrapText="1"/>
    </xf>
    <xf numFmtId="0" fontId="56" fillId="0" borderId="0" xfId="1" applyFont="1" applyAlignment="1" applyProtection="1">
      <alignment vertical="center" wrapText="1"/>
      <protection locked="0"/>
    </xf>
    <xf numFmtId="0" fontId="56" fillId="0" borderId="0" xfId="0" applyFont="1" applyAlignment="1" applyProtection="1">
      <alignment horizontal="left" vertical="center" wrapText="1"/>
      <protection locked="0"/>
    </xf>
    <xf numFmtId="0" fontId="57" fillId="0" borderId="0" xfId="0" applyFont="1" applyAlignment="1" applyProtection="1">
      <alignment horizontal="center" vertical="center" wrapText="1"/>
      <protection locked="0"/>
    </xf>
    <xf numFmtId="0" fontId="57" fillId="2" borderId="1" xfId="0" applyFont="1" applyFill="1" applyBorder="1" applyAlignment="1">
      <alignment horizontal="center" vertical="center"/>
    </xf>
    <xf numFmtId="0" fontId="57" fillId="2" borderId="1" xfId="0" applyFont="1" applyFill="1" applyBorder="1" applyAlignment="1">
      <alignment horizontal="center" vertical="center" wrapText="1"/>
    </xf>
    <xf numFmtId="14" fontId="56" fillId="0" borderId="1" xfId="0" applyNumberFormat="1" applyFont="1" applyBorder="1" applyAlignment="1">
      <alignment horizontal="center" vertical="center"/>
    </xf>
    <xf numFmtId="0" fontId="56" fillId="0" borderId="1" xfId="0" applyFont="1" applyBorder="1"/>
    <xf numFmtId="0" fontId="56" fillId="26" borderId="1" xfId="0" applyFont="1" applyFill="1" applyBorder="1" applyAlignment="1" applyProtection="1">
      <alignment horizontal="left" vertical="center" wrapText="1"/>
      <protection locked="0"/>
    </xf>
    <xf numFmtId="14" fontId="56" fillId="26" borderId="1" xfId="0" applyNumberFormat="1" applyFont="1" applyFill="1" applyBorder="1" applyAlignment="1" applyProtection="1">
      <alignment horizontal="center" vertical="center" wrapText="1"/>
      <protection locked="0"/>
    </xf>
    <xf numFmtId="0" fontId="56" fillId="26" borderId="1" xfId="0" applyFont="1" applyFill="1" applyBorder="1" applyAlignment="1" applyProtection="1">
      <alignment horizontal="center" vertical="center" wrapText="1"/>
      <protection locked="0"/>
    </xf>
    <xf numFmtId="0" fontId="57" fillId="26" borderId="1" xfId="0" applyFont="1" applyFill="1" applyBorder="1" applyAlignment="1" applyProtection="1">
      <alignment horizontal="center" vertical="center" wrapText="1"/>
      <protection locked="0"/>
    </xf>
    <xf numFmtId="0" fontId="56" fillId="38" borderId="1" xfId="0" applyFont="1" applyFill="1" applyBorder="1" applyAlignment="1" applyProtection="1">
      <alignment horizontal="left" vertical="center" wrapText="1"/>
      <protection locked="0"/>
    </xf>
    <xf numFmtId="14" fontId="56" fillId="38" borderId="1" xfId="0" applyNumberFormat="1" applyFont="1" applyFill="1" applyBorder="1" applyAlignment="1" applyProtection="1">
      <alignment horizontal="center" vertical="center" wrapText="1"/>
      <protection locked="0"/>
    </xf>
    <xf numFmtId="0" fontId="56" fillId="38" borderId="1" xfId="0" applyFont="1" applyFill="1" applyBorder="1" applyAlignment="1" applyProtection="1">
      <alignment horizontal="center" vertical="center" wrapText="1"/>
      <protection locked="0"/>
    </xf>
    <xf numFmtId="0" fontId="56" fillId="38" borderId="1" xfId="0" applyFont="1" applyFill="1" applyBorder="1" applyAlignment="1" applyProtection="1">
      <alignment vertical="center" wrapText="1"/>
      <protection locked="0"/>
    </xf>
    <xf numFmtId="0" fontId="57" fillId="38" borderId="1" xfId="0" applyFont="1" applyFill="1" applyBorder="1" applyAlignment="1" applyProtection="1">
      <alignment horizontal="center" vertical="center" wrapText="1"/>
      <protection locked="0"/>
    </xf>
    <xf numFmtId="0" fontId="56" fillId="39" borderId="1" xfId="0" applyFont="1" applyFill="1" applyBorder="1" applyAlignment="1" applyProtection="1">
      <alignment horizontal="left" vertical="center" wrapText="1"/>
      <protection locked="0"/>
    </xf>
    <xf numFmtId="14" fontId="56" fillId="39" borderId="1" xfId="0" applyNumberFormat="1" applyFont="1" applyFill="1" applyBorder="1" applyAlignment="1" applyProtection="1">
      <alignment horizontal="center" vertical="center" wrapText="1"/>
      <protection locked="0"/>
    </xf>
    <xf numFmtId="0" fontId="56" fillId="39" borderId="1" xfId="0" applyFont="1" applyFill="1" applyBorder="1" applyAlignment="1" applyProtection="1">
      <alignment horizontal="center" vertical="center" wrapText="1"/>
      <protection locked="0"/>
    </xf>
    <xf numFmtId="0" fontId="56" fillId="39" borderId="1" xfId="0" applyFont="1" applyFill="1" applyBorder="1" applyAlignment="1" applyProtection="1">
      <alignment vertical="center" wrapText="1"/>
      <protection locked="0"/>
    </xf>
    <xf numFmtId="0" fontId="57" fillId="39" borderId="1" xfId="0" applyFont="1" applyFill="1" applyBorder="1" applyAlignment="1" applyProtection="1">
      <alignment horizontal="center" vertical="center" wrapText="1"/>
      <protection locked="0"/>
    </xf>
    <xf numFmtId="0" fontId="56" fillId="26" borderId="1" xfId="0" applyFont="1" applyFill="1" applyBorder="1" applyAlignment="1" applyProtection="1">
      <alignment vertical="center" wrapText="1"/>
      <protection locked="0"/>
    </xf>
    <xf numFmtId="14" fontId="56" fillId="36" borderId="1" xfId="0" applyNumberFormat="1" applyFont="1" applyFill="1" applyBorder="1" applyAlignment="1" applyProtection="1">
      <alignment vertical="center" wrapText="1"/>
      <protection locked="0"/>
    </xf>
    <xf numFmtId="14" fontId="56" fillId="33" borderId="1" xfId="0" applyNumberFormat="1" applyFont="1" applyFill="1" applyBorder="1" applyAlignment="1" applyProtection="1">
      <alignment vertical="center" wrapText="1"/>
      <protection locked="0"/>
    </xf>
    <xf numFmtId="14" fontId="56" fillId="37" borderId="1" xfId="0" applyNumberFormat="1" applyFont="1" applyFill="1" applyBorder="1" applyAlignment="1" applyProtection="1">
      <alignment vertical="center" wrapText="1"/>
      <protection locked="0"/>
    </xf>
    <xf numFmtId="14" fontId="56" fillId="38"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vertical="center" wrapText="1"/>
      <protection locked="0"/>
    </xf>
    <xf numFmtId="14" fontId="56" fillId="39" borderId="1" xfId="0" applyNumberFormat="1" applyFont="1" applyFill="1" applyBorder="1" applyAlignment="1" applyProtection="1">
      <alignment vertical="center" wrapText="1"/>
      <protection locked="0"/>
    </xf>
    <xf numFmtId="0" fontId="62" fillId="26" borderId="1" xfId="3" applyFont="1" applyFill="1" applyBorder="1" applyAlignment="1">
      <alignment horizontal="left" vertical="center"/>
    </xf>
    <xf numFmtId="0" fontId="62" fillId="36" borderId="1" xfId="3" applyFont="1" applyFill="1" applyBorder="1" applyAlignment="1">
      <alignment horizontal="left" vertical="center" wrapText="1"/>
    </xf>
    <xf numFmtId="0" fontId="62" fillId="33" borderId="1" xfId="3" applyFont="1" applyFill="1" applyBorder="1" applyAlignment="1">
      <alignment horizontal="left" vertical="center" wrapText="1"/>
    </xf>
    <xf numFmtId="0" fontId="62" fillId="37" borderId="1" xfId="3" applyFont="1" applyFill="1" applyBorder="1" applyAlignment="1">
      <alignment horizontal="left" vertical="center" wrapText="1"/>
    </xf>
    <xf numFmtId="14" fontId="56" fillId="36" borderId="1" xfId="0" applyNumberFormat="1" applyFont="1" applyFill="1" applyBorder="1" applyAlignment="1" applyProtection="1">
      <alignment horizontal="left" vertical="center" wrapText="1"/>
      <protection locked="0"/>
    </xf>
    <xf numFmtId="0" fontId="62" fillId="38" borderId="0" xfId="3" applyFont="1" applyFill="1" applyAlignment="1">
      <alignment horizontal="left" vertical="center"/>
    </xf>
    <xf numFmtId="14" fontId="56" fillId="33" borderId="1" xfId="0" applyNumberFormat="1" applyFont="1" applyFill="1" applyBorder="1" applyAlignment="1" applyProtection="1">
      <alignment horizontal="left" vertical="center" wrapText="1"/>
      <protection locked="0"/>
    </xf>
    <xf numFmtId="14" fontId="56" fillId="37" borderId="1" xfId="0" applyNumberFormat="1" applyFont="1" applyFill="1" applyBorder="1" applyAlignment="1" applyProtection="1">
      <alignment horizontal="left" vertical="center" wrapText="1"/>
      <protection locked="0"/>
    </xf>
    <xf numFmtId="14" fontId="56" fillId="38" borderId="1" xfId="0" applyNumberFormat="1" applyFont="1" applyFill="1" applyBorder="1" applyAlignment="1" applyProtection="1">
      <alignment horizontal="left" vertical="center" wrapText="1"/>
      <protection locked="0"/>
    </xf>
    <xf numFmtId="0" fontId="62" fillId="39" borderId="1" xfId="3" applyFont="1" applyFill="1" applyBorder="1" applyAlignment="1">
      <alignment horizontal="left" vertical="center" wrapText="1"/>
    </xf>
    <xf numFmtId="0" fontId="62" fillId="0" borderId="1" xfId="3" applyFont="1" applyBorder="1" applyAlignment="1">
      <alignment horizontal="left" vertical="center" wrapText="1"/>
    </xf>
    <xf numFmtId="14" fontId="56" fillId="2" borderId="1" xfId="0" applyNumberFormat="1" applyFont="1" applyFill="1" applyBorder="1" applyAlignment="1" applyProtection="1">
      <alignment horizontal="center" vertical="center" wrapText="1"/>
      <protection locked="0"/>
    </xf>
    <xf numFmtId="0" fontId="56" fillId="2" borderId="2" xfId="0" applyFont="1" applyFill="1" applyBorder="1" applyAlignment="1" applyProtection="1">
      <alignment vertical="center" wrapText="1"/>
      <protection locked="0"/>
    </xf>
    <xf numFmtId="0" fontId="56" fillId="2" borderId="3" xfId="0" applyFont="1" applyFill="1" applyBorder="1" applyAlignment="1" applyProtection="1">
      <alignment vertical="center" wrapText="1"/>
      <protection locked="0"/>
    </xf>
    <xf numFmtId="0" fontId="56" fillId="2" borderId="1" xfId="0" applyFont="1" applyFill="1" applyBorder="1" applyAlignment="1">
      <alignment horizontal="left" vertical="center" wrapText="1"/>
    </xf>
    <xf numFmtId="14" fontId="56" fillId="2" borderId="1" xfId="0" applyNumberFormat="1" applyFont="1" applyFill="1" applyBorder="1" applyAlignment="1" applyProtection="1">
      <alignment horizontal="left" vertical="center" wrapText="1"/>
      <protection locked="0"/>
    </xf>
    <xf numFmtId="0" fontId="56" fillId="8" borderId="1" xfId="0" applyFont="1" applyFill="1" applyBorder="1" applyAlignment="1">
      <alignment horizontal="left" vertical="center" wrapText="1"/>
    </xf>
    <xf numFmtId="14" fontId="56" fillId="8" borderId="1" xfId="0" applyNumberFormat="1" applyFont="1" applyFill="1" applyBorder="1" applyAlignment="1" applyProtection="1">
      <alignment horizontal="center" vertical="center" wrapText="1"/>
      <protection locked="0"/>
    </xf>
    <xf numFmtId="14" fontId="56" fillId="8" borderId="1" xfId="0" applyNumberFormat="1" applyFont="1" applyFill="1" applyBorder="1" applyAlignment="1" applyProtection="1">
      <alignment horizontal="left" vertical="center" wrapText="1"/>
      <protection locked="0"/>
    </xf>
    <xf numFmtId="0" fontId="56" fillId="41" borderId="1" xfId="0" applyFont="1" applyFill="1" applyBorder="1" applyAlignment="1">
      <alignment horizontal="left" vertical="center" wrapText="1"/>
    </xf>
    <xf numFmtId="14" fontId="56" fillId="41" borderId="1" xfId="0" applyNumberFormat="1" applyFont="1" applyFill="1" applyBorder="1" applyAlignment="1" applyProtection="1">
      <alignment horizontal="center" vertical="center" wrapText="1"/>
      <protection locked="0"/>
    </xf>
    <xf numFmtId="0" fontId="56" fillId="41" borderId="1" xfId="0" applyFont="1" applyFill="1" applyBorder="1" applyAlignment="1" applyProtection="1">
      <alignment vertical="center" wrapText="1"/>
      <protection locked="0"/>
    </xf>
    <xf numFmtId="0" fontId="56" fillId="41" borderId="1" xfId="0" applyFont="1" applyFill="1" applyBorder="1" applyAlignment="1" applyProtection="1">
      <alignment horizontal="center" vertical="center" wrapText="1"/>
      <protection locked="0"/>
    </xf>
    <xf numFmtId="0" fontId="62" fillId="41" borderId="1" xfId="3" applyFont="1" applyFill="1" applyBorder="1" applyAlignment="1">
      <alignment horizontal="left" vertical="center" wrapText="1"/>
    </xf>
    <xf numFmtId="0" fontId="57" fillId="41" borderId="1" xfId="0" applyFont="1" applyFill="1" applyBorder="1" applyAlignment="1" applyProtection="1">
      <alignment horizontal="center" vertical="center" wrapText="1"/>
      <protection locked="0"/>
    </xf>
    <xf numFmtId="0" fontId="56" fillId="19" borderId="1" xfId="0" applyFont="1" applyFill="1" applyBorder="1" applyAlignment="1">
      <alignment horizontal="left" vertical="center" wrapText="1"/>
    </xf>
    <xf numFmtId="14" fontId="56" fillId="19" borderId="1" xfId="0" applyNumberFormat="1" applyFont="1" applyFill="1" applyBorder="1" applyAlignment="1" applyProtection="1">
      <alignment horizontal="center" vertical="center" wrapText="1"/>
      <protection locked="0"/>
    </xf>
    <xf numFmtId="0" fontId="53" fillId="2" borderId="2" xfId="3" applyFont="1" applyFill="1" applyBorder="1" applyAlignment="1"/>
    <xf numFmtId="0" fontId="53" fillId="2" borderId="3" xfId="3" applyFont="1" applyFill="1" applyBorder="1" applyAlignment="1"/>
    <xf numFmtId="0" fontId="56" fillId="42" borderId="1" xfId="0" applyFont="1" applyFill="1" applyBorder="1" applyAlignment="1">
      <alignment horizontal="left" vertical="center" wrapText="1"/>
    </xf>
    <xf numFmtId="14" fontId="56" fillId="42" borderId="1" xfId="0" applyNumberFormat="1" applyFont="1" applyFill="1" applyBorder="1" applyAlignment="1" applyProtection="1">
      <alignment horizontal="center" vertical="center" wrapText="1"/>
      <protection locked="0"/>
    </xf>
    <xf numFmtId="0" fontId="56" fillId="42" borderId="1" xfId="0" applyFont="1" applyFill="1" applyBorder="1" applyAlignment="1" applyProtection="1">
      <alignment vertical="center" wrapText="1"/>
      <protection locked="0"/>
    </xf>
    <xf numFmtId="0" fontId="56" fillId="42" borderId="1" xfId="0" applyFont="1" applyFill="1" applyBorder="1" applyAlignment="1" applyProtection="1">
      <alignment horizontal="center" vertical="center" wrapText="1"/>
      <protection locked="0"/>
    </xf>
    <xf numFmtId="0" fontId="62" fillId="42" borderId="0" xfId="3" applyFont="1" applyFill="1" applyAlignment="1">
      <alignment horizontal="left" vertical="center"/>
    </xf>
    <xf numFmtId="0" fontId="57" fillId="42" borderId="1" xfId="0" applyFont="1" applyFill="1" applyBorder="1" applyAlignment="1" applyProtection="1">
      <alignment horizontal="center" vertical="center" wrapText="1"/>
      <protection locked="0"/>
    </xf>
    <xf numFmtId="0" fontId="56" fillId="43" borderId="1" xfId="0" applyFont="1" applyFill="1" applyBorder="1" applyAlignment="1" applyProtection="1">
      <alignment horizontal="left" vertical="center" wrapText="1"/>
      <protection locked="0"/>
    </xf>
    <xf numFmtId="14" fontId="56" fillId="43" borderId="1" xfId="0" applyNumberFormat="1" applyFont="1" applyFill="1" applyBorder="1" applyAlignment="1" applyProtection="1">
      <alignment horizontal="center" vertical="center" wrapText="1"/>
      <protection locked="0"/>
    </xf>
    <xf numFmtId="0" fontId="56" fillId="43" borderId="1" xfId="0" applyFont="1" applyFill="1" applyBorder="1" applyAlignment="1" applyProtection="1">
      <alignment vertical="center" wrapText="1"/>
      <protection locked="0"/>
    </xf>
    <xf numFmtId="0" fontId="56" fillId="43" borderId="1" xfId="0" applyFont="1" applyFill="1" applyBorder="1" applyAlignment="1" applyProtection="1">
      <alignment horizontal="center" vertical="center" wrapText="1"/>
      <protection locked="0"/>
    </xf>
    <xf numFmtId="0" fontId="62" fillId="43" borderId="1" xfId="3" applyFont="1" applyFill="1" applyBorder="1" applyAlignment="1">
      <alignment horizontal="left" vertical="center" wrapText="1"/>
    </xf>
    <xf numFmtId="0" fontId="57" fillId="43" borderId="1" xfId="0" applyFont="1" applyFill="1" applyBorder="1" applyAlignment="1" applyProtection="1">
      <alignment horizontal="center" vertical="center" wrapText="1"/>
      <protection locked="0"/>
    </xf>
    <xf numFmtId="14" fontId="56" fillId="19" borderId="1" xfId="0" applyNumberFormat="1" applyFont="1" applyFill="1" applyBorder="1" applyAlignment="1" applyProtection="1">
      <alignment horizontal="left" vertical="center" wrapText="1"/>
      <protection locked="0"/>
    </xf>
    <xf numFmtId="0" fontId="56" fillId="19" borderId="1" xfId="0" applyFont="1" applyFill="1" applyBorder="1" applyAlignment="1" applyProtection="1">
      <alignment horizontal="left" vertical="center" wrapText="1"/>
      <protection locked="0"/>
    </xf>
    <xf numFmtId="0" fontId="56" fillId="44" borderId="1" xfId="0" applyFont="1" applyFill="1" applyBorder="1" applyAlignment="1" applyProtection="1">
      <alignment horizontal="left" vertical="center" wrapText="1"/>
      <protection locked="0"/>
    </xf>
    <xf numFmtId="14" fontId="56" fillId="44" borderId="1" xfId="0" applyNumberFormat="1" applyFont="1" applyFill="1" applyBorder="1" applyAlignment="1" applyProtection="1">
      <alignment horizontal="center" vertical="center" wrapText="1"/>
      <protection locked="0"/>
    </xf>
    <xf numFmtId="0" fontId="56" fillId="45" borderId="1" xfId="0" applyFont="1" applyFill="1" applyBorder="1" applyAlignment="1" applyProtection="1">
      <alignment horizontal="left" vertical="center" wrapText="1"/>
      <protection locked="0"/>
    </xf>
    <xf numFmtId="14" fontId="56" fillId="45" borderId="1" xfId="0" applyNumberFormat="1" applyFont="1" applyFill="1" applyBorder="1" applyAlignment="1" applyProtection="1">
      <alignment horizontal="center" vertical="center" wrapText="1"/>
      <protection locked="0"/>
    </xf>
    <xf numFmtId="0" fontId="56" fillId="45" borderId="1" xfId="0" applyFont="1" applyFill="1" applyBorder="1" applyAlignment="1" applyProtection="1">
      <alignment vertical="center" wrapText="1"/>
      <protection locked="0"/>
    </xf>
    <xf numFmtId="0" fontId="56" fillId="45" borderId="1" xfId="0" applyFont="1" applyFill="1" applyBorder="1" applyAlignment="1" applyProtection="1">
      <alignment horizontal="center" vertical="center" wrapText="1"/>
      <protection locked="0"/>
    </xf>
    <xf numFmtId="0" fontId="62" fillId="45" borderId="1" xfId="3" applyFont="1" applyFill="1" applyBorder="1" applyAlignment="1">
      <alignment horizontal="left" vertical="center" wrapText="1"/>
    </xf>
    <xf numFmtId="14" fontId="56" fillId="45" borderId="1" xfId="0" applyNumberFormat="1" applyFont="1" applyFill="1" applyBorder="1" applyAlignment="1" applyProtection="1">
      <alignment vertical="center" wrapText="1"/>
      <protection locked="0"/>
    </xf>
    <xf numFmtId="0" fontId="57" fillId="45" borderId="1" xfId="0" applyFont="1" applyFill="1" applyBorder="1" applyAlignment="1" applyProtection="1">
      <alignment horizontal="center" vertical="center" wrapText="1"/>
      <protection locked="0"/>
    </xf>
    <xf numFmtId="0" fontId="56" fillId="10" borderId="1" xfId="0" applyFont="1" applyFill="1" applyBorder="1" applyAlignment="1" applyProtection="1">
      <alignment horizontal="left" vertical="center" wrapText="1"/>
      <protection locked="0"/>
    </xf>
    <xf numFmtId="14" fontId="57" fillId="36" borderId="1" xfId="0" applyNumberFormat="1" applyFont="1" applyFill="1" applyBorder="1" applyAlignment="1" applyProtection="1">
      <alignment horizontal="center" vertical="center" wrapText="1"/>
      <protection locked="0"/>
    </xf>
    <xf numFmtId="14" fontId="57" fillId="33" borderId="1" xfId="0" applyNumberFormat="1" applyFont="1" applyFill="1" applyBorder="1" applyAlignment="1" applyProtection="1">
      <alignment horizontal="center" vertical="center" wrapText="1"/>
      <protection locked="0"/>
    </xf>
    <xf numFmtId="14" fontId="57" fillId="37" borderId="1" xfId="0" applyNumberFormat="1" applyFont="1" applyFill="1" applyBorder="1" applyAlignment="1" applyProtection="1">
      <alignment horizontal="center" vertical="center" wrapText="1"/>
      <protection locked="0"/>
    </xf>
    <xf numFmtId="14" fontId="57" fillId="38" borderId="1" xfId="0" applyNumberFormat="1" applyFont="1" applyFill="1" applyBorder="1" applyAlignment="1" applyProtection="1">
      <alignment horizontal="center" vertical="center" wrapText="1"/>
      <protection locked="0"/>
    </xf>
    <xf numFmtId="14" fontId="57" fillId="8" borderId="1" xfId="0" applyNumberFormat="1" applyFont="1" applyFill="1" applyBorder="1" applyAlignment="1" applyProtection="1">
      <alignment horizontal="center" vertical="center" wrapText="1"/>
      <protection locked="0"/>
    </xf>
    <xf numFmtId="14" fontId="57" fillId="2" borderId="1" xfId="0" applyNumberFormat="1" applyFont="1" applyFill="1" applyBorder="1" applyAlignment="1" applyProtection="1">
      <alignment horizontal="center" vertical="center" wrapText="1"/>
      <protection locked="0"/>
    </xf>
    <xf numFmtId="14" fontId="57" fillId="19" borderId="1" xfId="0" applyNumberFormat="1" applyFont="1" applyFill="1" applyBorder="1" applyAlignment="1" applyProtection="1">
      <alignment horizontal="center" vertical="center" wrapText="1"/>
      <protection locked="0"/>
    </xf>
    <xf numFmtId="14" fontId="57" fillId="44" borderId="1" xfId="0" applyNumberFormat="1" applyFont="1" applyFill="1" applyBorder="1" applyAlignment="1" applyProtection="1">
      <alignment horizontal="center" vertical="center" wrapText="1"/>
      <protection locked="0"/>
    </xf>
    <xf numFmtId="0" fontId="57" fillId="5" borderId="1" xfId="0" applyFont="1" applyFill="1" applyBorder="1" applyAlignment="1" applyProtection="1">
      <alignment horizontal="left" vertical="center" wrapText="1"/>
      <protection locked="0"/>
    </xf>
    <xf numFmtId="0" fontId="57" fillId="0" borderId="0" xfId="0" applyFont="1"/>
    <xf numFmtId="0" fontId="57" fillId="0" borderId="1" xfId="0" applyFont="1" applyBorder="1"/>
    <xf numFmtId="0" fontId="61" fillId="0" borderId="1" xfId="0" applyFont="1" applyBorder="1" applyAlignment="1">
      <alignment horizontal="center" vertical="center" wrapText="1"/>
    </xf>
    <xf numFmtId="0" fontId="56" fillId="0" borderId="6" xfId="0" applyFont="1" applyBorder="1" applyAlignment="1" applyProtection="1">
      <alignment horizontal="center" vertical="center" wrapText="1"/>
      <protection locked="0"/>
    </xf>
    <xf numFmtId="0" fontId="62" fillId="0" borderId="1" xfId="3" applyFont="1" applyFill="1" applyBorder="1" applyAlignment="1">
      <alignment horizontal="center" vertical="center" wrapText="1"/>
    </xf>
    <xf numFmtId="0" fontId="52" fillId="0" borderId="0" xfId="0" applyFont="1"/>
    <xf numFmtId="0" fontId="50" fillId="0" borderId="1" xfId="0" applyFont="1" applyBorder="1" applyAlignment="1">
      <alignment horizontal="justify" vertical="center" wrapText="1"/>
    </xf>
    <xf numFmtId="0" fontId="50" fillId="6" borderId="1" xfId="0" applyFont="1" applyFill="1" applyBorder="1" applyAlignment="1">
      <alignment horizontal="justify" vertical="center" wrapText="1"/>
    </xf>
    <xf numFmtId="0" fontId="50" fillId="8" borderId="1" xfId="0" applyFont="1" applyFill="1" applyBorder="1" applyAlignment="1">
      <alignment horizontal="justify" vertical="center" wrapText="1"/>
    </xf>
    <xf numFmtId="0" fontId="50" fillId="14" borderId="1" xfId="0" applyFont="1" applyFill="1" applyBorder="1" applyAlignment="1">
      <alignment horizontal="justify" vertical="center" wrapText="1"/>
    </xf>
    <xf numFmtId="0" fontId="50" fillId="5" borderId="1" xfId="0" applyFont="1" applyFill="1" applyBorder="1" applyAlignment="1">
      <alignment horizontal="justify" vertical="center" wrapText="1"/>
    </xf>
    <xf numFmtId="0" fontId="50" fillId="0" borderId="0" xfId="0" applyFont="1" applyAlignment="1">
      <alignment horizontal="center"/>
    </xf>
    <xf numFmtId="0" fontId="67" fillId="22" borderId="17" xfId="0" applyFont="1" applyFill="1" applyBorder="1" applyAlignment="1">
      <alignment horizontal="center" vertical="center" wrapText="1"/>
    </xf>
    <xf numFmtId="0" fontId="50" fillId="15" borderId="1" xfId="0" applyFont="1" applyFill="1" applyBorder="1" applyAlignment="1">
      <alignment horizontal="center" vertical="center" wrapText="1"/>
    </xf>
    <xf numFmtId="9" fontId="50" fillId="15" borderId="1" xfId="0" applyNumberFormat="1" applyFont="1" applyFill="1" applyBorder="1" applyAlignment="1">
      <alignment horizontal="center" vertical="center" wrapText="1"/>
    </xf>
    <xf numFmtId="0" fontId="65" fillId="8" borderId="1" xfId="0" applyFont="1" applyFill="1" applyBorder="1" applyAlignment="1">
      <alignment vertical="center" wrapText="1"/>
    </xf>
    <xf numFmtId="0" fontId="50" fillId="8"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0" fillId="14" borderId="1" xfId="0" applyFont="1" applyFill="1" applyBorder="1" applyAlignment="1">
      <alignment vertical="center" wrapText="1"/>
    </xf>
    <xf numFmtId="0" fontId="50" fillId="14" borderId="1" xfId="0" applyFont="1" applyFill="1" applyBorder="1" applyAlignment="1">
      <alignment horizontal="center" vertical="center" wrapText="1"/>
    </xf>
    <xf numFmtId="0" fontId="50" fillId="5" borderId="1" xfId="0" applyFont="1" applyFill="1" applyBorder="1" applyAlignment="1">
      <alignment vertical="center" wrapText="1"/>
    </xf>
    <xf numFmtId="0" fontId="50" fillId="5" borderId="1" xfId="0" applyFont="1" applyFill="1" applyBorder="1" applyAlignment="1">
      <alignment horizontal="center" vertical="center" wrapText="1"/>
    </xf>
    <xf numFmtId="9" fontId="49" fillId="15" borderId="1" xfId="0" applyNumberFormat="1" applyFont="1" applyFill="1" applyBorder="1" applyAlignment="1">
      <alignment horizontal="center" vertical="center" wrapText="1"/>
    </xf>
    <xf numFmtId="1" fontId="57" fillId="0" borderId="0" xfId="0" applyNumberFormat="1" applyFont="1" applyAlignment="1">
      <alignment horizontal="center" vertical="center" wrapText="1"/>
    </xf>
    <xf numFmtId="1" fontId="56" fillId="0" borderId="0" xfId="0" applyNumberFormat="1" applyFont="1"/>
    <xf numFmtId="1" fontId="57" fillId="0" borderId="1" xfId="0" applyNumberFormat="1" applyFont="1" applyBorder="1" applyAlignment="1" applyProtection="1">
      <alignment horizontal="center" vertical="center" wrapText="1"/>
      <protection locked="0"/>
    </xf>
    <xf numFmtId="1" fontId="57" fillId="0" borderId="1" xfId="4" applyNumberFormat="1" applyFont="1" applyFill="1" applyBorder="1" applyAlignment="1" applyProtection="1">
      <alignment horizontal="center" vertical="center" wrapText="1"/>
      <protection locked="0"/>
    </xf>
    <xf numFmtId="1" fontId="57" fillId="0" borderId="1" xfId="0" applyNumberFormat="1" applyFont="1" applyBorder="1" applyAlignment="1" applyProtection="1">
      <alignment horizontal="left" vertical="center" wrapText="1"/>
      <protection locked="0"/>
    </xf>
    <xf numFmtId="1" fontId="57" fillId="0" borderId="0" xfId="0" applyNumberFormat="1" applyFont="1" applyAlignment="1" applyProtection="1">
      <alignment horizontal="center" vertical="center" wrapText="1"/>
      <protection locked="0"/>
    </xf>
    <xf numFmtId="0" fontId="57" fillId="0" borderId="1" xfId="0" applyFont="1" applyBorder="1" applyAlignment="1">
      <alignment horizontal="center" vertical="center" wrapText="1"/>
    </xf>
    <xf numFmtId="0" fontId="57" fillId="5" borderId="1" xfId="0" applyFont="1" applyFill="1" applyBorder="1" applyAlignment="1" applyProtection="1">
      <alignment horizontal="center" vertical="center" wrapText="1"/>
      <protection locked="0"/>
    </xf>
    <xf numFmtId="0" fontId="57" fillId="0" borderId="2" xfId="0" applyFont="1" applyBorder="1" applyAlignment="1">
      <alignment horizontal="center" vertical="center"/>
    </xf>
    <xf numFmtId="0" fontId="57" fillId="29" borderId="2" xfId="0" applyFont="1" applyFill="1" applyBorder="1" applyAlignment="1">
      <alignment horizontal="center" vertical="center" wrapText="1"/>
    </xf>
    <xf numFmtId="0" fontId="57" fillId="25" borderId="1" xfId="0" applyFont="1" applyFill="1" applyBorder="1" applyAlignment="1">
      <alignment horizontal="center" vertical="center" wrapText="1"/>
    </xf>
    <xf numFmtId="0" fontId="57" fillId="19" borderId="5" xfId="0" applyFont="1" applyFill="1" applyBorder="1" applyAlignment="1">
      <alignment horizontal="center" vertical="center" wrapText="1"/>
    </xf>
    <xf numFmtId="0" fontId="57" fillId="14" borderId="9" xfId="0" applyFont="1" applyFill="1" applyBorder="1" applyAlignment="1">
      <alignment horizontal="center" vertical="center" wrapText="1"/>
    </xf>
    <xf numFmtId="0" fontId="57" fillId="0" borderId="0" xfId="0" applyFont="1" applyAlignment="1">
      <alignment horizontal="center"/>
    </xf>
    <xf numFmtId="0" fontId="59" fillId="29" borderId="2" xfId="0" applyFont="1" applyFill="1" applyBorder="1" applyAlignment="1">
      <alignment horizontal="center" vertical="center" wrapText="1"/>
    </xf>
    <xf numFmtId="0" fontId="71" fillId="0" borderId="0" xfId="0" applyFont="1"/>
    <xf numFmtId="0" fontId="71" fillId="25" borderId="1" xfId="0" applyFont="1" applyFill="1" applyBorder="1" applyAlignment="1">
      <alignment horizontal="center" vertical="center" wrapText="1"/>
    </xf>
    <xf numFmtId="0" fontId="71" fillId="5" borderId="1" xfId="0" applyFont="1" applyFill="1" applyBorder="1" applyAlignment="1" applyProtection="1">
      <alignment horizontal="center" vertical="center" wrapText="1"/>
      <protection locked="0"/>
    </xf>
    <xf numFmtId="0" fontId="71" fillId="20" borderId="1" xfId="0" applyFont="1" applyFill="1" applyBorder="1" applyAlignment="1" applyProtection="1">
      <alignment horizontal="center" vertical="center" wrapText="1"/>
      <protection locked="0"/>
    </xf>
    <xf numFmtId="0" fontId="71" fillId="0" borderId="2" xfId="0" applyFont="1" applyBorder="1" applyAlignment="1">
      <alignment horizontal="center" vertical="center" wrapText="1"/>
    </xf>
    <xf numFmtId="0" fontId="71" fillId="0" borderId="2" xfId="0" applyFont="1" applyBorder="1" applyAlignment="1" applyProtection="1">
      <alignment horizontal="center" vertical="center" wrapText="1"/>
      <protection locked="0"/>
    </xf>
    <xf numFmtId="0" fontId="71" fillId="0" borderId="1" xfId="0" applyFont="1" applyBorder="1" applyAlignment="1">
      <alignment horizontal="center" vertical="center" wrapText="1"/>
    </xf>
    <xf numFmtId="0" fontId="71" fillId="0" borderId="2" xfId="0" applyFont="1" applyBorder="1" applyAlignment="1">
      <alignment horizontal="center" vertical="center"/>
    </xf>
    <xf numFmtId="0" fontId="71" fillId="0" borderId="1" xfId="0" applyFont="1" applyBorder="1" applyAlignment="1" applyProtection="1">
      <alignment horizontal="center" vertical="center" wrapText="1"/>
      <protection locked="0"/>
    </xf>
    <xf numFmtId="1" fontId="71" fillId="0" borderId="0" xfId="0" applyNumberFormat="1" applyFont="1" applyAlignment="1" applyProtection="1">
      <alignment horizontal="center" vertical="center" wrapText="1"/>
      <protection locked="0"/>
    </xf>
    <xf numFmtId="0" fontId="71" fillId="0" borderId="1" xfId="0" applyFont="1" applyBorder="1"/>
    <xf numFmtId="0" fontId="71" fillId="0" borderId="0" xfId="0" applyFont="1" applyAlignment="1">
      <alignment horizontal="center" vertical="center"/>
    </xf>
    <xf numFmtId="0" fontId="57" fillId="0" borderId="1" xfId="0" applyFont="1" applyBorder="1" applyAlignment="1">
      <alignment horizontal="center" vertical="center"/>
    </xf>
    <xf numFmtId="1" fontId="71" fillId="0" borderId="1" xfId="0" applyNumberFormat="1" applyFont="1" applyBorder="1" applyAlignment="1" applyProtection="1">
      <alignment horizontal="center" vertical="center" wrapText="1"/>
      <protection locked="0"/>
    </xf>
    <xf numFmtId="0" fontId="57" fillId="0" borderId="3" xfId="0" applyFont="1" applyBorder="1" applyAlignment="1" applyProtection="1">
      <alignment vertical="center" wrapText="1"/>
      <protection locked="0"/>
    </xf>
    <xf numFmtId="0" fontId="72" fillId="0" borderId="0" xfId="0" applyFont="1"/>
    <xf numFmtId="0" fontId="73" fillId="0" borderId="0" xfId="0" applyFont="1"/>
    <xf numFmtId="0" fontId="72" fillId="0" borderId="1" xfId="0" applyFont="1" applyBorder="1" applyAlignment="1">
      <alignment horizontal="center" vertical="center" wrapText="1"/>
    </xf>
    <xf numFmtId="0" fontId="72" fillId="29" borderId="1" xfId="0" applyFont="1" applyFill="1" applyBorder="1" applyAlignment="1">
      <alignment horizontal="center" vertical="center" wrapText="1"/>
    </xf>
    <xf numFmtId="0" fontId="57" fillId="26" borderId="1" xfId="0" applyFont="1" applyFill="1" applyBorder="1" applyAlignment="1">
      <alignment horizontal="center" vertical="center"/>
    </xf>
    <xf numFmtId="0" fontId="57" fillId="0" borderId="1" xfId="0" applyFont="1" applyBorder="1" applyAlignment="1">
      <alignment vertical="center"/>
    </xf>
    <xf numFmtId="0" fontId="74" fillId="0" borderId="1" xfId="0" applyFont="1" applyBorder="1" applyAlignment="1">
      <alignment horizontal="center" vertical="center"/>
    </xf>
    <xf numFmtId="0" fontId="57" fillId="20" borderId="0" xfId="0" applyFont="1" applyFill="1" applyAlignment="1">
      <alignment horizontal="center" vertical="center" wrapText="1"/>
    </xf>
    <xf numFmtId="0" fontId="57" fillId="26" borderId="0" xfId="0" applyFont="1" applyFill="1" applyAlignment="1">
      <alignment horizontal="center" vertical="center"/>
    </xf>
    <xf numFmtId="0" fontId="74" fillId="0" borderId="0" xfId="0" applyFont="1" applyAlignment="1">
      <alignment horizontal="center" vertical="center"/>
    </xf>
    <xf numFmtId="0" fontId="58" fillId="25" borderId="4" xfId="0" applyFont="1" applyFill="1" applyBorder="1" applyAlignment="1">
      <alignment horizontal="center" vertical="center" wrapText="1"/>
    </xf>
    <xf numFmtId="0" fontId="58" fillId="25" borderId="6" xfId="0" applyFont="1" applyFill="1" applyBorder="1" applyAlignment="1">
      <alignment horizontal="center" vertical="center" wrapText="1"/>
    </xf>
    <xf numFmtId="0" fontId="57" fillId="3" borderId="3" xfId="0" applyFont="1" applyFill="1" applyBorder="1" applyAlignment="1">
      <alignment horizontal="center" vertical="center"/>
    </xf>
    <xf numFmtId="0" fontId="57" fillId="3" borderId="2" xfId="0" applyFont="1" applyFill="1" applyBorder="1" applyAlignment="1">
      <alignment horizontal="center" vertical="center"/>
    </xf>
    <xf numFmtId="0" fontId="57" fillId="3" borderId="2" xfId="0" applyFont="1" applyFill="1" applyBorder="1"/>
    <xf numFmtId="0" fontId="75" fillId="0" borderId="4" xfId="0" applyFont="1" applyBorder="1" applyAlignment="1">
      <alignment horizontal="center" vertical="center" wrapText="1"/>
    </xf>
    <xf numFmtId="0" fontId="57" fillId="46" borderId="1" xfId="0" applyFont="1" applyFill="1" applyBorder="1" applyAlignment="1">
      <alignment horizontal="center" vertical="center"/>
    </xf>
    <xf numFmtId="0" fontId="57" fillId="26" borderId="1" xfId="0" applyFont="1" applyFill="1" applyBorder="1" applyAlignment="1" applyProtection="1">
      <alignment horizontal="left" vertical="center" wrapText="1"/>
      <protection locked="0"/>
    </xf>
    <xf numFmtId="0" fontId="57" fillId="36" borderId="1" xfId="0" applyFont="1" applyFill="1" applyBorder="1" applyAlignment="1" applyProtection="1">
      <alignment horizontal="left" vertical="center" wrapText="1"/>
      <protection locked="0"/>
    </xf>
    <xf numFmtId="0" fontId="57" fillId="33" borderId="1" xfId="0" applyFont="1" applyFill="1" applyBorder="1" applyAlignment="1" applyProtection="1">
      <alignment horizontal="left" vertical="center" wrapText="1"/>
      <protection locked="0"/>
    </xf>
    <xf numFmtId="0" fontId="57" fillId="37" borderId="1" xfId="0" applyFont="1" applyFill="1" applyBorder="1" applyAlignment="1" applyProtection="1">
      <alignment horizontal="left" vertical="center" wrapText="1"/>
      <protection locked="0"/>
    </xf>
    <xf numFmtId="14" fontId="57" fillId="36" borderId="1" xfId="0" applyNumberFormat="1" applyFont="1" applyFill="1" applyBorder="1" applyAlignment="1" applyProtection="1">
      <alignment horizontal="left" vertical="center" wrapText="1"/>
      <protection locked="0"/>
    </xf>
    <xf numFmtId="0" fontId="57" fillId="38" borderId="1" xfId="0" applyFont="1" applyFill="1" applyBorder="1" applyAlignment="1" applyProtection="1">
      <alignment horizontal="left" vertical="center" wrapText="1"/>
      <protection locked="0"/>
    </xf>
    <xf numFmtId="14" fontId="57" fillId="33" borderId="1" xfId="0" applyNumberFormat="1" applyFont="1" applyFill="1" applyBorder="1" applyAlignment="1" applyProtection="1">
      <alignment horizontal="left" vertical="center" wrapText="1"/>
      <protection locked="0"/>
    </xf>
    <xf numFmtId="14" fontId="57" fillId="37" borderId="1" xfId="0" applyNumberFormat="1" applyFont="1" applyFill="1" applyBorder="1" applyAlignment="1" applyProtection="1">
      <alignment horizontal="left" vertical="center" wrapText="1"/>
      <protection locked="0"/>
    </xf>
    <xf numFmtId="14" fontId="57" fillId="38" borderId="1" xfId="0" applyNumberFormat="1" applyFont="1" applyFill="1" applyBorder="1" applyAlignment="1" applyProtection="1">
      <alignment horizontal="left" vertical="center" wrapText="1"/>
      <protection locked="0"/>
    </xf>
    <xf numFmtId="0" fontId="57" fillId="39" borderId="1" xfId="0" applyFont="1" applyFill="1" applyBorder="1" applyAlignment="1" applyProtection="1">
      <alignment horizontal="left" vertical="center" wrapText="1"/>
      <protection locked="0"/>
    </xf>
    <xf numFmtId="14" fontId="57" fillId="8" borderId="1" xfId="0" applyNumberFormat="1" applyFont="1" applyFill="1" applyBorder="1" applyAlignment="1" applyProtection="1">
      <alignment horizontal="left" vertical="center" wrapText="1"/>
      <protection locked="0"/>
    </xf>
    <xf numFmtId="0" fontId="57" fillId="41" borderId="1" xfId="0" applyFont="1" applyFill="1" applyBorder="1" applyAlignment="1" applyProtection="1">
      <alignment horizontal="left" vertical="center" wrapText="1"/>
      <protection locked="0"/>
    </xf>
    <xf numFmtId="14" fontId="57" fillId="2" borderId="1" xfId="0" applyNumberFormat="1" applyFont="1" applyFill="1" applyBorder="1" applyAlignment="1" applyProtection="1">
      <alignment horizontal="left" vertical="center" wrapText="1"/>
      <protection locked="0"/>
    </xf>
    <xf numFmtId="14" fontId="57" fillId="19" borderId="1" xfId="0" applyNumberFormat="1" applyFont="1" applyFill="1" applyBorder="1" applyAlignment="1" applyProtection="1">
      <alignment horizontal="left" vertical="center" wrapText="1"/>
      <protection locked="0"/>
    </xf>
    <xf numFmtId="0" fontId="57" fillId="42" borderId="1" xfId="0" applyFont="1" applyFill="1" applyBorder="1" applyAlignment="1" applyProtection="1">
      <alignment horizontal="left" vertical="center" wrapText="1"/>
      <protection locked="0"/>
    </xf>
    <xf numFmtId="0" fontId="57" fillId="43" borderId="1" xfId="0" applyFont="1" applyFill="1" applyBorder="1" applyAlignment="1" applyProtection="1">
      <alignment horizontal="left" vertical="center" wrapText="1"/>
      <protection locked="0"/>
    </xf>
    <xf numFmtId="14" fontId="57" fillId="44" borderId="1" xfId="0" applyNumberFormat="1" applyFont="1" applyFill="1" applyBorder="1" applyAlignment="1" applyProtection="1">
      <alignment horizontal="left" vertical="center" wrapText="1"/>
      <protection locked="0"/>
    </xf>
    <xf numFmtId="0" fontId="57" fillId="0" borderId="1" xfId="0" applyFont="1" applyBorder="1" applyAlignment="1" applyProtection="1">
      <alignment horizontal="left" vertical="center" wrapText="1"/>
      <protection locked="0"/>
    </xf>
    <xf numFmtId="0" fontId="57" fillId="45" borderId="1" xfId="0" applyFont="1" applyFill="1" applyBorder="1" applyAlignment="1" applyProtection="1">
      <alignment horizontal="left" vertical="center" wrapText="1"/>
      <protection locked="0"/>
    </xf>
    <xf numFmtId="14" fontId="57" fillId="10" borderId="2" xfId="0" applyNumberFormat="1" applyFont="1" applyFill="1" applyBorder="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75" fillId="19" borderId="1" xfId="0" applyFont="1" applyFill="1" applyBorder="1" applyAlignment="1">
      <alignment horizontal="center" vertical="center" wrapText="1"/>
    </xf>
    <xf numFmtId="0" fontId="75" fillId="14" borderId="1" xfId="0" applyFont="1" applyFill="1" applyBorder="1" applyAlignment="1">
      <alignment horizontal="center" vertical="center" wrapText="1"/>
    </xf>
    <xf numFmtId="0" fontId="64" fillId="0" borderId="1" xfId="0" applyFont="1" applyBorder="1"/>
    <xf numFmtId="0" fontId="75" fillId="20" borderId="1" xfId="0" applyFont="1" applyFill="1" applyBorder="1" applyAlignment="1">
      <alignment horizontal="center" vertical="center" wrapText="1"/>
    </xf>
    <xf numFmtId="0" fontId="75" fillId="0" borderId="1" xfId="0" applyFont="1" applyBorder="1" applyAlignment="1">
      <alignment horizontal="center" vertical="center" wrapText="1"/>
    </xf>
    <xf numFmtId="0" fontId="75" fillId="0" borderId="1" xfId="0" applyFont="1" applyBorder="1" applyAlignment="1">
      <alignment horizontal="center" vertical="center"/>
    </xf>
    <xf numFmtId="0" fontId="75" fillId="29" borderId="1" xfId="0" applyFont="1" applyFill="1" applyBorder="1" applyAlignment="1">
      <alignment horizontal="center" vertical="center" wrapText="1"/>
    </xf>
    <xf numFmtId="0" fontId="75" fillId="0" borderId="1" xfId="0" applyFont="1" applyBorder="1" applyAlignment="1" applyProtection="1">
      <alignment horizontal="center" vertical="center" wrapText="1"/>
      <protection locked="0"/>
    </xf>
    <xf numFmtId="1" fontId="75" fillId="0" borderId="1" xfId="0" applyNumberFormat="1" applyFont="1" applyBorder="1" applyAlignment="1">
      <alignment vertical="center"/>
    </xf>
    <xf numFmtId="1" fontId="75" fillId="0" borderId="1" xfId="0" applyNumberFormat="1" applyFont="1" applyBorder="1" applyAlignment="1" applyProtection="1">
      <alignment horizontal="center" vertical="center" wrapText="1"/>
      <protection locked="0"/>
    </xf>
    <xf numFmtId="0" fontId="59" fillId="25" borderId="1" xfId="0" applyFont="1" applyFill="1" applyBorder="1" applyAlignment="1">
      <alignment horizontal="center" vertical="center" wrapText="1"/>
    </xf>
    <xf numFmtId="1" fontId="75" fillId="0" borderId="0" xfId="0" applyNumberFormat="1" applyFont="1" applyAlignment="1">
      <alignment horizontal="center"/>
    </xf>
    <xf numFmtId="0" fontId="75" fillId="0" borderId="3" xfId="0" applyFont="1" applyBorder="1"/>
    <xf numFmtId="0" fontId="64" fillId="0" borderId="1" xfId="0" applyFont="1" applyBorder="1" applyAlignment="1">
      <alignment vertical="center"/>
    </xf>
    <xf numFmtId="0" fontId="75" fillId="3" borderId="1" xfId="0" applyFont="1" applyFill="1" applyBorder="1" applyAlignment="1">
      <alignment horizontal="center" vertical="center" wrapText="1"/>
    </xf>
    <xf numFmtId="0" fontId="75" fillId="3" borderId="1" xfId="0" applyFont="1" applyFill="1" applyBorder="1" applyAlignment="1" applyProtection="1">
      <alignment horizontal="center" vertical="center" wrapText="1"/>
      <protection locked="0"/>
    </xf>
    <xf numFmtId="0" fontId="75" fillId="3" borderId="1" xfId="0" applyFont="1" applyFill="1" applyBorder="1" applyAlignment="1">
      <alignment horizontal="center" vertical="center"/>
    </xf>
    <xf numFmtId="0" fontId="75" fillId="47" borderId="1" xfId="0" applyFont="1" applyFill="1" applyBorder="1" applyAlignment="1">
      <alignment horizontal="center" vertical="center"/>
    </xf>
    <xf numFmtId="0" fontId="59" fillId="25" borderId="1" xfId="0" applyFont="1" applyFill="1" applyBorder="1" applyAlignment="1">
      <alignment vertical="center" wrapText="1"/>
    </xf>
    <xf numFmtId="0" fontId="75" fillId="0" borderId="3" xfId="0" applyFont="1" applyBorder="1" applyAlignment="1" applyProtection="1">
      <alignment horizontal="center" vertical="center" wrapText="1"/>
      <protection locked="0"/>
    </xf>
    <xf numFmtId="0" fontId="59" fillId="23" borderId="1" xfId="0" applyFont="1" applyFill="1" applyBorder="1" applyAlignment="1">
      <alignment horizontal="center" vertical="center"/>
    </xf>
    <xf numFmtId="1" fontId="57" fillId="0" borderId="2" xfId="0" applyNumberFormat="1" applyFont="1" applyBorder="1" applyAlignment="1" applyProtection="1">
      <alignment horizontal="center" vertical="center" wrapText="1"/>
      <protection locked="0"/>
    </xf>
    <xf numFmtId="1" fontId="57" fillId="0" borderId="3" xfId="0" applyNumberFormat="1" applyFont="1" applyBorder="1" applyAlignment="1" applyProtection="1">
      <alignment horizontal="center" vertical="center" wrapText="1"/>
      <protection locked="0"/>
    </xf>
    <xf numFmtId="0" fontId="56" fillId="2" borderId="1" xfId="0" applyFont="1" applyFill="1" applyBorder="1" applyAlignment="1" applyProtection="1">
      <alignment horizontal="left" vertical="center" wrapText="1"/>
      <protection locked="0"/>
    </xf>
    <xf numFmtId="0" fontId="56" fillId="45" borderId="2" xfId="0" applyFont="1" applyFill="1" applyBorder="1" applyAlignment="1" applyProtection="1">
      <alignment vertical="center" wrapText="1"/>
      <protection locked="0"/>
    </xf>
    <xf numFmtId="0" fontId="56" fillId="45" borderId="3" xfId="0" applyFont="1" applyFill="1" applyBorder="1" applyAlignment="1" applyProtection="1">
      <alignment vertical="center" wrapText="1"/>
      <protection locked="0"/>
    </xf>
    <xf numFmtId="14" fontId="56" fillId="45" borderId="1" xfId="0" applyNumberFormat="1" applyFont="1" applyFill="1" applyBorder="1" applyAlignment="1" applyProtection="1">
      <alignment horizontal="left" vertical="center" wrapText="1"/>
      <protection locked="0"/>
    </xf>
    <xf numFmtId="14" fontId="57" fillId="45" borderId="1" xfId="0" applyNumberFormat="1" applyFont="1" applyFill="1" applyBorder="1" applyAlignment="1" applyProtection="1">
      <alignment horizontal="center" vertical="center" wrapText="1"/>
      <protection locked="0"/>
    </xf>
    <xf numFmtId="0" fontId="53" fillId="45" borderId="1" xfId="3" applyFont="1" applyFill="1" applyBorder="1" applyAlignment="1">
      <alignment horizontal="center" vertical="center"/>
    </xf>
    <xf numFmtId="0" fontId="56" fillId="36" borderId="1" xfId="0" applyFont="1" applyFill="1" applyBorder="1" applyAlignment="1" applyProtection="1">
      <alignment horizontal="left" vertical="center" wrapText="1"/>
      <protection locked="0"/>
    </xf>
    <xf numFmtId="14" fontId="56" fillId="39" borderId="1" xfId="0" applyNumberFormat="1" applyFont="1" applyFill="1" applyBorder="1" applyAlignment="1" applyProtection="1">
      <alignment horizontal="left" vertical="center" wrapText="1"/>
      <protection locked="0"/>
    </xf>
    <xf numFmtId="0" fontId="62" fillId="26" borderId="1" xfId="3" applyFont="1" applyFill="1" applyBorder="1" applyAlignment="1">
      <alignment horizontal="center" vertical="center"/>
    </xf>
    <xf numFmtId="0" fontId="62" fillId="36" borderId="1" xfId="3" applyFont="1" applyFill="1" applyBorder="1" applyAlignment="1">
      <alignment horizontal="center" vertical="center" wrapText="1"/>
    </xf>
    <xf numFmtId="0" fontId="62" fillId="37" borderId="1" xfId="3" applyFont="1" applyFill="1" applyBorder="1" applyAlignment="1">
      <alignment horizontal="center" vertical="center" wrapText="1"/>
    </xf>
    <xf numFmtId="0" fontId="62" fillId="38" borderId="0" xfId="3" applyFont="1" applyFill="1" applyAlignment="1">
      <alignment horizontal="center" vertical="center"/>
    </xf>
    <xf numFmtId="0" fontId="62" fillId="39" borderId="1" xfId="3" applyFont="1" applyFill="1" applyBorder="1" applyAlignment="1">
      <alignment horizontal="center" vertical="center" wrapText="1"/>
    </xf>
    <xf numFmtId="0" fontId="53" fillId="45" borderId="2" xfId="3" applyFont="1" applyFill="1" applyBorder="1" applyAlignment="1">
      <alignment horizontal="center"/>
    </xf>
    <xf numFmtId="0" fontId="53" fillId="45" borderId="3" xfId="3" applyFont="1" applyFill="1" applyBorder="1" applyAlignment="1">
      <alignment horizontal="center"/>
    </xf>
    <xf numFmtId="0" fontId="62" fillId="45" borderId="1" xfId="3" applyFont="1" applyFill="1" applyBorder="1" applyAlignment="1">
      <alignment horizontal="center" vertical="center" wrapText="1"/>
    </xf>
    <xf numFmtId="0" fontId="62" fillId="45" borderId="0" xfId="3" applyFont="1" applyFill="1" applyAlignment="1">
      <alignment horizontal="center" vertical="center"/>
    </xf>
    <xf numFmtId="0" fontId="62" fillId="3" borderId="0" xfId="3" applyFont="1" applyFill="1" applyAlignment="1">
      <alignment vertical="center" wrapText="1"/>
    </xf>
    <xf numFmtId="0" fontId="63" fillId="0" borderId="1" xfId="3" applyFont="1" applyFill="1" applyBorder="1" applyAlignment="1" applyProtection="1">
      <alignment horizontal="center" vertical="center" wrapText="1"/>
      <protection locked="0"/>
    </xf>
    <xf numFmtId="0" fontId="56" fillId="0" borderId="1" xfId="3" applyFont="1" applyFill="1" applyBorder="1" applyAlignment="1" applyProtection="1">
      <alignment horizontal="center" vertical="center" wrapText="1"/>
      <protection locked="0"/>
    </xf>
    <xf numFmtId="0" fontId="56" fillId="50" borderId="0" xfId="0" applyFont="1" applyFill="1" applyAlignment="1">
      <alignment horizontal="center" vertical="center" wrapText="1"/>
    </xf>
    <xf numFmtId="0" fontId="56" fillId="50" borderId="0" xfId="0" applyFont="1" applyFill="1" applyAlignment="1">
      <alignment wrapText="1"/>
    </xf>
    <xf numFmtId="0" fontId="56" fillId="50" borderId="0" xfId="0" applyFont="1" applyFill="1" applyAlignment="1">
      <alignment horizontal="left" wrapText="1"/>
    </xf>
    <xf numFmtId="0" fontId="57" fillId="50" borderId="0" xfId="0" applyFont="1" applyFill="1" applyAlignment="1">
      <alignment horizontal="center" vertical="center" wrapText="1"/>
    </xf>
    <xf numFmtId="0" fontId="56" fillId="50" borderId="0" xfId="0" applyFont="1" applyFill="1" applyAlignment="1">
      <alignment vertical="center" wrapText="1"/>
    </xf>
    <xf numFmtId="0" fontId="56" fillId="50" borderId="0" xfId="0" applyFont="1" applyFill="1" applyAlignment="1">
      <alignment horizontal="left" vertical="center" wrapText="1"/>
    </xf>
    <xf numFmtId="0" fontId="57" fillId="51" borderId="1" xfId="0" applyFont="1" applyFill="1" applyBorder="1" applyAlignment="1">
      <alignment horizontal="center" vertical="center" wrapText="1"/>
    </xf>
    <xf numFmtId="14" fontId="56" fillId="0" borderId="1" xfId="0" applyNumberFormat="1" applyFont="1" applyBorder="1" applyAlignment="1" applyProtection="1">
      <alignment horizontal="left" vertical="center" wrapText="1"/>
      <protection locked="0"/>
    </xf>
    <xf numFmtId="14" fontId="57" fillId="0" borderId="1" xfId="0" applyNumberFormat="1" applyFont="1" applyBorder="1" applyAlignment="1" applyProtection="1">
      <alignment horizontal="center" vertical="center" wrapText="1"/>
      <protection locked="0"/>
    </xf>
    <xf numFmtId="0" fontId="62" fillId="0" borderId="0" xfId="3" applyFont="1" applyFill="1" applyAlignment="1">
      <alignment horizontal="center" vertical="center"/>
    </xf>
    <xf numFmtId="14" fontId="56" fillId="0" borderId="1" xfId="0" applyNumberFormat="1" applyFont="1" applyBorder="1" applyAlignment="1" applyProtection="1">
      <alignment vertical="center" wrapText="1"/>
      <protection locked="0"/>
    </xf>
    <xf numFmtId="0" fontId="62" fillId="0" borderId="0" xfId="3" applyFont="1" applyFill="1" applyAlignment="1">
      <alignment horizontal="center" vertical="center" wrapText="1"/>
    </xf>
    <xf numFmtId="0" fontId="56" fillId="46" borderId="1" xfId="0" applyFont="1" applyFill="1" applyBorder="1" applyAlignment="1" applyProtection="1">
      <alignment horizontal="center" vertical="center" wrapText="1"/>
      <protection locked="0"/>
    </xf>
    <xf numFmtId="0" fontId="56" fillId="46" borderId="1" xfId="0" applyFont="1" applyFill="1" applyBorder="1" applyAlignment="1" applyProtection="1">
      <alignment horizontal="left" vertical="center" wrapText="1"/>
      <protection locked="0"/>
    </xf>
    <xf numFmtId="14" fontId="56" fillId="46" borderId="1" xfId="0" applyNumberFormat="1" applyFont="1" applyFill="1" applyBorder="1" applyAlignment="1" applyProtection="1">
      <alignment horizontal="left" vertical="center" wrapText="1"/>
      <protection locked="0"/>
    </xf>
    <xf numFmtId="14" fontId="56" fillId="46" borderId="1" xfId="0" applyNumberFormat="1" applyFont="1" applyFill="1" applyBorder="1" applyAlignment="1" applyProtection="1">
      <alignment horizontal="center" vertical="center" wrapText="1"/>
      <protection locked="0"/>
    </xf>
    <xf numFmtId="14" fontId="57" fillId="46" borderId="1" xfId="0" applyNumberFormat="1" applyFont="1" applyFill="1" applyBorder="1" applyAlignment="1" applyProtection="1">
      <alignment horizontal="center" vertical="center" wrapText="1"/>
      <protection locked="0"/>
    </xf>
    <xf numFmtId="0" fontId="53" fillId="46" borderId="1" xfId="3" applyFont="1" applyFill="1" applyBorder="1" applyAlignment="1">
      <alignment horizontal="center" vertical="center"/>
    </xf>
    <xf numFmtId="0" fontId="56" fillId="0" borderId="0" xfId="0" applyFont="1" applyAlignment="1">
      <alignment horizontal="left"/>
    </xf>
    <xf numFmtId="0" fontId="57" fillId="3" borderId="0" xfId="0" applyFont="1" applyFill="1"/>
    <xf numFmtId="0" fontId="56" fillId="3" borderId="0" xfId="0" applyFont="1" applyFill="1" applyAlignment="1">
      <alignment horizontal="center" vertical="center"/>
    </xf>
    <xf numFmtId="0" fontId="56" fillId="3" borderId="0" xfId="0" applyFont="1" applyFill="1"/>
    <xf numFmtId="9" fontId="56" fillId="3" borderId="0" xfId="2" applyFont="1" applyFill="1"/>
    <xf numFmtId="0" fontId="56" fillId="3" borderId="0" xfId="0" applyFont="1" applyFill="1" applyAlignment="1">
      <alignment horizontal="center"/>
    </xf>
    <xf numFmtId="0" fontId="56" fillId="3" borderId="0" xfId="0" applyFont="1" applyFill="1" applyAlignment="1">
      <alignment horizontal="left" wrapText="1"/>
    </xf>
    <xf numFmtId="0" fontId="56" fillId="3" borderId="0" xfId="0" applyFont="1" applyFill="1" applyAlignment="1">
      <alignment horizontal="center" vertical="center" wrapText="1"/>
    </xf>
    <xf numFmtId="0" fontId="56" fillId="3" borderId="0" xfId="0" applyFont="1" applyFill="1" applyAlignment="1">
      <alignment wrapText="1"/>
    </xf>
    <xf numFmtId="0" fontId="56" fillId="3" borderId="0" xfId="0" applyFont="1" applyFill="1" applyAlignment="1">
      <alignment horizontal="left" vertical="center" wrapText="1"/>
    </xf>
    <xf numFmtId="0" fontId="57" fillId="3" borderId="0" xfId="0" applyFont="1" applyFill="1" applyAlignment="1">
      <alignment horizontal="center" vertical="center" wrapText="1"/>
    </xf>
    <xf numFmtId="1" fontId="57" fillId="3" borderId="0" xfId="0" applyNumberFormat="1" applyFont="1" applyFill="1" applyAlignment="1">
      <alignment horizontal="center" vertical="center" wrapText="1"/>
    </xf>
    <xf numFmtId="9" fontId="56" fillId="3" borderId="0" xfId="2" applyFont="1" applyFill="1" applyAlignment="1">
      <alignment horizontal="center"/>
    </xf>
    <xf numFmtId="0" fontId="56" fillId="3" borderId="0" xfId="0" applyFont="1" applyFill="1" applyAlignment="1" applyProtection="1">
      <alignment horizontal="center" vertical="center" wrapText="1"/>
      <protection locked="0"/>
    </xf>
    <xf numFmtId="9" fontId="56" fillId="3" borderId="0" xfId="2" applyFont="1" applyFill="1" applyBorder="1" applyAlignment="1" applyProtection="1">
      <alignment vertical="center" wrapText="1"/>
      <protection locked="0"/>
    </xf>
    <xf numFmtId="9" fontId="56" fillId="3" borderId="0" xfId="2" applyFont="1" applyFill="1" applyBorder="1" applyAlignment="1" applyProtection="1">
      <alignment horizontal="center" vertical="center" wrapText="1"/>
      <protection locked="0"/>
    </xf>
    <xf numFmtId="0" fontId="56" fillId="3" borderId="0" xfId="0" applyFont="1" applyFill="1" applyAlignment="1" applyProtection="1">
      <alignment vertical="center" wrapText="1"/>
      <protection locked="0"/>
    </xf>
    <xf numFmtId="0" fontId="57" fillId="3" borderId="0" xfId="0" applyFont="1" applyFill="1" applyAlignment="1">
      <alignment vertical="center"/>
    </xf>
    <xf numFmtId="9" fontId="57" fillId="3" borderId="0" xfId="2" applyFont="1" applyFill="1" applyBorder="1" applyAlignment="1">
      <alignment vertical="center"/>
    </xf>
    <xf numFmtId="0" fontId="56" fillId="3" borderId="0" xfId="0" applyFont="1" applyFill="1" applyAlignment="1" applyProtection="1">
      <alignment vertical="center"/>
      <protection locked="0"/>
    </xf>
    <xf numFmtId="9" fontId="56" fillId="3" borderId="0" xfId="2" applyFont="1" applyFill="1" applyBorder="1" applyAlignment="1" applyProtection="1">
      <alignment vertical="center"/>
      <protection locked="0"/>
    </xf>
    <xf numFmtId="0" fontId="56" fillId="3" borderId="0" xfId="0" applyFont="1" applyFill="1" applyAlignment="1">
      <alignment vertical="center" wrapText="1"/>
    </xf>
    <xf numFmtId="9" fontId="56" fillId="3" borderId="0" xfId="2" applyFont="1" applyFill="1" applyBorder="1" applyAlignment="1" applyProtection="1">
      <alignment horizontal="justify" vertical="center"/>
      <protection locked="0"/>
    </xf>
    <xf numFmtId="0" fontId="57" fillId="3" borderId="0" xfId="0" applyFont="1" applyFill="1" applyAlignment="1">
      <alignment horizontal="center" vertical="center"/>
    </xf>
    <xf numFmtId="9" fontId="56" fillId="3" borderId="0" xfId="2" applyFont="1" applyFill="1" applyBorder="1" applyAlignment="1">
      <alignment horizontal="center" vertical="center" wrapText="1"/>
    </xf>
    <xf numFmtId="0" fontId="56" fillId="3" borderId="0" xfId="0" applyFont="1" applyFill="1" applyAlignment="1">
      <alignment horizontal="left" vertical="center"/>
    </xf>
    <xf numFmtId="0" fontId="57" fillId="3" borderId="0" xfId="0" applyFont="1" applyFill="1" applyAlignment="1" applyProtection="1">
      <alignment horizontal="right" vertical="center"/>
      <protection locked="0"/>
    </xf>
    <xf numFmtId="0" fontId="57" fillId="3" borderId="0" xfId="0" applyFont="1" applyFill="1" applyAlignment="1">
      <alignment horizontal="right" vertical="center"/>
    </xf>
    <xf numFmtId="9" fontId="56" fillId="3" borderId="0" xfId="2" applyFont="1" applyFill="1" applyBorder="1"/>
    <xf numFmtId="9" fontId="56" fillId="3" borderId="0" xfId="2" applyFont="1" applyFill="1" applyBorder="1" applyAlignment="1">
      <alignment horizontal="center"/>
    </xf>
    <xf numFmtId="0" fontId="57" fillId="3" borderId="0" xfId="0" applyFont="1" applyFill="1" applyAlignment="1">
      <alignment horizontal="left" vertical="center"/>
    </xf>
    <xf numFmtId="0" fontId="56" fillId="3" borderId="0" xfId="0" applyFont="1" applyFill="1" applyAlignment="1" applyProtection="1">
      <alignment horizontal="center" vertical="center"/>
      <protection locked="0"/>
    </xf>
    <xf numFmtId="0" fontId="57" fillId="3" borderId="0" xfId="0" applyFont="1" applyFill="1" applyAlignment="1">
      <alignment horizontal="left" vertical="center" wrapText="1"/>
    </xf>
    <xf numFmtId="0" fontId="56" fillId="3" borderId="0" xfId="0" applyFont="1" applyFill="1" applyAlignment="1" applyProtection="1">
      <alignment horizontal="justify" vertical="center"/>
      <protection locked="0"/>
    </xf>
    <xf numFmtId="0" fontId="57" fillId="3" borderId="0" xfId="0" applyFont="1" applyFill="1" applyAlignment="1">
      <alignment horizontal="right" vertical="center" wrapText="1"/>
    </xf>
    <xf numFmtId="0" fontId="57" fillId="3" borderId="0" xfId="0" applyFont="1" applyFill="1" applyAlignment="1">
      <alignment vertical="center" wrapText="1"/>
    </xf>
    <xf numFmtId="9" fontId="57" fillId="3" borderId="0" xfId="2" applyFont="1" applyFill="1" applyBorder="1" applyAlignment="1">
      <alignment vertical="center" wrapText="1"/>
    </xf>
    <xf numFmtId="9" fontId="57" fillId="3" borderId="0" xfId="2" applyFont="1" applyFill="1" applyBorder="1" applyAlignment="1">
      <alignment horizontal="center" vertical="center" wrapText="1"/>
    </xf>
    <xf numFmtId="0" fontId="57" fillId="3" borderId="0" xfId="0" applyFont="1" applyFill="1" applyAlignment="1">
      <alignment horizontal="justify" vertical="center" wrapText="1"/>
    </xf>
    <xf numFmtId="0" fontId="57" fillId="3" borderId="0" xfId="0" applyFont="1" applyFill="1" applyAlignment="1" applyProtection="1">
      <alignment horizontal="justify" vertical="center"/>
      <protection locked="0"/>
    </xf>
    <xf numFmtId="14" fontId="57" fillId="3" borderId="0" xfId="0" applyNumberFormat="1" applyFont="1" applyFill="1" applyAlignment="1">
      <alignment horizontal="center" vertical="center" wrapText="1"/>
    </xf>
    <xf numFmtId="9" fontId="56" fillId="0" borderId="1" xfId="2" applyFont="1" applyFill="1" applyBorder="1" applyAlignment="1" applyProtection="1">
      <alignment horizontal="center" vertical="center" wrapText="1"/>
    </xf>
    <xf numFmtId="0" fontId="56" fillId="0" borderId="1" xfId="0" applyFont="1" applyBorder="1" applyAlignment="1" applyProtection="1">
      <alignment horizontal="center" vertical="center"/>
      <protection locked="0"/>
    </xf>
    <xf numFmtId="0" fontId="56" fillId="0" borderId="1" xfId="0" applyFont="1" applyBorder="1" applyAlignment="1" applyProtection="1">
      <alignment horizontal="center" wrapText="1"/>
      <protection locked="0"/>
    </xf>
    <xf numFmtId="9" fontId="56" fillId="0" borderId="1" xfId="2" applyFont="1" applyFill="1" applyBorder="1" applyAlignment="1" applyProtection="1">
      <alignment vertical="center" wrapText="1"/>
      <protection locked="0"/>
    </xf>
    <xf numFmtId="0" fontId="56" fillId="0" borderId="1" xfId="0" applyFont="1" applyBorder="1" applyAlignment="1">
      <alignment vertical="center" wrapText="1"/>
    </xf>
    <xf numFmtId="0" fontId="56" fillId="10" borderId="1" xfId="0" applyFont="1" applyFill="1" applyBorder="1" applyAlignment="1">
      <alignment vertical="center"/>
    </xf>
    <xf numFmtId="0" fontId="56" fillId="10" borderId="1" xfId="0" applyFont="1" applyFill="1" applyBorder="1" applyAlignment="1">
      <alignment horizontal="center" vertical="center"/>
    </xf>
    <xf numFmtId="9" fontId="56" fillId="10" borderId="1" xfId="2" applyFont="1" applyFill="1" applyBorder="1" applyAlignment="1" applyProtection="1">
      <alignment horizontal="center" vertical="center" wrapText="1"/>
      <protection locked="0"/>
    </xf>
    <xf numFmtId="0" fontId="56" fillId="10" borderId="1" xfId="0" applyFont="1" applyFill="1" applyBorder="1" applyAlignment="1">
      <alignment horizontal="center" vertical="center" wrapText="1"/>
    </xf>
    <xf numFmtId="9" fontId="57" fillId="10" borderId="1" xfId="0" applyNumberFormat="1" applyFont="1" applyFill="1" applyBorder="1" applyAlignment="1">
      <alignment horizontal="center" vertical="center" wrapText="1"/>
    </xf>
    <xf numFmtId="0" fontId="62" fillId="3" borderId="1" xfId="3" applyFont="1" applyFill="1" applyBorder="1" applyAlignment="1">
      <alignment horizontal="center" vertical="center"/>
    </xf>
    <xf numFmtId="0" fontId="57" fillId="10" borderId="1" xfId="0" applyFont="1" applyFill="1" applyBorder="1" applyAlignment="1" applyProtection="1">
      <alignment horizontal="center" vertical="center" wrapText="1"/>
      <protection locked="0"/>
    </xf>
    <xf numFmtId="9" fontId="57" fillId="0" borderId="1" xfId="0" applyNumberFormat="1" applyFont="1" applyBorder="1" applyAlignment="1">
      <alignment vertical="center" wrapText="1"/>
    </xf>
    <xf numFmtId="9" fontId="57" fillId="3" borderId="1" xfId="0" applyNumberFormat="1" applyFont="1" applyFill="1" applyBorder="1" applyAlignment="1">
      <alignment horizontal="center" vertical="center" wrapText="1"/>
    </xf>
    <xf numFmtId="0" fontId="61" fillId="3" borderId="1" xfId="0" applyFont="1" applyFill="1" applyBorder="1" applyAlignment="1">
      <alignment horizontal="center" vertical="center" wrapText="1"/>
    </xf>
    <xf numFmtId="0" fontId="62" fillId="3" borderId="1" xfId="3" applyFont="1" applyFill="1" applyBorder="1" applyAlignment="1">
      <alignment horizontal="left" vertical="center" wrapText="1"/>
    </xf>
    <xf numFmtId="0" fontId="62" fillId="3" borderId="1" xfId="3" applyFont="1" applyFill="1" applyBorder="1" applyAlignment="1">
      <alignment horizontal="left" vertical="center"/>
    </xf>
    <xf numFmtId="1" fontId="57" fillId="3" borderId="1" xfId="0" applyNumberFormat="1" applyFont="1" applyFill="1" applyBorder="1" applyAlignment="1" applyProtection="1">
      <alignment horizontal="center" vertical="center" wrapText="1"/>
      <protection locked="0"/>
    </xf>
    <xf numFmtId="0" fontId="56" fillId="3" borderId="1" xfId="0" applyFont="1" applyFill="1" applyBorder="1" applyAlignment="1">
      <alignment horizontal="left" vertical="center" wrapText="1"/>
    </xf>
    <xf numFmtId="14" fontId="56" fillId="3" borderId="1" xfId="0" applyNumberFormat="1" applyFont="1" applyFill="1" applyBorder="1" applyAlignment="1" applyProtection="1">
      <alignment vertical="center" wrapText="1"/>
      <protection locked="0"/>
    </xf>
    <xf numFmtId="14" fontId="56" fillId="3" borderId="1" xfId="0" applyNumberFormat="1" applyFont="1" applyFill="1" applyBorder="1" applyAlignment="1" applyProtection="1">
      <alignment horizontal="left" vertical="center" wrapText="1"/>
      <protection locked="0"/>
    </xf>
    <xf numFmtId="14" fontId="57" fillId="3" borderId="1" xfId="0" applyNumberFormat="1" applyFont="1" applyFill="1" applyBorder="1" applyAlignment="1" applyProtection="1">
      <alignment horizontal="center" vertical="center" wrapText="1"/>
      <protection locked="0"/>
    </xf>
    <xf numFmtId="1" fontId="57" fillId="3" borderId="1" xfId="4" applyNumberFormat="1" applyFont="1" applyFill="1" applyBorder="1" applyAlignment="1" applyProtection="1">
      <alignment horizontal="center" vertical="center" wrapText="1"/>
      <protection locked="0"/>
    </xf>
    <xf numFmtId="0" fontId="62" fillId="3" borderId="1" xfId="3" applyFont="1" applyFill="1" applyBorder="1" applyAlignment="1"/>
    <xf numFmtId="0" fontId="57" fillId="3" borderId="1" xfId="0" applyFont="1" applyFill="1" applyBorder="1" applyAlignment="1" applyProtection="1">
      <alignment horizontal="left" vertical="center" wrapText="1"/>
      <protection locked="0"/>
    </xf>
    <xf numFmtId="1" fontId="57" fillId="3" borderId="1" xfId="0" applyNumberFormat="1" applyFont="1" applyFill="1" applyBorder="1" applyAlignment="1" applyProtection="1">
      <alignment horizontal="left" vertical="center" wrapText="1"/>
      <protection locked="0"/>
    </xf>
    <xf numFmtId="0" fontId="56" fillId="3" borderId="1" xfId="0" applyFont="1" applyFill="1" applyBorder="1" applyAlignment="1" applyProtection="1">
      <alignment horizontal="justify" vertical="center"/>
      <protection locked="0"/>
    </xf>
    <xf numFmtId="0" fontId="56" fillId="3" borderId="0" xfId="0" applyFont="1" applyFill="1" applyAlignment="1" applyProtection="1">
      <alignment horizontal="left" vertical="center" wrapText="1"/>
      <protection locked="0"/>
    </xf>
    <xf numFmtId="0" fontId="57" fillId="3" borderId="0" xfId="0" applyFont="1" applyFill="1" applyAlignment="1" applyProtection="1">
      <alignment horizontal="center" vertical="center" wrapText="1"/>
      <protection locked="0"/>
    </xf>
    <xf numFmtId="1" fontId="57" fillId="3" borderId="0" xfId="0" applyNumberFormat="1" applyFont="1" applyFill="1" applyAlignment="1" applyProtection="1">
      <alignment horizontal="center" vertical="center" wrapText="1"/>
      <protection locked="0"/>
    </xf>
    <xf numFmtId="0" fontId="56" fillId="3" borderId="1" xfId="0" applyFont="1" applyFill="1" applyBorder="1"/>
    <xf numFmtId="0" fontId="57" fillId="52" borderId="1" xfId="0" applyFont="1" applyFill="1" applyBorder="1" applyAlignment="1">
      <alignment horizontal="center" vertical="center" wrapText="1"/>
    </xf>
    <xf numFmtId="0" fontId="56" fillId="36" borderId="1" xfId="0" applyFont="1" applyFill="1" applyBorder="1" applyAlignment="1">
      <alignment horizontal="center" vertical="center"/>
    </xf>
    <xf numFmtId="14" fontId="57" fillId="3" borderId="0" xfId="0" applyNumberFormat="1" applyFont="1" applyFill="1"/>
    <xf numFmtId="0" fontId="56" fillId="3" borderId="0" xfId="0" applyFont="1" applyFill="1" applyAlignment="1">
      <alignment horizontal="left"/>
    </xf>
    <xf numFmtId="0" fontId="57" fillId="3" borderId="0" xfId="0" applyFont="1" applyFill="1" applyAlignment="1">
      <alignment horizontal="left"/>
    </xf>
    <xf numFmtId="0" fontId="56" fillId="3" borderId="0" xfId="0" applyFont="1" applyFill="1" applyAlignment="1">
      <alignment vertical="center"/>
    </xf>
    <xf numFmtId="0" fontId="57" fillId="19" borderId="1" xfId="0" applyFont="1" applyFill="1" applyBorder="1" applyAlignment="1">
      <alignment horizontal="center"/>
    </xf>
    <xf numFmtId="0" fontId="56" fillId="36" borderId="1" xfId="0" applyFont="1" applyFill="1" applyBorder="1" applyAlignment="1">
      <alignment horizontal="center"/>
    </xf>
    <xf numFmtId="0" fontId="63" fillId="3" borderId="0" xfId="0" applyFont="1" applyFill="1"/>
    <xf numFmtId="0" fontId="63" fillId="3" borderId="0" xfId="0" applyFont="1" applyFill="1" applyAlignment="1">
      <alignment horizontal="left" wrapText="1"/>
    </xf>
    <xf numFmtId="0" fontId="63" fillId="3" borderId="0" xfId="0" applyFont="1" applyFill="1" applyAlignment="1">
      <alignment horizontal="center" vertical="center" wrapText="1"/>
    </xf>
    <xf numFmtId="0" fontId="63" fillId="3" borderId="0" xfId="0" applyFont="1" applyFill="1" applyAlignment="1">
      <alignment wrapText="1"/>
    </xf>
    <xf numFmtId="0" fontId="63" fillId="3" borderId="0" xfId="0" applyFont="1" applyFill="1" applyAlignment="1">
      <alignment horizontal="left" vertical="center" wrapText="1"/>
    </xf>
    <xf numFmtId="0" fontId="59" fillId="3" borderId="0" xfId="0" applyFont="1" applyFill="1" applyAlignment="1">
      <alignment horizontal="center" vertical="center" wrapText="1"/>
    </xf>
    <xf numFmtId="1" fontId="59" fillId="3" borderId="0" xfId="0" applyNumberFormat="1" applyFont="1" applyFill="1" applyAlignment="1">
      <alignment horizontal="center" vertical="center" wrapText="1"/>
    </xf>
    <xf numFmtId="0" fontId="59" fillId="3" borderId="0" xfId="0" applyFont="1" applyFill="1"/>
    <xf numFmtId="0" fontId="63" fillId="3" borderId="0" xfId="0" applyFont="1" applyFill="1" applyAlignment="1">
      <alignment horizontal="left"/>
    </xf>
    <xf numFmtId="0" fontId="63" fillId="3" borderId="0" xfId="0" applyFont="1" applyFill="1" applyAlignment="1">
      <alignment horizontal="center" vertical="center"/>
    </xf>
    <xf numFmtId="0" fontId="63" fillId="3" borderId="0" xfId="0" applyFont="1" applyFill="1" applyAlignment="1">
      <alignment horizontal="center"/>
    </xf>
    <xf numFmtId="9" fontId="63" fillId="3" borderId="0" xfId="2" applyFont="1" applyFill="1"/>
    <xf numFmtId="9" fontId="63" fillId="3" borderId="0" xfId="2" applyFont="1" applyFill="1" applyAlignment="1">
      <alignment horizontal="center"/>
    </xf>
    <xf numFmtId="14" fontId="75" fillId="3" borderId="1" xfId="0" applyNumberFormat="1" applyFont="1" applyFill="1" applyBorder="1" applyAlignment="1" applyProtection="1">
      <alignment horizontal="center" vertical="center" wrapText="1"/>
      <protection locked="0"/>
    </xf>
    <xf numFmtId="0" fontId="57" fillId="3" borderId="0" xfId="0" applyFont="1" applyFill="1" applyAlignment="1">
      <alignment horizontal="center"/>
    </xf>
    <xf numFmtId="0" fontId="56" fillId="3" borderId="1" xfId="0" applyFont="1" applyFill="1" applyBorder="1" applyAlignment="1">
      <alignment horizontal="center" vertical="center" wrapText="1"/>
    </xf>
    <xf numFmtId="0" fontId="64" fillId="3" borderId="1" xfId="0" applyFont="1" applyFill="1" applyBorder="1" applyAlignment="1">
      <alignment vertical="center"/>
    </xf>
    <xf numFmtId="0" fontId="75" fillId="3" borderId="1" xfId="3" applyFont="1" applyFill="1" applyBorder="1" applyAlignment="1" applyProtection="1">
      <alignment horizontal="center" vertical="center" wrapText="1"/>
      <protection locked="0"/>
    </xf>
    <xf numFmtId="0" fontId="64" fillId="3" borderId="1" xfId="0" applyFont="1" applyFill="1" applyBorder="1" applyAlignment="1">
      <alignment horizontal="center" vertical="center" wrapText="1"/>
    </xf>
    <xf numFmtId="0" fontId="64" fillId="3" borderId="1" xfId="0" applyFont="1" applyFill="1" applyBorder="1" applyAlignment="1" applyProtection="1">
      <alignment horizontal="center" vertical="center" wrapText="1"/>
      <protection locked="0"/>
    </xf>
    <xf numFmtId="14" fontId="64" fillId="3" borderId="1" xfId="0" applyNumberFormat="1" applyFont="1" applyFill="1" applyBorder="1" applyAlignment="1" applyProtection="1">
      <alignment horizontal="center" vertical="center" wrapText="1"/>
      <protection locked="0"/>
    </xf>
    <xf numFmtId="14" fontId="75" fillId="36" borderId="1" xfId="0" applyNumberFormat="1" applyFont="1" applyFill="1" applyBorder="1" applyAlignment="1" applyProtection="1">
      <alignment horizontal="center" vertical="center" wrapText="1"/>
      <protection locked="0"/>
    </xf>
    <xf numFmtId="0" fontId="56" fillId="36" borderId="1" xfId="0" applyFont="1" applyFill="1" applyBorder="1" applyAlignment="1">
      <alignment horizontal="left" vertical="center" wrapText="1"/>
    </xf>
    <xf numFmtId="9" fontId="56" fillId="3" borderId="0" xfId="2" applyFont="1" applyFill="1" applyBorder="1" applyAlignment="1" applyProtection="1">
      <alignment horizontal="center" vertical="center" wrapText="1"/>
    </xf>
    <xf numFmtId="0" fontId="57" fillId="3" borderId="1" xfId="0" applyFont="1" applyFill="1" applyBorder="1" applyAlignment="1">
      <alignment horizontal="center" vertical="center" wrapText="1"/>
    </xf>
    <xf numFmtId="9" fontId="56" fillId="3" borderId="0" xfId="2" applyFont="1" applyFill="1" applyAlignment="1">
      <alignment vertical="center" wrapText="1"/>
    </xf>
    <xf numFmtId="9" fontId="56" fillId="3" borderId="0" xfId="2" applyFont="1" applyFill="1" applyAlignment="1">
      <alignment horizontal="center" vertical="center" wrapText="1"/>
    </xf>
    <xf numFmtId="0" fontId="59" fillId="3" borderId="0" xfId="0" applyFont="1" applyFill="1" applyAlignment="1">
      <alignment horizontal="center"/>
    </xf>
    <xf numFmtId="0" fontId="59" fillId="3" borderId="0" xfId="0" applyFont="1" applyFill="1" applyAlignment="1">
      <alignment horizontal="center" vertical="center"/>
    </xf>
    <xf numFmtId="0" fontId="57" fillId="3" borderId="1" xfId="1" applyFont="1" applyFill="1" applyBorder="1" applyAlignment="1" applyProtection="1">
      <alignment horizontal="center" vertical="center" wrapText="1"/>
      <protection locked="0"/>
    </xf>
    <xf numFmtId="0" fontId="57" fillId="3" borderId="0" xfId="1" applyFont="1" applyFill="1" applyAlignment="1" applyProtection="1">
      <alignment horizontal="center" vertical="center" wrapText="1"/>
      <protection locked="0"/>
    </xf>
    <xf numFmtId="0" fontId="57" fillId="3" borderId="0" xfId="0" applyFont="1" applyFill="1" applyAlignment="1" applyProtection="1">
      <alignment horizontal="center" vertical="center"/>
      <protection locked="0"/>
    </xf>
    <xf numFmtId="9" fontId="57" fillId="0" borderId="1" xfId="0" applyNumberFormat="1" applyFont="1" applyBorder="1" applyAlignment="1">
      <alignment horizontal="center" vertical="center"/>
    </xf>
    <xf numFmtId="0" fontId="57" fillId="3" borderId="0" xfId="0" applyFont="1" applyFill="1" applyAlignment="1" applyProtection="1">
      <alignment vertical="center" wrapText="1"/>
      <protection locked="0"/>
    </xf>
    <xf numFmtId="0" fontId="57" fillId="3" borderId="0" xfId="1" applyFont="1" applyFill="1" applyAlignment="1" applyProtection="1">
      <alignment vertical="center" wrapText="1"/>
      <protection locked="0"/>
    </xf>
    <xf numFmtId="0" fontId="57" fillId="3" borderId="0" xfId="0" applyFont="1" applyFill="1" applyAlignment="1" applyProtection="1">
      <alignment vertical="center"/>
      <protection locked="0"/>
    </xf>
    <xf numFmtId="0" fontId="57" fillId="3" borderId="4" xfId="0" applyFont="1" applyFill="1" applyBorder="1" applyAlignment="1">
      <alignment horizontal="center" vertical="center"/>
    </xf>
    <xf numFmtId="0" fontId="57" fillId="3" borderId="5" xfId="0" applyFont="1" applyFill="1" applyBorder="1" applyAlignment="1">
      <alignment vertical="center"/>
    </xf>
    <xf numFmtId="0" fontId="56" fillId="3" borderId="4" xfId="0" applyFont="1" applyFill="1" applyBorder="1" applyAlignment="1">
      <alignment horizontal="center" vertical="center" wrapText="1"/>
    </xf>
    <xf numFmtId="0" fontId="57" fillId="3" borderId="1" xfId="0" applyFont="1" applyFill="1" applyBorder="1" applyAlignment="1">
      <alignment vertical="center"/>
    </xf>
    <xf numFmtId="0" fontId="62" fillId="3" borderId="1" xfId="3" applyFont="1" applyFill="1" applyBorder="1" applyAlignment="1">
      <alignment horizontal="center"/>
    </xf>
    <xf numFmtId="0" fontId="62" fillId="3" borderId="1" xfId="3" applyFont="1" applyFill="1" applyBorder="1" applyAlignment="1">
      <alignment vertical="center" wrapText="1"/>
    </xf>
    <xf numFmtId="0" fontId="64" fillId="3" borderId="0" xfId="0" applyFont="1" applyFill="1" applyAlignment="1" applyProtection="1">
      <alignment vertical="top" wrapText="1"/>
      <protection locked="0"/>
    </xf>
    <xf numFmtId="0" fontId="75" fillId="3" borderId="0" xfId="0" applyFont="1" applyFill="1" applyAlignment="1">
      <alignment vertical="top" wrapText="1"/>
    </xf>
    <xf numFmtId="0" fontId="64" fillId="3" borderId="0" xfId="0" applyFont="1" applyFill="1" applyAlignment="1">
      <alignment horizontal="center" vertical="top" wrapText="1"/>
    </xf>
    <xf numFmtId="0" fontId="64" fillId="3" borderId="1" xfId="0" applyFont="1" applyFill="1" applyBorder="1" applyAlignment="1" applyProtection="1">
      <alignment horizontal="center" vertical="top" wrapText="1"/>
      <protection locked="0"/>
    </xf>
    <xf numFmtId="0" fontId="75" fillId="3" borderId="1" xfId="0" applyFont="1" applyFill="1" applyBorder="1" applyAlignment="1" applyProtection="1">
      <alignment horizontal="center" vertical="top" wrapText="1"/>
      <protection locked="0"/>
    </xf>
    <xf numFmtId="0" fontId="64" fillId="3" borderId="0" xfId="0" applyFont="1" applyFill="1" applyAlignment="1">
      <alignment vertical="top" wrapText="1"/>
    </xf>
    <xf numFmtId="0" fontId="64" fillId="3" borderId="0" xfId="0" applyFont="1" applyFill="1" applyAlignment="1">
      <alignment horizontal="left" vertical="top" wrapText="1"/>
    </xf>
    <xf numFmtId="0" fontId="75" fillId="3" borderId="0" xfId="0" applyFont="1" applyFill="1" applyAlignment="1">
      <alignment horizontal="center" vertical="top" wrapText="1"/>
    </xf>
    <xf numFmtId="0" fontId="75" fillId="3" borderId="0" xfId="0" applyFont="1" applyFill="1" applyAlignment="1" applyProtection="1">
      <alignment horizontal="center" vertical="top" wrapText="1"/>
      <protection locked="0"/>
    </xf>
    <xf numFmtId="9" fontId="64" fillId="3" borderId="0" xfId="2" applyFont="1" applyFill="1" applyBorder="1" applyAlignment="1" applyProtection="1">
      <alignment vertical="top" wrapText="1"/>
      <protection locked="0"/>
    </xf>
    <xf numFmtId="9" fontId="64" fillId="3" borderId="0" xfId="2" applyFont="1" applyFill="1" applyBorder="1" applyAlignment="1" applyProtection="1">
      <alignment horizontal="center" vertical="top" wrapText="1"/>
      <protection locked="0"/>
    </xf>
    <xf numFmtId="0" fontId="64" fillId="3" borderId="0" xfId="0" applyFont="1" applyFill="1" applyAlignment="1" applyProtection="1">
      <alignment horizontal="center" vertical="top" wrapText="1"/>
      <protection locked="0"/>
    </xf>
    <xf numFmtId="0" fontId="75" fillId="3" borderId="0" xfId="0" applyFont="1" applyFill="1" applyAlignment="1" applyProtection="1">
      <alignment vertical="top" wrapText="1"/>
      <protection locked="0"/>
    </xf>
    <xf numFmtId="0" fontId="75" fillId="3" borderId="0" xfId="0" applyFont="1" applyFill="1" applyAlignment="1">
      <alignment horizontal="left" vertical="top" wrapText="1"/>
    </xf>
    <xf numFmtId="9" fontId="64" fillId="3" borderId="0" xfId="2" applyFont="1" applyFill="1" applyBorder="1" applyAlignment="1">
      <alignment horizontal="center" vertical="top" wrapText="1"/>
    </xf>
    <xf numFmtId="0" fontId="75" fillId="3" borderId="1" xfId="3" applyFont="1" applyFill="1" applyBorder="1" applyAlignment="1" applyProtection="1">
      <alignment horizontal="center" vertical="top" wrapText="1"/>
      <protection locked="0"/>
    </xf>
    <xf numFmtId="0" fontId="64" fillId="3" borderId="1" xfId="0" applyFont="1" applyFill="1" applyBorder="1" applyAlignment="1">
      <alignment horizontal="center" vertical="top" wrapText="1"/>
    </xf>
    <xf numFmtId="0" fontId="75" fillId="3" borderId="1" xfId="0" applyFont="1" applyFill="1" applyBorder="1" applyAlignment="1">
      <alignment horizontal="center" vertical="top" wrapText="1"/>
    </xf>
    <xf numFmtId="0" fontId="75" fillId="3" borderId="1" xfId="1" applyFont="1" applyFill="1" applyBorder="1" applyAlignment="1" applyProtection="1">
      <alignment horizontal="center" vertical="top" wrapText="1"/>
      <protection locked="0"/>
    </xf>
    <xf numFmtId="0" fontId="64" fillId="3" borderId="1" xfId="0" applyFont="1" applyFill="1" applyBorder="1" applyAlignment="1" applyProtection="1">
      <alignment horizontal="justify" vertical="top" wrapText="1"/>
      <protection locked="0"/>
    </xf>
    <xf numFmtId="0" fontId="64" fillId="3" borderId="1" xfId="0" applyFont="1" applyFill="1" applyBorder="1" applyAlignment="1" applyProtection="1">
      <alignment horizontal="left" vertical="top" wrapText="1"/>
      <protection locked="0"/>
    </xf>
    <xf numFmtId="14" fontId="64" fillId="3" borderId="1" xfId="0" applyNumberFormat="1" applyFont="1" applyFill="1" applyBorder="1" applyAlignment="1" applyProtection="1">
      <alignment horizontal="center" vertical="top" wrapText="1"/>
      <protection locked="0"/>
    </xf>
    <xf numFmtId="0" fontId="64" fillId="3" borderId="1" xfId="0" applyFont="1" applyFill="1" applyBorder="1" applyAlignment="1" applyProtection="1">
      <alignment vertical="top" wrapText="1"/>
      <protection locked="0"/>
    </xf>
    <xf numFmtId="0" fontId="77" fillId="3" borderId="1" xfId="3" applyFont="1" applyFill="1" applyBorder="1" applyAlignment="1">
      <alignment horizontal="center" vertical="top" wrapText="1"/>
    </xf>
    <xf numFmtId="0" fontId="64" fillId="3" borderId="1" xfId="0" applyFont="1" applyFill="1" applyBorder="1" applyAlignment="1">
      <alignment horizontal="left" vertical="top" wrapText="1"/>
    </xf>
    <xf numFmtId="14" fontId="64" fillId="3" borderId="1" xfId="0" applyNumberFormat="1" applyFont="1" applyFill="1" applyBorder="1" applyAlignment="1" applyProtection="1">
      <alignment vertical="top" wrapText="1"/>
      <protection locked="0"/>
    </xf>
    <xf numFmtId="14" fontId="64" fillId="3" borderId="1" xfId="0" applyNumberFormat="1" applyFont="1" applyFill="1" applyBorder="1" applyAlignment="1" applyProtection="1">
      <alignment horizontal="left" vertical="top" wrapText="1"/>
      <protection locked="0"/>
    </xf>
    <xf numFmtId="9" fontId="75" fillId="3" borderId="1" xfId="0" applyNumberFormat="1" applyFont="1" applyFill="1" applyBorder="1" applyAlignment="1">
      <alignment horizontal="center" vertical="top" wrapText="1"/>
    </xf>
    <xf numFmtId="0" fontId="75" fillId="3" borderId="1" xfId="0" applyFont="1" applyFill="1" applyBorder="1" applyAlignment="1" applyProtection="1">
      <alignment vertical="top" wrapText="1"/>
      <protection locked="0"/>
    </xf>
    <xf numFmtId="0" fontId="77" fillId="3" borderId="1" xfId="3" applyFont="1" applyFill="1" applyBorder="1" applyAlignment="1">
      <alignment vertical="top" wrapText="1"/>
    </xf>
    <xf numFmtId="0" fontId="64" fillId="3" borderId="0" xfId="0" applyFont="1" applyFill="1" applyAlignment="1" applyProtection="1">
      <alignment horizontal="left" vertical="top" wrapText="1"/>
      <protection locked="0"/>
    </xf>
    <xf numFmtId="0" fontId="75" fillId="3" borderId="0" xfId="1" applyFont="1" applyFill="1" applyAlignment="1" applyProtection="1">
      <alignment horizontal="center" vertical="top" wrapText="1"/>
      <protection locked="0"/>
    </xf>
    <xf numFmtId="9" fontId="64" fillId="3" borderId="0" xfId="2" applyFont="1" applyFill="1" applyBorder="1" applyAlignment="1" applyProtection="1">
      <alignment horizontal="center" vertical="top" wrapText="1"/>
    </xf>
    <xf numFmtId="0" fontId="75" fillId="3" borderId="0" xfId="1" applyFont="1" applyFill="1" applyAlignment="1" applyProtection="1">
      <alignment vertical="top" wrapText="1"/>
      <protection locked="0"/>
    </xf>
    <xf numFmtId="0" fontId="64" fillId="3" borderId="4" xfId="0" applyFont="1" applyFill="1" applyBorder="1" applyAlignment="1">
      <alignment horizontal="center" vertical="top" wrapText="1"/>
    </xf>
    <xf numFmtId="9" fontId="64" fillId="3" borderId="0" xfId="2" applyFont="1" applyFill="1" applyAlignment="1">
      <alignment vertical="top" wrapText="1"/>
    </xf>
    <xf numFmtId="9" fontId="64" fillId="3" borderId="0" xfId="2" applyFont="1" applyFill="1" applyAlignment="1">
      <alignment horizontal="center" vertical="top" wrapText="1"/>
    </xf>
    <xf numFmtId="0" fontId="64" fillId="3" borderId="2" xfId="0" applyFont="1" applyFill="1" applyBorder="1" applyAlignment="1" applyProtection="1">
      <alignment vertical="top" wrapText="1"/>
      <protection locked="0"/>
    </xf>
    <xf numFmtId="0" fontId="64" fillId="3" borderId="66" xfId="0" applyFont="1" applyFill="1" applyBorder="1" applyAlignment="1" applyProtection="1">
      <alignment vertical="top" wrapText="1"/>
      <protection locked="0"/>
    </xf>
    <xf numFmtId="0" fontId="64" fillId="3" borderId="3" xfId="0" applyFont="1" applyFill="1" applyBorder="1" applyAlignment="1" applyProtection="1">
      <alignment vertical="top" wrapText="1"/>
      <protection locked="0"/>
    </xf>
    <xf numFmtId="0" fontId="64" fillId="3" borderId="3" xfId="0" applyFont="1" applyFill="1" applyBorder="1" applyAlignment="1" applyProtection="1">
      <alignment horizontal="center" vertical="top" wrapText="1"/>
      <protection locked="0"/>
    </xf>
    <xf numFmtId="0" fontId="64" fillId="3" borderId="3" xfId="0" applyFont="1" applyFill="1" applyBorder="1" applyAlignment="1" applyProtection="1">
      <alignment horizontal="left" vertical="top"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3" borderId="2" xfId="0" applyFont="1" applyFill="1" applyBorder="1" applyAlignment="1" applyProtection="1">
      <alignment horizontal="left" vertical="center" wrapText="1"/>
      <protection locked="0"/>
    </xf>
    <xf numFmtId="0" fontId="8" fillId="3" borderId="3" xfId="0" applyFont="1" applyFill="1" applyBorder="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xf>
    <xf numFmtId="14" fontId="8" fillId="0" borderId="2" xfId="0" applyNumberFormat="1" applyFont="1" applyBorder="1" applyAlignment="1" applyProtection="1">
      <alignment horizontal="center" vertical="center" wrapText="1"/>
      <protection locked="0"/>
    </xf>
    <xf numFmtId="14" fontId="8" fillId="0" borderId="3" xfId="0" applyNumberFormat="1" applyFont="1" applyBorder="1" applyAlignment="1" applyProtection="1">
      <alignment horizontal="center" vertical="center" wrapText="1"/>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14" fontId="8" fillId="0" borderId="1" xfId="0" applyNumberFormat="1" applyFont="1" applyBorder="1" applyAlignment="1" applyProtection="1">
      <alignment horizontal="center" vertical="center" wrapText="1"/>
      <protection locked="0"/>
    </xf>
    <xf numFmtId="0" fontId="46" fillId="0" borderId="2" xfId="3" applyFont="1" applyFill="1" applyBorder="1" applyAlignment="1" applyProtection="1">
      <alignment horizontal="center" vertical="center" wrapText="1"/>
      <protection locked="0"/>
    </xf>
    <xf numFmtId="0" fontId="46" fillId="0" borderId="66" xfId="3" applyFont="1" applyFill="1" applyBorder="1" applyAlignment="1" applyProtection="1">
      <alignment horizontal="center" vertical="center" wrapText="1"/>
      <protection locked="0"/>
    </xf>
    <xf numFmtId="0" fontId="46" fillId="0" borderId="1" xfId="3" applyFont="1" applyFill="1" applyBorder="1" applyAlignment="1" applyProtection="1">
      <alignment horizontal="center" vertical="center" wrapText="1"/>
      <protection locked="0"/>
    </xf>
    <xf numFmtId="0" fontId="46" fillId="0" borderId="3" xfId="3"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2" xfId="0" applyFont="1" applyFill="1" applyBorder="1" applyAlignment="1" applyProtection="1">
      <alignment vertical="center" wrapText="1"/>
      <protection locked="0"/>
    </xf>
    <xf numFmtId="0" fontId="8" fillId="3" borderId="3" xfId="0" applyFont="1" applyFill="1" applyBorder="1" applyAlignment="1" applyProtection="1">
      <alignment vertical="center" wrapText="1"/>
      <protection locked="0"/>
    </xf>
    <xf numFmtId="0" fontId="42" fillId="3" borderId="2" xfId="3" applyFont="1" applyFill="1" applyBorder="1" applyAlignment="1">
      <alignment horizontal="center" vertical="center"/>
    </xf>
    <xf numFmtId="0" fontId="42" fillId="3" borderId="3" xfId="3" applyFont="1" applyFill="1" applyBorder="1" applyAlignment="1">
      <alignment horizontal="center" vertical="center"/>
    </xf>
    <xf numFmtId="14" fontId="8" fillId="3" borderId="1" xfId="0" applyNumberFormat="1" applyFont="1" applyFill="1" applyBorder="1" applyAlignment="1" applyProtection="1">
      <alignment horizontal="center" vertical="center" wrapText="1"/>
      <protection locked="0"/>
    </xf>
    <xf numFmtId="0" fontId="44" fillId="0" borderId="1" xfId="3" applyFont="1" applyFill="1" applyBorder="1" applyAlignment="1" applyProtection="1">
      <alignment horizontal="center" vertical="center" wrapText="1"/>
      <protection locked="0"/>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2" xfId="3" applyFont="1" applyFill="1" applyBorder="1" applyAlignment="1" applyProtection="1">
      <alignment horizontal="center" vertical="center" wrapText="1"/>
      <protection locked="0"/>
    </xf>
    <xf numFmtId="0" fontId="44" fillId="0" borderId="66" xfId="3" applyFont="1" applyFill="1" applyBorder="1" applyAlignment="1" applyProtection="1">
      <alignment horizontal="center" vertical="center" wrapText="1"/>
      <protection locked="0"/>
    </xf>
    <xf numFmtId="0" fontId="44" fillId="0" borderId="3" xfId="3" applyFont="1" applyFill="1" applyBorder="1" applyAlignment="1" applyProtection="1">
      <alignment horizontal="center" vertical="center" wrapText="1"/>
      <protection locked="0"/>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9" fontId="8" fillId="0" borderId="2" xfId="2" applyFont="1" applyFill="1" applyBorder="1" applyAlignment="1" applyProtection="1">
      <alignment horizontal="center" vertical="center" wrapText="1"/>
      <protection locked="0"/>
    </xf>
    <xf numFmtId="9" fontId="8" fillId="0" borderId="3" xfId="2" applyFont="1" applyFill="1" applyBorder="1" applyAlignment="1" applyProtection="1">
      <alignment horizontal="center" vertical="center" wrapText="1"/>
      <protection locked="0"/>
    </xf>
    <xf numFmtId="0" fontId="8" fillId="3" borderId="2" xfId="1" applyFont="1" applyFill="1" applyBorder="1" applyAlignment="1" applyProtection="1">
      <alignment horizontal="center" vertical="center" wrapText="1"/>
      <protection locked="0"/>
    </xf>
    <xf numFmtId="0" fontId="8" fillId="3" borderId="3" xfId="1" applyFont="1" applyFill="1" applyBorder="1" applyAlignment="1" applyProtection="1">
      <alignment horizontal="center" vertical="center" wrapText="1"/>
      <protection locked="0"/>
    </xf>
    <xf numFmtId="9" fontId="8" fillId="0" borderId="2" xfId="2" applyFont="1" applyFill="1" applyBorder="1" applyAlignment="1" applyProtection="1">
      <alignment horizontal="center" vertical="center" wrapText="1"/>
    </xf>
    <xf numFmtId="9" fontId="8" fillId="0" borderId="3" xfId="2" applyFont="1" applyFill="1" applyBorder="1" applyAlignment="1" applyProtection="1">
      <alignment horizontal="center" vertical="center" wrapText="1"/>
    </xf>
    <xf numFmtId="9" fontId="8" fillId="0" borderId="2" xfId="0" applyNumberFormat="1" applyFont="1" applyBorder="1" applyAlignment="1">
      <alignment horizontal="center" vertical="center"/>
    </xf>
    <xf numFmtId="9" fontId="8" fillId="0" borderId="3" xfId="0" applyNumberFormat="1" applyFont="1" applyBorder="1" applyAlignment="1">
      <alignment horizontal="center" vertical="center"/>
    </xf>
    <xf numFmtId="0" fontId="8" fillId="0" borderId="66"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66"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9" fontId="8" fillId="0" borderId="66" xfId="2" applyFont="1" applyFill="1" applyBorder="1" applyAlignment="1" applyProtection="1">
      <alignment horizontal="center" vertical="center" wrapText="1"/>
      <protection locked="0"/>
    </xf>
    <xf numFmtId="0" fontId="8" fillId="3" borderId="66" xfId="1" applyFont="1" applyFill="1" applyBorder="1" applyAlignment="1" applyProtection="1">
      <alignment horizontal="center" vertical="center" wrapText="1"/>
      <protection locked="0"/>
    </xf>
    <xf numFmtId="9" fontId="8" fillId="0" borderId="2" xfId="2" applyFont="1" applyFill="1" applyBorder="1" applyAlignment="1" applyProtection="1">
      <alignment horizontal="center" vertical="center"/>
    </xf>
    <xf numFmtId="9" fontId="8" fillId="0" borderId="66" xfId="2" applyFont="1" applyFill="1" applyBorder="1" applyAlignment="1" applyProtection="1">
      <alignment horizontal="center" vertical="center"/>
    </xf>
    <xf numFmtId="9" fontId="8" fillId="0" borderId="3" xfId="2" applyFont="1" applyFill="1" applyBorder="1" applyAlignment="1" applyProtection="1">
      <alignment horizontal="center" vertical="center"/>
    </xf>
    <xf numFmtId="0" fontId="11" fillId="0" borderId="66" xfId="0" applyFont="1" applyBorder="1" applyAlignment="1">
      <alignment horizontal="center" vertical="center" wrapText="1"/>
    </xf>
    <xf numFmtId="9" fontId="8" fillId="0" borderId="66" xfId="0" applyNumberFormat="1" applyFont="1" applyBorder="1" applyAlignment="1">
      <alignment horizontal="center" vertical="center"/>
    </xf>
    <xf numFmtId="0" fontId="8" fillId="0" borderId="2" xfId="0" applyFont="1" applyBorder="1" applyAlignment="1">
      <alignment horizontal="center" vertical="center" wrapText="1"/>
    </xf>
    <xf numFmtId="0" fontId="8" fillId="0" borderId="66" xfId="0" applyFont="1" applyBorder="1" applyAlignment="1">
      <alignment horizontal="center" vertical="center" wrapText="1"/>
    </xf>
    <xf numFmtId="9" fontId="8" fillId="0" borderId="66" xfId="2" applyFont="1" applyFill="1" applyBorder="1" applyAlignment="1" applyProtection="1">
      <alignment horizontal="center" vertical="center" wrapText="1"/>
    </xf>
    <xf numFmtId="0" fontId="11" fillId="0" borderId="1" xfId="0" applyFont="1" applyBorder="1" applyAlignment="1">
      <alignment horizontal="center" vertical="center" wrapText="1"/>
    </xf>
    <xf numFmtId="0" fontId="8" fillId="0" borderId="2" xfId="1" applyFont="1" applyBorder="1" applyAlignment="1" applyProtection="1">
      <alignment horizontal="center" vertical="center" wrapText="1"/>
      <protection locked="0"/>
    </xf>
    <xf numFmtId="0" fontId="8" fillId="0" borderId="66" xfId="1" applyFont="1" applyBorder="1" applyAlignment="1" applyProtection="1">
      <alignment horizontal="center" vertical="center" wrapText="1"/>
      <protection locked="0"/>
    </xf>
    <xf numFmtId="0" fontId="8" fillId="0" borderId="3" xfId="1"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8" fillId="0" borderId="2" xfId="3" applyFont="1" applyFill="1" applyBorder="1" applyAlignment="1" applyProtection="1">
      <alignment horizontal="center" vertical="center" wrapText="1"/>
      <protection locked="0"/>
    </xf>
    <xf numFmtId="0" fontId="8" fillId="0" borderId="3" xfId="3" applyFont="1" applyFill="1" applyBorder="1" applyAlignment="1" applyProtection="1">
      <alignment horizontal="center" vertical="center" wrapText="1"/>
      <protection locked="0"/>
    </xf>
    <xf numFmtId="0" fontId="8" fillId="0" borderId="3" xfId="0" applyFont="1" applyBorder="1" applyAlignment="1">
      <alignment horizontal="center" vertical="center" wrapText="1"/>
    </xf>
    <xf numFmtId="0" fontId="11" fillId="0" borderId="2"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2" xfId="3" applyFont="1" applyFill="1" applyBorder="1" applyAlignment="1" applyProtection="1">
      <alignment horizontal="center" vertical="center" wrapText="1"/>
      <protection locked="0"/>
    </xf>
    <xf numFmtId="0" fontId="11" fillId="0" borderId="66" xfId="3"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11" fillId="0" borderId="3" xfId="3" applyFont="1" applyFill="1" applyBorder="1" applyAlignment="1" applyProtection="1">
      <alignment horizontal="center" vertical="center" wrapText="1"/>
      <protection locked="0"/>
    </xf>
    <xf numFmtId="0" fontId="43" fillId="0" borderId="2" xfId="0" applyFont="1" applyBorder="1" applyAlignment="1">
      <alignment horizontal="center" vertical="center" wrapText="1"/>
    </xf>
    <xf numFmtId="0" fontId="43" fillId="0" borderId="66" xfId="0" applyFont="1" applyBorder="1" applyAlignment="1">
      <alignment horizontal="center" vertical="center" wrapText="1"/>
    </xf>
    <xf numFmtId="0" fontId="11" fillId="0" borderId="66" xfId="0" applyFont="1" applyBorder="1" applyAlignment="1" applyProtection="1">
      <alignment horizontal="center" vertical="center" wrapText="1"/>
      <protection locked="0"/>
    </xf>
    <xf numFmtId="0" fontId="11" fillId="0" borderId="1" xfId="3" applyFont="1" applyFill="1" applyBorder="1" applyAlignment="1" applyProtection="1">
      <alignment horizontal="center" vertical="center" wrapText="1"/>
      <protection locked="0"/>
    </xf>
    <xf numFmtId="0" fontId="11" fillId="9"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21" borderId="1"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11" fillId="16" borderId="8" xfId="0" applyFont="1" applyFill="1" applyBorder="1" applyAlignment="1">
      <alignment horizontal="center" vertical="center"/>
    </xf>
    <xf numFmtId="0" fontId="11" fillId="16" borderId="10" xfId="0" applyFont="1" applyFill="1" applyBorder="1" applyAlignment="1">
      <alignment horizontal="center" vertical="center"/>
    </xf>
    <xf numFmtId="0" fontId="11" fillId="16" borderId="2" xfId="0" applyFont="1" applyFill="1" applyBorder="1" applyAlignment="1">
      <alignment horizontal="center" vertical="center" wrapText="1"/>
    </xf>
    <xf numFmtId="0" fontId="11" fillId="16" borderId="3" xfId="0" applyFont="1" applyFill="1" applyBorder="1" applyAlignment="1">
      <alignment horizontal="center" vertical="center" wrapText="1"/>
    </xf>
    <xf numFmtId="0" fontId="8" fillId="16" borderId="4" xfId="0" applyFont="1" applyFill="1" applyBorder="1" applyAlignment="1">
      <alignment horizontal="center" vertical="center" wrapText="1"/>
    </xf>
    <xf numFmtId="0" fontId="8" fillId="16" borderId="6" xfId="0" applyFont="1" applyFill="1" applyBorder="1" applyAlignment="1">
      <alignment horizontal="center" vertical="center" wrapText="1"/>
    </xf>
    <xf numFmtId="0" fontId="11" fillId="14" borderId="2" xfId="0" applyFont="1" applyFill="1" applyBorder="1" applyAlignment="1">
      <alignment horizontal="center" vertical="center" wrapText="1"/>
    </xf>
    <xf numFmtId="0" fontId="11" fillId="14" borderId="3" xfId="0" applyFont="1" applyFill="1" applyBorder="1" applyAlignment="1">
      <alignment horizontal="center" vertical="center" wrapText="1"/>
    </xf>
    <xf numFmtId="0" fontId="11" fillId="21" borderId="2" xfId="0" applyFont="1" applyFill="1" applyBorder="1" applyAlignment="1">
      <alignment horizontal="center" vertical="center" wrapText="1"/>
    </xf>
    <xf numFmtId="0" fontId="11" fillId="21" borderId="66" xfId="0" applyFont="1" applyFill="1" applyBorder="1" applyAlignment="1">
      <alignment horizontal="center" vertical="center" wrapText="1"/>
    </xf>
    <xf numFmtId="0" fontId="11" fillId="21" borderId="3"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17" borderId="2" xfId="0" applyFont="1" applyFill="1" applyBorder="1" applyAlignment="1">
      <alignment horizontal="center" vertical="center"/>
    </xf>
    <xf numFmtId="0" fontId="11" fillId="17" borderId="3" xfId="0" applyFont="1" applyFill="1" applyBorder="1" applyAlignment="1">
      <alignment horizontal="center" vertical="center"/>
    </xf>
    <xf numFmtId="0" fontId="11" fillId="19" borderId="2" xfId="0" applyFont="1" applyFill="1" applyBorder="1" applyAlignment="1">
      <alignment horizontal="center" vertical="center" wrapText="1"/>
    </xf>
    <xf numFmtId="0" fontId="11" fillId="19" borderId="3" xfId="0" applyFont="1" applyFill="1" applyBorder="1" applyAlignment="1">
      <alignment horizontal="center" vertical="center" wrapTex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43" fillId="25" borderId="1" xfId="0" applyFont="1" applyFill="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8" fillId="0" borderId="0" xfId="0" applyFont="1" applyAlignment="1">
      <alignment horizontal="justify" vertical="center"/>
    </xf>
    <xf numFmtId="0" fontId="11" fillId="18" borderId="2" xfId="0" applyFont="1" applyFill="1" applyBorder="1" applyAlignment="1">
      <alignment horizontal="center" vertical="center" wrapText="1"/>
    </xf>
    <xf numFmtId="0" fontId="11" fillId="18" borderId="3" xfId="0" applyFont="1" applyFill="1" applyBorder="1" applyAlignment="1">
      <alignment horizontal="center" vertical="center" wrapText="1"/>
    </xf>
    <xf numFmtId="0" fontId="11" fillId="18" borderId="4" xfId="0" applyFont="1" applyFill="1" applyBorder="1" applyAlignment="1">
      <alignment horizontal="center" vertical="center" wrapText="1"/>
    </xf>
    <xf numFmtId="0" fontId="11" fillId="18" borderId="5" xfId="0" applyFont="1" applyFill="1" applyBorder="1" applyAlignment="1">
      <alignment horizontal="center" vertical="center" wrapText="1"/>
    </xf>
    <xf numFmtId="0" fontId="11" fillId="18" borderId="6" xfId="0" applyFont="1" applyFill="1" applyBorder="1" applyAlignment="1">
      <alignment horizontal="center" vertical="center" wrapText="1"/>
    </xf>
    <xf numFmtId="0" fontId="11" fillId="0" borderId="0" xfId="0" applyFont="1" applyAlignment="1">
      <alignment horizontal="center" vertical="center" wrapText="1"/>
    </xf>
    <xf numFmtId="0" fontId="8" fillId="0" borderId="0" xfId="0" applyFont="1" applyAlignment="1" applyProtection="1">
      <alignment horizontal="justify" vertical="center"/>
      <protection locked="0"/>
    </xf>
    <xf numFmtId="0" fontId="11" fillId="14" borderId="8" xfId="0" applyFont="1" applyFill="1" applyBorder="1" applyAlignment="1">
      <alignment horizontal="center" vertical="center" wrapText="1"/>
    </xf>
    <xf numFmtId="0" fontId="11" fillId="14" borderId="9" xfId="0" applyFont="1" applyFill="1" applyBorder="1" applyAlignment="1">
      <alignment horizontal="center" vertical="center" wrapText="1"/>
    </xf>
    <xf numFmtId="0" fontId="11" fillId="14" borderId="10" xfId="0" applyFont="1" applyFill="1" applyBorder="1" applyAlignment="1">
      <alignment horizontal="center" vertical="center" wrapText="1"/>
    </xf>
    <xf numFmtId="0" fontId="11" fillId="20" borderId="2" xfId="0" applyFont="1" applyFill="1" applyBorder="1" applyAlignment="1">
      <alignment horizontal="center" vertical="center" wrapText="1"/>
    </xf>
    <xf numFmtId="0" fontId="11" fillId="20" borderId="3"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9" fontId="11" fillId="18" borderId="2" xfId="2" applyFont="1" applyFill="1" applyBorder="1" applyAlignment="1">
      <alignment horizontal="center" vertical="center" wrapText="1"/>
    </xf>
    <xf numFmtId="9" fontId="11" fillId="18" borderId="3" xfId="2"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12" borderId="3" xfId="0" applyFont="1" applyFill="1" applyBorder="1" applyAlignment="1">
      <alignment horizontal="center" vertical="center" wrapText="1"/>
    </xf>
    <xf numFmtId="0" fontId="8" fillId="0" borderId="1" xfId="0" applyFont="1" applyBorder="1" applyAlignment="1">
      <alignment horizontal="left"/>
    </xf>
    <xf numFmtId="0" fontId="11" fillId="0" borderId="0" xfId="0" applyFont="1" applyAlignment="1" applyProtection="1">
      <alignment horizontal="right" vertical="center"/>
      <protection locked="0"/>
    </xf>
    <xf numFmtId="0" fontId="11" fillId="0" borderId="19" xfId="0" applyFont="1" applyBorder="1" applyAlignment="1">
      <alignment horizontal="right" vertical="center"/>
    </xf>
    <xf numFmtId="0" fontId="11" fillId="0" borderId="0" xfId="0" applyFont="1" applyAlignment="1">
      <alignment horizontal="right" vertical="center"/>
    </xf>
    <xf numFmtId="0" fontId="11" fillId="0" borderId="0" xfId="0" applyFont="1" applyAlignment="1">
      <alignment horizontal="right"/>
    </xf>
    <xf numFmtId="0" fontId="11" fillId="0" borderId="7" xfId="0" applyFont="1" applyBorder="1" applyAlignment="1">
      <alignment horizontal="left" vertical="center"/>
    </xf>
    <xf numFmtId="0" fontId="11" fillId="0" borderId="7" xfId="0" applyFont="1" applyBorder="1" applyAlignment="1">
      <alignment horizontal="left" vertical="center" wrapText="1"/>
    </xf>
    <xf numFmtId="0" fontId="11" fillId="0" borderId="21" xfId="0" applyFont="1" applyBorder="1" applyAlignment="1" applyProtection="1">
      <alignment horizontal="right" vertical="center"/>
      <protection locked="0"/>
    </xf>
    <xf numFmtId="0" fontId="8" fillId="0" borderId="0" xfId="0" applyFont="1" applyAlignment="1">
      <alignment horizontal="center"/>
    </xf>
    <xf numFmtId="0" fontId="11" fillId="19" borderId="1" xfId="0" applyFont="1" applyFill="1" applyBorder="1" applyAlignment="1">
      <alignment horizontal="center" vertical="center" wrapText="1"/>
    </xf>
    <xf numFmtId="0" fontId="11" fillId="0" borderId="0" xfId="0" applyFont="1" applyAlignment="1">
      <alignment horizontal="right" vertical="center" wrapText="1"/>
    </xf>
    <xf numFmtId="0" fontId="11" fillId="19" borderId="4" xfId="0" applyFont="1" applyFill="1" applyBorder="1" applyAlignment="1">
      <alignment horizontal="center" vertical="center" wrapText="1"/>
    </xf>
    <xf numFmtId="0" fontId="11" fillId="19" borderId="5" xfId="0" applyFont="1" applyFill="1" applyBorder="1" applyAlignment="1">
      <alignment horizontal="center" vertical="center" wrapText="1"/>
    </xf>
    <xf numFmtId="0" fontId="11" fillId="19" borderId="6"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3" xfId="0" applyFont="1" applyBorder="1" applyAlignment="1">
      <alignment horizontal="center" vertical="center" wrapText="1"/>
    </xf>
    <xf numFmtId="0" fontId="8" fillId="0" borderId="8" xfId="0" applyFont="1" applyBorder="1" applyAlignment="1" applyProtection="1">
      <alignment horizontal="justify" vertical="center" wrapText="1"/>
      <protection locked="0"/>
    </xf>
    <xf numFmtId="0" fontId="8" fillId="0" borderId="73" xfId="0" applyFont="1" applyBorder="1" applyAlignment="1" applyProtection="1">
      <alignment horizontal="justify" vertical="center" wrapText="1"/>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9" fontId="11" fillId="0" borderId="2" xfId="0" applyNumberFormat="1" applyFont="1" applyBorder="1" applyAlignment="1">
      <alignment horizontal="center" vertical="center" wrapText="1"/>
    </xf>
    <xf numFmtId="9" fontId="11" fillId="0" borderId="3" xfId="0" applyNumberFormat="1" applyFont="1" applyBorder="1" applyAlignment="1">
      <alignment horizontal="center" vertical="center" wrapText="1"/>
    </xf>
    <xf numFmtId="0" fontId="8" fillId="0" borderId="66" xfId="3" applyFont="1" applyFill="1" applyBorder="1" applyAlignment="1" applyProtection="1">
      <alignment horizontal="center" vertical="center" wrapText="1"/>
      <protection locked="0"/>
    </xf>
    <xf numFmtId="0" fontId="8" fillId="0" borderId="1" xfId="3" applyFont="1" applyFill="1" applyBorder="1" applyAlignment="1" applyProtection="1">
      <alignment horizontal="center" vertical="center" wrapText="1"/>
      <protection locked="0"/>
    </xf>
    <xf numFmtId="0" fontId="11" fillId="29" borderId="2" xfId="0" applyFont="1" applyFill="1" applyBorder="1" applyAlignment="1">
      <alignment horizontal="center" vertical="center" wrapText="1"/>
    </xf>
    <xf numFmtId="0" fontId="11" fillId="29" borderId="66" xfId="0" applyFont="1" applyFill="1" applyBorder="1" applyAlignment="1">
      <alignment horizontal="center" vertical="center" wrapText="1"/>
    </xf>
    <xf numFmtId="0" fontId="11" fillId="29" borderId="3" xfId="0" applyFont="1" applyFill="1" applyBorder="1" applyAlignment="1">
      <alignment horizontal="center" vertical="center" wrapText="1"/>
    </xf>
    <xf numFmtId="9" fontId="8" fillId="29" borderId="2" xfId="0" applyNumberFormat="1" applyFont="1" applyFill="1" applyBorder="1" applyAlignment="1">
      <alignment horizontal="center" vertical="center"/>
    </xf>
    <xf numFmtId="9" fontId="8" fillId="29" borderId="3" xfId="0" applyNumberFormat="1" applyFont="1" applyFill="1" applyBorder="1" applyAlignment="1">
      <alignment horizontal="center" vertical="center"/>
    </xf>
    <xf numFmtId="9" fontId="8" fillId="29" borderId="66" xfId="0" applyNumberFormat="1" applyFont="1" applyFill="1" applyBorder="1" applyAlignment="1">
      <alignment horizontal="center" vertical="center"/>
    </xf>
    <xf numFmtId="0" fontId="11" fillId="0" borderId="2" xfId="0" applyFont="1" applyBorder="1" applyAlignment="1">
      <alignment horizontal="center" vertical="center"/>
    </xf>
    <xf numFmtId="0" fontId="11" fillId="0" borderId="66" xfId="0" applyFont="1" applyBorder="1" applyAlignment="1">
      <alignment horizontal="center" vertical="center"/>
    </xf>
    <xf numFmtId="0" fontId="8" fillId="0" borderId="66" xfId="0" applyFont="1" applyBorder="1" applyAlignment="1">
      <alignment horizontal="center" vertical="center"/>
    </xf>
    <xf numFmtId="0" fontId="44" fillId="0" borderId="2" xfId="0" applyFont="1" applyBorder="1" applyAlignment="1">
      <alignment horizontal="center" vertical="center"/>
    </xf>
    <xf numFmtId="0" fontId="44" fillId="0" borderId="66" xfId="0" applyFont="1" applyBorder="1" applyAlignment="1">
      <alignment horizontal="center" vertical="center"/>
    </xf>
    <xf numFmtId="0" fontId="8" fillId="10" borderId="2" xfId="0" applyFont="1" applyFill="1" applyBorder="1" applyAlignment="1" applyProtection="1">
      <alignment horizontal="center" vertical="center" wrapText="1"/>
      <protection locked="0"/>
    </xf>
    <xf numFmtId="0" fontId="8" fillId="10" borderId="66" xfId="0" applyFont="1" applyFill="1" applyBorder="1" applyAlignment="1" applyProtection="1">
      <alignment horizontal="center" vertical="center" wrapText="1"/>
      <protection locked="0"/>
    </xf>
    <xf numFmtId="9" fontId="11"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3" xfId="0" applyFont="1" applyBorder="1" applyAlignment="1">
      <alignment horizontal="center" vertical="center" wrapText="1"/>
    </xf>
    <xf numFmtId="0" fontId="43" fillId="0" borderId="3" xfId="0" applyFont="1" applyBorder="1" applyAlignment="1">
      <alignment horizontal="center" vertical="center" wrapText="1"/>
    </xf>
    <xf numFmtId="0" fontId="8" fillId="3" borderId="1" xfId="0" applyFont="1" applyFill="1" applyBorder="1" applyAlignment="1" applyProtection="1">
      <alignment horizontal="left" vertical="center" wrapText="1"/>
      <protection locked="0"/>
    </xf>
    <xf numFmtId="1" fontId="57" fillId="0" borderId="2" xfId="0" applyNumberFormat="1" applyFont="1" applyBorder="1" applyAlignment="1" applyProtection="1">
      <alignment horizontal="center" vertical="center" wrapText="1"/>
      <protection locked="0"/>
    </xf>
    <xf numFmtId="1" fontId="57" fillId="0" borderId="66" xfId="0" applyNumberFormat="1" applyFont="1" applyBorder="1" applyAlignment="1" applyProtection="1">
      <alignment horizontal="center" vertical="center" wrapText="1"/>
      <protection locked="0"/>
    </xf>
    <xf numFmtId="1" fontId="57" fillId="0" borderId="3" xfId="0" applyNumberFormat="1" applyFont="1" applyBorder="1" applyAlignment="1" applyProtection="1">
      <alignment horizontal="center" vertical="center" wrapText="1"/>
      <protection locked="0"/>
    </xf>
    <xf numFmtId="1" fontId="57" fillId="0" borderId="0" xfId="0" applyNumberFormat="1" applyFont="1" applyAlignment="1">
      <alignment horizontal="center" vertical="center" wrapText="1"/>
    </xf>
    <xf numFmtId="0" fontId="53" fillId="46" borderId="2" xfId="3" applyFont="1" applyFill="1" applyBorder="1" applyAlignment="1">
      <alignment horizontal="center" vertical="center"/>
    </xf>
    <xf numFmtId="0" fontId="53" fillId="46" borderId="3" xfId="3" applyFont="1" applyFill="1" applyBorder="1" applyAlignment="1">
      <alignment horizontal="center" vertical="center"/>
    </xf>
    <xf numFmtId="0" fontId="56" fillId="46" borderId="2" xfId="0" applyFont="1" applyFill="1" applyBorder="1" applyAlignment="1" applyProtection="1">
      <alignment horizontal="center" vertical="center" wrapText="1"/>
      <protection locked="0"/>
    </xf>
    <xf numFmtId="0" fontId="56" fillId="46" borderId="3" xfId="0" applyFont="1" applyFill="1" applyBorder="1" applyAlignment="1" applyProtection="1">
      <alignment horizontal="center" vertical="center" wrapText="1"/>
      <protection locked="0"/>
    </xf>
    <xf numFmtId="14" fontId="56" fillId="0" borderId="2" xfId="0" applyNumberFormat="1" applyFont="1" applyBorder="1" applyAlignment="1" applyProtection="1">
      <alignment horizontal="center" vertical="center" wrapText="1"/>
      <protection locked="0"/>
    </xf>
    <xf numFmtId="14" fontId="56" fillId="0" borderId="66" xfId="0" applyNumberFormat="1" applyFont="1" applyBorder="1" applyAlignment="1" applyProtection="1">
      <alignment horizontal="center" vertical="center" wrapText="1"/>
      <protection locked="0"/>
    </xf>
    <xf numFmtId="14" fontId="56" fillId="0" borderId="3" xfId="0" applyNumberFormat="1" applyFont="1" applyBorder="1" applyAlignment="1" applyProtection="1">
      <alignment horizontal="center" vertical="center" wrapText="1"/>
      <protection locked="0"/>
    </xf>
    <xf numFmtId="14" fontId="56" fillId="46" borderId="2" xfId="0" applyNumberFormat="1" applyFont="1" applyFill="1" applyBorder="1" applyAlignment="1" applyProtection="1">
      <alignment horizontal="left" vertical="center" wrapText="1"/>
      <protection locked="0"/>
    </xf>
    <xf numFmtId="14" fontId="56" fillId="46" borderId="66" xfId="0" applyNumberFormat="1" applyFont="1" applyFill="1" applyBorder="1" applyAlignment="1" applyProtection="1">
      <alignment horizontal="left" vertical="center" wrapText="1"/>
      <protection locked="0"/>
    </xf>
    <xf numFmtId="14" fontId="56" fillId="46" borderId="3" xfId="0" applyNumberFormat="1" applyFont="1" applyFill="1" applyBorder="1" applyAlignment="1" applyProtection="1">
      <alignment horizontal="left" vertical="center" wrapText="1"/>
      <protection locked="0"/>
    </xf>
    <xf numFmtId="14" fontId="56" fillId="46" borderId="2" xfId="0" applyNumberFormat="1" applyFont="1" applyFill="1" applyBorder="1" applyAlignment="1" applyProtection="1">
      <alignment horizontal="center" vertical="center" wrapText="1"/>
      <protection locked="0"/>
    </xf>
    <xf numFmtId="14" fontId="56" fillId="46" borderId="66" xfId="0" applyNumberFormat="1" applyFont="1" applyFill="1" applyBorder="1" applyAlignment="1" applyProtection="1">
      <alignment horizontal="center" vertical="center" wrapText="1"/>
      <protection locked="0"/>
    </xf>
    <xf numFmtId="14" fontId="56" fillId="46" borderId="3" xfId="0" applyNumberFormat="1" applyFont="1" applyFill="1" applyBorder="1" applyAlignment="1" applyProtection="1">
      <alignment horizontal="center" vertical="center" wrapText="1"/>
      <protection locked="0"/>
    </xf>
    <xf numFmtId="0" fontId="53" fillId="46" borderId="66" xfId="3" applyFont="1" applyFill="1" applyBorder="1" applyAlignment="1">
      <alignment horizontal="center" vertical="center"/>
    </xf>
    <xf numFmtId="0" fontId="56" fillId="46" borderId="2" xfId="0" applyFont="1" applyFill="1" applyBorder="1" applyAlignment="1" applyProtection="1">
      <alignment vertical="center" wrapText="1"/>
      <protection locked="0"/>
    </xf>
    <xf numFmtId="0" fontId="56" fillId="46" borderId="66" xfId="0" applyFont="1" applyFill="1" applyBorder="1" applyAlignment="1" applyProtection="1">
      <alignment vertical="center" wrapText="1"/>
      <protection locked="0"/>
    </xf>
    <xf numFmtId="0" fontId="56" fillId="46" borderId="3" xfId="0" applyFont="1" applyFill="1" applyBorder="1" applyAlignment="1" applyProtection="1">
      <alignment vertical="center" wrapText="1"/>
      <protection locked="0"/>
    </xf>
    <xf numFmtId="14" fontId="57" fillId="46" borderId="2" xfId="0" applyNumberFormat="1" applyFont="1" applyFill="1" applyBorder="1" applyAlignment="1" applyProtection="1">
      <alignment horizontal="center" vertical="center" wrapText="1"/>
      <protection locked="0"/>
    </xf>
    <xf numFmtId="14" fontId="57" fillId="46" borderId="66" xfId="0" applyNumberFormat="1" applyFont="1" applyFill="1" applyBorder="1" applyAlignment="1" applyProtection="1">
      <alignment horizontal="center" vertical="center" wrapText="1"/>
      <protection locked="0"/>
    </xf>
    <xf numFmtId="14" fontId="57" fillId="46" borderId="3" xfId="0" applyNumberFormat="1" applyFont="1" applyFill="1" applyBorder="1" applyAlignment="1" applyProtection="1">
      <alignment horizontal="center" vertical="center" wrapText="1"/>
      <protection locked="0"/>
    </xf>
    <xf numFmtId="0" fontId="57" fillId="0" borderId="2" xfId="0" applyFont="1" applyBorder="1" applyAlignment="1" applyProtection="1">
      <alignment horizontal="center" vertical="center" wrapText="1"/>
      <protection locked="0"/>
    </xf>
    <xf numFmtId="0" fontId="57" fillId="0" borderId="3" xfId="0" applyFont="1" applyBorder="1" applyAlignment="1" applyProtection="1">
      <alignment horizontal="center" vertical="center" wrapText="1"/>
      <protection locked="0"/>
    </xf>
    <xf numFmtId="14" fontId="56" fillId="0" borderId="1" xfId="0" applyNumberFormat="1" applyFont="1" applyBorder="1" applyAlignment="1" applyProtection="1">
      <alignment horizontal="center" vertical="center" wrapText="1"/>
      <protection locked="0"/>
    </xf>
    <xf numFmtId="14" fontId="56" fillId="46" borderId="1" xfId="0" applyNumberFormat="1" applyFont="1" applyFill="1" applyBorder="1" applyAlignment="1" applyProtection="1">
      <alignment horizontal="left" vertical="center" wrapText="1"/>
      <protection locked="0"/>
    </xf>
    <xf numFmtId="14" fontId="56" fillId="46" borderId="1" xfId="0" applyNumberFormat="1" applyFont="1" applyFill="1" applyBorder="1" applyAlignment="1" applyProtection="1">
      <alignment horizontal="center" vertical="center" wrapText="1"/>
      <protection locked="0"/>
    </xf>
    <xf numFmtId="14" fontId="57" fillId="46" borderId="1" xfId="0" applyNumberFormat="1" applyFont="1" applyFill="1" applyBorder="1" applyAlignment="1" applyProtection="1">
      <alignment horizontal="center" vertical="center" wrapText="1"/>
      <protection locked="0"/>
    </xf>
    <xf numFmtId="1" fontId="57" fillId="0" borderId="1" xfId="0" applyNumberFormat="1" applyFont="1" applyBorder="1" applyAlignment="1" applyProtection="1">
      <alignment horizontal="center" vertical="center" wrapText="1"/>
      <protection locked="0"/>
    </xf>
    <xf numFmtId="14" fontId="56" fillId="46" borderId="1" xfId="0" applyNumberFormat="1" applyFont="1" applyFill="1" applyBorder="1" applyAlignment="1" applyProtection="1">
      <alignment vertical="center" wrapText="1"/>
      <protection locked="0"/>
    </xf>
    <xf numFmtId="0" fontId="56" fillId="46" borderId="1" xfId="0" applyFont="1" applyFill="1" applyBorder="1" applyAlignment="1" applyProtection="1">
      <alignment vertical="center" wrapText="1"/>
      <protection locked="0"/>
    </xf>
    <xf numFmtId="0" fontId="56" fillId="46" borderId="1" xfId="0" applyFont="1" applyFill="1" applyBorder="1" applyAlignment="1" applyProtection="1">
      <alignment horizontal="center" vertical="center" wrapText="1"/>
      <protection locked="0"/>
    </xf>
    <xf numFmtId="0" fontId="56" fillId="46" borderId="1" xfId="0" applyFont="1" applyFill="1" applyBorder="1" applyAlignment="1" applyProtection="1">
      <alignment horizontal="left" vertical="center" wrapText="1"/>
      <protection locked="0"/>
    </xf>
    <xf numFmtId="0" fontId="57" fillId="46" borderId="1" xfId="0" applyFont="1" applyFill="1" applyBorder="1" applyAlignment="1" applyProtection="1">
      <alignment horizontal="center" vertical="center" wrapText="1"/>
      <protection locked="0"/>
    </xf>
    <xf numFmtId="14" fontId="56" fillId="40" borderId="1" xfId="0" applyNumberFormat="1" applyFont="1" applyFill="1" applyBorder="1" applyAlignment="1" applyProtection="1">
      <alignment horizontal="center" vertical="center" wrapText="1"/>
      <protection locked="0"/>
    </xf>
    <xf numFmtId="0" fontId="56" fillId="40" borderId="1" xfId="0" applyFont="1" applyFill="1" applyBorder="1" applyAlignment="1" applyProtection="1">
      <alignment vertical="center" wrapText="1"/>
      <protection locked="0"/>
    </xf>
    <xf numFmtId="0" fontId="56" fillId="40" borderId="1" xfId="0" applyFont="1" applyFill="1" applyBorder="1" applyAlignment="1" applyProtection="1">
      <alignment horizontal="center" vertical="center" wrapText="1"/>
      <protection locked="0"/>
    </xf>
    <xf numFmtId="0" fontId="53" fillId="40" borderId="2" xfId="3" applyFont="1" applyFill="1" applyBorder="1" applyAlignment="1">
      <alignment horizontal="center" vertical="center"/>
    </xf>
    <xf numFmtId="0" fontId="53" fillId="40" borderId="3" xfId="3" applyFont="1" applyFill="1" applyBorder="1" applyAlignment="1">
      <alignment horizontal="center" vertical="center"/>
    </xf>
    <xf numFmtId="0" fontId="56" fillId="40" borderId="1" xfId="0" applyFont="1" applyFill="1" applyBorder="1" applyAlignment="1" applyProtection="1">
      <alignment horizontal="left" vertical="center" wrapText="1"/>
      <protection locked="0"/>
    </xf>
    <xf numFmtId="0" fontId="57" fillId="40" borderId="1" xfId="0" applyFont="1" applyFill="1" applyBorder="1" applyAlignment="1" applyProtection="1">
      <alignment horizontal="center" vertical="center" wrapText="1"/>
      <protection locked="0"/>
    </xf>
    <xf numFmtId="14" fontId="56" fillId="5" borderId="2" xfId="0" applyNumberFormat="1" applyFont="1" applyFill="1" applyBorder="1" applyAlignment="1" applyProtection="1">
      <alignment horizontal="center" vertical="center" wrapText="1"/>
      <protection locked="0"/>
    </xf>
    <xf numFmtId="14" fontId="56" fillId="5" borderId="3" xfId="0" applyNumberFormat="1" applyFont="1" applyFill="1" applyBorder="1" applyAlignment="1" applyProtection="1">
      <alignment horizontal="center" vertical="center" wrapText="1"/>
      <protection locked="0"/>
    </xf>
    <xf numFmtId="0" fontId="56" fillId="5" borderId="2" xfId="0" applyFont="1" applyFill="1" applyBorder="1" applyAlignment="1" applyProtection="1">
      <alignment vertical="center" wrapText="1"/>
      <protection locked="0"/>
    </xf>
    <xf numFmtId="0" fontId="56" fillId="5" borderId="3" xfId="0" applyFont="1" applyFill="1" applyBorder="1" applyAlignment="1" applyProtection="1">
      <alignment vertical="center" wrapText="1"/>
      <protection locked="0"/>
    </xf>
    <xf numFmtId="0" fontId="56" fillId="5" borderId="2" xfId="0" applyFont="1" applyFill="1" applyBorder="1" applyAlignment="1" applyProtection="1">
      <alignment horizontal="center" vertical="center" wrapText="1"/>
      <protection locked="0"/>
    </xf>
    <xf numFmtId="0" fontId="56" fillId="5" borderId="3" xfId="0" applyFont="1" applyFill="1" applyBorder="1" applyAlignment="1" applyProtection="1">
      <alignment horizontal="center" vertical="center" wrapText="1"/>
      <protection locked="0"/>
    </xf>
    <xf numFmtId="0" fontId="62" fillId="5" borderId="2" xfId="3" applyFont="1" applyFill="1" applyBorder="1" applyAlignment="1">
      <alignment horizontal="center" vertical="center" wrapText="1"/>
    </xf>
    <xf numFmtId="0" fontId="62" fillId="5" borderId="3" xfId="3" applyFont="1" applyFill="1" applyBorder="1" applyAlignment="1">
      <alignment horizontal="center" vertical="center" wrapText="1"/>
    </xf>
    <xf numFmtId="0" fontId="56" fillId="5" borderId="2" xfId="0" applyFont="1" applyFill="1" applyBorder="1" applyAlignment="1" applyProtection="1">
      <alignment horizontal="left" vertical="center" wrapText="1"/>
      <protection locked="0"/>
    </xf>
    <xf numFmtId="0" fontId="56" fillId="5" borderId="3" xfId="0" applyFont="1" applyFill="1" applyBorder="1" applyAlignment="1" applyProtection="1">
      <alignment horizontal="left" vertical="center" wrapText="1"/>
      <protection locked="0"/>
    </xf>
    <xf numFmtId="0" fontId="57" fillId="5" borderId="2" xfId="0" applyFont="1" applyFill="1" applyBorder="1" applyAlignment="1" applyProtection="1">
      <alignment horizontal="center" vertical="center" wrapText="1"/>
      <protection locked="0"/>
    </xf>
    <xf numFmtId="0" fontId="57" fillId="5" borderId="3" xfId="0" applyFont="1" applyFill="1" applyBorder="1" applyAlignment="1" applyProtection="1">
      <alignment horizontal="center" vertical="center" wrapText="1"/>
      <protection locked="0"/>
    </xf>
    <xf numFmtId="14" fontId="56" fillId="5" borderId="66" xfId="0" applyNumberFormat="1" applyFont="1" applyFill="1" applyBorder="1" applyAlignment="1" applyProtection="1">
      <alignment horizontal="center" vertical="center" wrapText="1"/>
      <protection locked="0"/>
    </xf>
    <xf numFmtId="0" fontId="56" fillId="5" borderId="66" xfId="0" applyFont="1" applyFill="1" applyBorder="1" applyAlignment="1" applyProtection="1">
      <alignment vertical="center" wrapText="1"/>
      <protection locked="0"/>
    </xf>
    <xf numFmtId="0" fontId="56" fillId="5" borderId="66" xfId="0" applyFont="1" applyFill="1" applyBorder="1" applyAlignment="1" applyProtection="1">
      <alignment horizontal="center" vertical="center" wrapText="1"/>
      <protection locked="0"/>
    </xf>
    <xf numFmtId="0" fontId="62" fillId="5" borderId="66" xfId="3" applyFont="1" applyFill="1" applyBorder="1" applyAlignment="1">
      <alignment horizontal="center" vertical="center" wrapText="1"/>
    </xf>
    <xf numFmtId="0" fontId="56" fillId="5" borderId="66" xfId="0" applyFont="1" applyFill="1" applyBorder="1" applyAlignment="1" applyProtection="1">
      <alignment horizontal="left" vertical="center" wrapText="1"/>
      <protection locked="0"/>
    </xf>
    <xf numFmtId="0" fontId="57" fillId="5" borderId="66" xfId="0" applyFont="1" applyFill="1" applyBorder="1" applyAlignment="1" applyProtection="1">
      <alignment horizontal="center" vertical="center" wrapText="1"/>
      <protection locked="0"/>
    </xf>
    <xf numFmtId="0" fontId="57" fillId="50" borderId="1" xfId="0" applyFont="1" applyFill="1" applyBorder="1" applyAlignment="1">
      <alignment horizontal="center" vertical="center" wrapText="1"/>
    </xf>
    <xf numFmtId="0" fontId="57" fillId="51" borderId="1" xfId="0" applyFont="1" applyFill="1" applyBorder="1" applyAlignment="1">
      <alignment horizontal="center" vertical="center" wrapText="1"/>
    </xf>
    <xf numFmtId="0" fontId="57" fillId="50" borderId="2" xfId="0" applyFont="1" applyFill="1" applyBorder="1" applyAlignment="1">
      <alignment horizontal="center" vertical="center"/>
    </xf>
    <xf numFmtId="0" fontId="57" fillId="50" borderId="3" xfId="0" applyFont="1" applyFill="1" applyBorder="1" applyAlignment="1">
      <alignment horizontal="center" vertical="center"/>
    </xf>
    <xf numFmtId="1" fontId="57" fillId="0" borderId="2" xfId="0" applyNumberFormat="1" applyFont="1" applyBorder="1" applyAlignment="1">
      <alignment horizontal="center" vertical="center"/>
    </xf>
    <xf numFmtId="1" fontId="57" fillId="0" borderId="3" xfId="0" applyNumberFormat="1" applyFont="1" applyBorder="1" applyAlignment="1">
      <alignment horizontal="center" vertical="center"/>
    </xf>
    <xf numFmtId="14" fontId="56" fillId="45" borderId="2" xfId="0" applyNumberFormat="1" applyFont="1" applyFill="1" applyBorder="1" applyAlignment="1" applyProtection="1">
      <alignment horizontal="center" vertical="center" wrapText="1"/>
      <protection locked="0"/>
    </xf>
    <xf numFmtId="14" fontId="56" fillId="45" borderId="66" xfId="0" applyNumberFormat="1" applyFont="1" applyFill="1" applyBorder="1" applyAlignment="1" applyProtection="1">
      <alignment horizontal="center" vertical="center" wrapText="1"/>
      <protection locked="0"/>
    </xf>
    <xf numFmtId="14" fontId="56" fillId="45" borderId="3" xfId="0" applyNumberFormat="1" applyFont="1" applyFill="1" applyBorder="1" applyAlignment="1" applyProtection="1">
      <alignment horizontal="center" vertical="center" wrapText="1"/>
      <protection locked="0"/>
    </xf>
    <xf numFmtId="14" fontId="56" fillId="2" borderId="2" xfId="0" applyNumberFormat="1" applyFont="1" applyFill="1" applyBorder="1" applyAlignment="1" applyProtection="1">
      <alignment horizontal="left" vertical="center" wrapText="1"/>
      <protection locked="0"/>
    </xf>
    <xf numFmtId="14" fontId="56" fillId="2" borderId="66" xfId="0" applyNumberFormat="1" applyFont="1" applyFill="1" applyBorder="1" applyAlignment="1" applyProtection="1">
      <alignment horizontal="left" vertical="center" wrapText="1"/>
      <protection locked="0"/>
    </xf>
    <xf numFmtId="14" fontId="56" fillId="2" borderId="3" xfId="0" applyNumberFormat="1" applyFont="1" applyFill="1" applyBorder="1" applyAlignment="1" applyProtection="1">
      <alignment horizontal="left" vertical="center" wrapText="1"/>
      <protection locked="0"/>
    </xf>
    <xf numFmtId="0" fontId="53" fillId="45" borderId="2" xfId="3" applyFont="1" applyFill="1" applyBorder="1" applyAlignment="1">
      <alignment horizontal="center" vertical="center"/>
    </xf>
    <xf numFmtId="0" fontId="53" fillId="45" borderId="66" xfId="3" applyFont="1" applyFill="1" applyBorder="1" applyAlignment="1">
      <alignment horizontal="center" vertical="center"/>
    </xf>
    <xf numFmtId="0" fontId="53" fillId="45" borderId="3" xfId="3" applyFont="1" applyFill="1" applyBorder="1" applyAlignment="1">
      <alignment horizontal="center" vertical="center"/>
    </xf>
    <xf numFmtId="0" fontId="56" fillId="45" borderId="2" xfId="0" applyFont="1" applyFill="1" applyBorder="1" applyAlignment="1" applyProtection="1">
      <alignment vertical="center" wrapText="1"/>
      <protection locked="0"/>
    </xf>
    <xf numFmtId="0" fontId="56" fillId="45" borderId="66" xfId="0" applyFont="1" applyFill="1" applyBorder="1" applyAlignment="1" applyProtection="1">
      <alignment vertical="center" wrapText="1"/>
      <protection locked="0"/>
    </xf>
    <xf numFmtId="0" fontId="56" fillId="45" borderId="3" xfId="0" applyFont="1" applyFill="1" applyBorder="1" applyAlignment="1" applyProtection="1">
      <alignment vertical="center" wrapText="1"/>
      <protection locked="0"/>
    </xf>
    <xf numFmtId="14" fontId="56" fillId="45" borderId="2" xfId="0" applyNumberFormat="1" applyFont="1" applyFill="1" applyBorder="1" applyAlignment="1" applyProtection="1">
      <alignment horizontal="left" vertical="center" wrapText="1"/>
      <protection locked="0"/>
    </xf>
    <xf numFmtId="14" fontId="56" fillId="45" borderId="66" xfId="0" applyNumberFormat="1" applyFont="1" applyFill="1" applyBorder="1" applyAlignment="1" applyProtection="1">
      <alignment horizontal="left" vertical="center" wrapText="1"/>
      <protection locked="0"/>
    </xf>
    <xf numFmtId="14" fontId="56" fillId="45" borderId="3" xfId="0" applyNumberFormat="1" applyFont="1" applyFill="1" applyBorder="1" applyAlignment="1" applyProtection="1">
      <alignment horizontal="left" vertical="center" wrapText="1"/>
      <protection locked="0"/>
    </xf>
    <xf numFmtId="14" fontId="57" fillId="45" borderId="2" xfId="0" applyNumberFormat="1" applyFont="1" applyFill="1" applyBorder="1" applyAlignment="1" applyProtection="1">
      <alignment horizontal="center" vertical="center" wrapText="1"/>
      <protection locked="0"/>
    </xf>
    <xf numFmtId="14" fontId="57" fillId="45" borderId="66" xfId="0" applyNumberFormat="1" applyFont="1" applyFill="1" applyBorder="1" applyAlignment="1" applyProtection="1">
      <alignment horizontal="center" vertical="center" wrapText="1"/>
      <protection locked="0"/>
    </xf>
    <xf numFmtId="14" fontId="57" fillId="45" borderId="3" xfId="0" applyNumberFormat="1" applyFont="1" applyFill="1" applyBorder="1" applyAlignment="1" applyProtection="1">
      <alignment horizontal="center" vertical="center" wrapText="1"/>
      <protection locked="0"/>
    </xf>
    <xf numFmtId="14" fontId="56" fillId="45" borderId="1" xfId="0" applyNumberFormat="1" applyFont="1" applyFill="1" applyBorder="1" applyAlignment="1" applyProtection="1">
      <alignment horizontal="center" vertical="center" wrapText="1"/>
      <protection locked="0"/>
    </xf>
    <xf numFmtId="14" fontId="56" fillId="2" borderId="1" xfId="0" applyNumberFormat="1" applyFont="1" applyFill="1" applyBorder="1" applyAlignment="1" applyProtection="1">
      <alignment horizontal="left" vertical="center" wrapText="1"/>
      <protection locked="0"/>
    </xf>
    <xf numFmtId="14" fontId="56" fillId="45" borderId="1" xfId="0" applyNumberFormat="1" applyFont="1" applyFill="1" applyBorder="1" applyAlignment="1" applyProtection="1">
      <alignment horizontal="left" vertical="center" wrapText="1"/>
      <protection locked="0"/>
    </xf>
    <xf numFmtId="14" fontId="57" fillId="45" borderId="1" xfId="0" applyNumberFormat="1" applyFont="1" applyFill="1" applyBorder="1" applyAlignment="1" applyProtection="1">
      <alignment horizontal="center" vertical="center" wrapText="1"/>
      <protection locked="0"/>
    </xf>
    <xf numFmtId="14" fontId="56" fillId="2" borderId="1" xfId="0" applyNumberFormat="1" applyFont="1" applyFill="1" applyBorder="1" applyAlignment="1" applyProtection="1">
      <alignment vertical="center" wrapText="1"/>
      <protection locked="0"/>
    </xf>
    <xf numFmtId="0" fontId="57" fillId="18" borderId="1" xfId="0" applyFont="1" applyFill="1" applyBorder="1" applyAlignment="1">
      <alignment horizontal="center" vertical="center" wrapText="1"/>
    </xf>
    <xf numFmtId="0" fontId="57" fillId="32" borderId="1" xfId="0" applyFont="1" applyFill="1" applyBorder="1" applyAlignment="1">
      <alignment horizontal="center" vertical="center" wrapText="1"/>
    </xf>
    <xf numFmtId="0" fontId="57" fillId="18" borderId="2" xfId="0" applyFont="1" applyFill="1" applyBorder="1" applyAlignment="1">
      <alignment horizontal="center" vertical="center"/>
    </xf>
    <xf numFmtId="0" fontId="57" fillId="18" borderId="3" xfId="0" applyFont="1" applyFill="1" applyBorder="1" applyAlignment="1">
      <alignment horizontal="center" vertical="center"/>
    </xf>
    <xf numFmtId="0" fontId="57" fillId="19" borderId="2" xfId="0" applyFont="1" applyFill="1" applyBorder="1" applyAlignment="1" applyProtection="1">
      <alignment horizontal="center" vertical="center" wrapText="1"/>
      <protection locked="0"/>
    </xf>
    <xf numFmtId="0" fontId="57" fillId="19" borderId="3" xfId="0" applyFont="1" applyFill="1" applyBorder="1" applyAlignment="1" applyProtection="1">
      <alignment horizontal="center" vertical="center" wrapText="1"/>
      <protection locked="0"/>
    </xf>
    <xf numFmtId="0" fontId="56" fillId="19" borderId="2" xfId="0" applyFont="1" applyFill="1" applyBorder="1" applyAlignment="1" applyProtection="1">
      <alignment horizontal="center" vertical="center" wrapText="1"/>
      <protection locked="0"/>
    </xf>
    <xf numFmtId="0" fontId="56" fillId="19" borderId="3" xfId="0" applyFont="1" applyFill="1" applyBorder="1" applyAlignment="1" applyProtection="1">
      <alignment horizontal="center" vertical="center" wrapText="1"/>
      <protection locked="0"/>
    </xf>
    <xf numFmtId="0" fontId="53" fillId="19" borderId="2" xfId="3" applyFont="1" applyFill="1" applyBorder="1" applyAlignment="1">
      <alignment horizontal="center" vertical="center"/>
    </xf>
    <xf numFmtId="0" fontId="53" fillId="19" borderId="3" xfId="3" applyFont="1" applyFill="1" applyBorder="1" applyAlignment="1">
      <alignment horizontal="center" vertical="center"/>
    </xf>
    <xf numFmtId="0" fontId="56" fillId="19" borderId="2" xfId="0" applyFont="1" applyFill="1" applyBorder="1" applyAlignment="1" applyProtection="1">
      <alignment horizontal="left" vertical="center" wrapText="1"/>
      <protection locked="0"/>
    </xf>
    <xf numFmtId="0" fontId="56" fillId="19" borderId="3" xfId="0" applyFont="1" applyFill="1" applyBorder="1" applyAlignment="1" applyProtection="1">
      <alignment horizontal="left" vertical="center" wrapText="1"/>
      <protection locked="0"/>
    </xf>
    <xf numFmtId="14" fontId="56" fillId="19" borderId="2" xfId="0" applyNumberFormat="1" applyFont="1" applyFill="1" applyBorder="1" applyAlignment="1" applyProtection="1">
      <alignment horizontal="center" vertical="center" wrapText="1"/>
      <protection locked="0"/>
    </xf>
    <xf numFmtId="14" fontId="56" fillId="19" borderId="3" xfId="0" applyNumberFormat="1" applyFont="1" applyFill="1" applyBorder="1" applyAlignment="1" applyProtection="1">
      <alignment horizontal="center" vertical="center" wrapText="1"/>
      <protection locked="0"/>
    </xf>
    <xf numFmtId="14" fontId="57" fillId="10" borderId="2" xfId="0" applyNumberFormat="1" applyFont="1" applyFill="1" applyBorder="1" applyAlignment="1" applyProtection="1">
      <alignment horizontal="center" vertical="center" wrapText="1"/>
      <protection locked="0"/>
    </xf>
    <xf numFmtId="14" fontId="57" fillId="10" borderId="66" xfId="0" applyNumberFormat="1" applyFont="1" applyFill="1" applyBorder="1" applyAlignment="1" applyProtection="1">
      <alignment horizontal="center" vertical="center" wrapText="1"/>
      <protection locked="0"/>
    </xf>
    <xf numFmtId="14" fontId="57" fillId="10" borderId="3" xfId="0" applyNumberFormat="1" applyFont="1" applyFill="1" applyBorder="1" applyAlignment="1" applyProtection="1">
      <alignment horizontal="center" vertical="center" wrapText="1"/>
      <protection locked="0"/>
    </xf>
    <xf numFmtId="14" fontId="56" fillId="10" borderId="2" xfId="0" applyNumberFormat="1" applyFont="1" applyFill="1" applyBorder="1" applyAlignment="1" applyProtection="1">
      <alignment horizontal="center" vertical="center" wrapText="1"/>
      <protection locked="0"/>
    </xf>
    <xf numFmtId="14" fontId="56" fillId="10" borderId="66" xfId="0" applyNumberFormat="1" applyFont="1" applyFill="1" applyBorder="1" applyAlignment="1" applyProtection="1">
      <alignment horizontal="center" vertical="center" wrapText="1"/>
      <protection locked="0"/>
    </xf>
    <xf numFmtId="14" fontId="56" fillId="10" borderId="3" xfId="0" applyNumberFormat="1" applyFont="1" applyFill="1" applyBorder="1" applyAlignment="1" applyProtection="1">
      <alignment horizontal="center" vertical="center" wrapText="1"/>
      <protection locked="0"/>
    </xf>
    <xf numFmtId="0" fontId="56" fillId="10" borderId="2" xfId="0" applyFont="1" applyFill="1" applyBorder="1" applyAlignment="1" applyProtection="1">
      <alignment vertical="center" wrapText="1"/>
      <protection locked="0"/>
    </xf>
    <xf numFmtId="0" fontId="56" fillId="10" borderId="66" xfId="0" applyFont="1" applyFill="1" applyBorder="1" applyAlignment="1" applyProtection="1">
      <alignment vertical="center" wrapText="1"/>
      <protection locked="0"/>
    </xf>
    <xf numFmtId="0" fontId="56" fillId="10" borderId="3" xfId="0" applyFont="1" applyFill="1" applyBorder="1" applyAlignment="1" applyProtection="1">
      <alignment vertical="center" wrapText="1"/>
      <protection locked="0"/>
    </xf>
    <xf numFmtId="0" fontId="53" fillId="10" borderId="2" xfId="3" applyFont="1" applyFill="1" applyBorder="1" applyAlignment="1">
      <alignment vertical="center"/>
    </xf>
    <xf numFmtId="0" fontId="53" fillId="10" borderId="66" xfId="3" applyFont="1" applyFill="1" applyBorder="1" applyAlignment="1">
      <alignment vertical="center"/>
    </xf>
    <xf numFmtId="0" fontId="53" fillId="10" borderId="3" xfId="3" applyFont="1" applyFill="1" applyBorder="1" applyAlignment="1">
      <alignment vertical="center"/>
    </xf>
    <xf numFmtId="14" fontId="56" fillId="10" borderId="2" xfId="0" applyNumberFormat="1" applyFont="1" applyFill="1" applyBorder="1" applyAlignment="1" applyProtection="1">
      <alignment horizontal="left" vertical="center" wrapText="1"/>
      <protection locked="0"/>
    </xf>
    <xf numFmtId="14" fontId="56" fillId="10" borderId="66" xfId="0" applyNumberFormat="1" applyFont="1" applyFill="1" applyBorder="1" applyAlignment="1" applyProtection="1">
      <alignment horizontal="left" vertical="center" wrapText="1"/>
      <protection locked="0"/>
    </xf>
    <xf numFmtId="14" fontId="56" fillId="10" borderId="3" xfId="0" applyNumberFormat="1" applyFont="1" applyFill="1" applyBorder="1" applyAlignment="1" applyProtection="1">
      <alignment horizontal="left" vertical="center" wrapText="1"/>
      <protection locked="0"/>
    </xf>
    <xf numFmtId="14" fontId="56" fillId="2" borderId="1" xfId="0" applyNumberFormat="1" applyFont="1" applyFill="1" applyBorder="1" applyAlignment="1" applyProtection="1">
      <alignment horizontal="center" vertical="center" wrapText="1"/>
      <protection locked="0"/>
    </xf>
    <xf numFmtId="0" fontId="57" fillId="0" borderId="2" xfId="0" applyFont="1" applyBorder="1" applyAlignment="1">
      <alignment horizontal="center" vertical="center" wrapText="1"/>
    </xf>
    <xf numFmtId="0" fontId="57" fillId="0" borderId="66" xfId="0" applyFont="1" applyBorder="1" applyAlignment="1">
      <alignment horizontal="center" vertical="center" wrapText="1"/>
    </xf>
    <xf numFmtId="0" fontId="56" fillId="0" borderId="2" xfId="0" applyFont="1" applyBorder="1" applyAlignment="1">
      <alignment horizontal="center" vertical="center" wrapText="1"/>
    </xf>
    <xf numFmtId="0" fontId="56" fillId="0" borderId="66" xfId="0" applyFont="1" applyBorder="1" applyAlignment="1">
      <alignment horizontal="center" vertical="center" wrapText="1"/>
    </xf>
    <xf numFmtId="0" fontId="57" fillId="0" borderId="3" xfId="0" applyFont="1" applyBorder="1" applyAlignment="1">
      <alignment horizontal="center" vertical="center" wrapText="1"/>
    </xf>
    <xf numFmtId="0" fontId="56" fillId="0" borderId="3" xfId="0" applyFont="1" applyBorder="1" applyAlignment="1">
      <alignment horizontal="center" vertical="center" wrapText="1"/>
    </xf>
    <xf numFmtId="0" fontId="56" fillId="0" borderId="1" xfId="0" applyFont="1" applyBorder="1" applyAlignment="1">
      <alignment horizontal="center" vertical="center" wrapText="1"/>
    </xf>
    <xf numFmtId="0" fontId="57" fillId="0" borderId="66" xfId="0" applyFont="1" applyBorder="1" applyAlignment="1" applyProtection="1">
      <alignment horizontal="center" vertical="center" wrapText="1"/>
      <protection locked="0"/>
    </xf>
    <xf numFmtId="0" fontId="57" fillId="0" borderId="1" xfId="0" applyFont="1" applyBorder="1" applyAlignment="1">
      <alignment horizontal="center" vertical="center" wrapText="1"/>
    </xf>
    <xf numFmtId="0" fontId="57" fillId="5" borderId="1" xfId="0" applyFont="1" applyFill="1" applyBorder="1" applyAlignment="1" applyProtection="1">
      <alignment horizontal="center" vertical="center" wrapText="1"/>
      <protection locked="0"/>
    </xf>
    <xf numFmtId="0" fontId="57" fillId="0" borderId="2" xfId="0" applyFont="1" applyBorder="1" applyAlignment="1">
      <alignment horizontal="center" vertical="center"/>
    </xf>
    <xf numFmtId="0" fontId="57" fillId="0" borderId="66" xfId="0" applyFont="1" applyBorder="1" applyAlignment="1">
      <alignment horizontal="center" vertical="center"/>
    </xf>
    <xf numFmtId="0" fontId="57" fillId="0" borderId="1" xfId="0" applyFont="1" applyBorder="1" applyAlignment="1" applyProtection="1">
      <alignment horizontal="center" vertical="center" wrapText="1"/>
      <protection locked="0"/>
    </xf>
    <xf numFmtId="0" fontId="56" fillId="0" borderId="2" xfId="0" applyFont="1" applyBorder="1" applyAlignment="1" applyProtection="1">
      <alignment horizontal="center" vertical="center" wrapText="1"/>
      <protection locked="0"/>
    </xf>
    <xf numFmtId="0" fontId="56" fillId="0" borderId="3" xfId="0" applyFont="1" applyBorder="1" applyAlignment="1" applyProtection="1">
      <alignment horizontal="center" vertical="center" wrapText="1"/>
      <protection locked="0"/>
    </xf>
    <xf numFmtId="0" fontId="56" fillId="0" borderId="1" xfId="0" applyFont="1" applyBorder="1" applyAlignment="1" applyProtection="1">
      <alignment horizontal="left" vertical="center" wrapText="1"/>
      <protection locked="0"/>
    </xf>
    <xf numFmtId="9" fontId="56" fillId="0" borderId="2" xfId="0" applyNumberFormat="1" applyFont="1" applyBorder="1" applyAlignment="1">
      <alignment horizontal="center" vertical="center"/>
    </xf>
    <xf numFmtId="9" fontId="56" fillId="0" borderId="66" xfId="0" applyNumberFormat="1" applyFont="1" applyBorder="1" applyAlignment="1">
      <alignment horizontal="center" vertical="center"/>
    </xf>
    <xf numFmtId="9" fontId="56" fillId="0" borderId="3" xfId="0" applyNumberFormat="1" applyFont="1" applyBorder="1" applyAlignment="1">
      <alignment horizontal="center" vertical="center"/>
    </xf>
    <xf numFmtId="0" fontId="56" fillId="0" borderId="66" xfId="0" applyFont="1" applyBorder="1" applyAlignment="1" applyProtection="1">
      <alignment horizontal="center" vertical="center" wrapText="1"/>
      <protection locked="0"/>
    </xf>
    <xf numFmtId="0" fontId="56" fillId="0" borderId="2" xfId="0" applyFont="1" applyBorder="1" applyAlignment="1" applyProtection="1">
      <alignment horizontal="center" vertical="center"/>
      <protection locked="0"/>
    </xf>
    <xf numFmtId="0" fontId="56" fillId="0" borderId="66" xfId="0" applyFont="1" applyBorder="1" applyAlignment="1" applyProtection="1">
      <alignment horizontal="center" vertical="center"/>
      <protection locked="0"/>
    </xf>
    <xf numFmtId="0" fontId="56" fillId="0" borderId="2" xfId="3" applyFont="1" applyFill="1" applyBorder="1" applyAlignment="1" applyProtection="1">
      <alignment horizontal="center" vertical="center" wrapText="1"/>
      <protection locked="0"/>
    </xf>
    <xf numFmtId="0" fontId="56" fillId="0" borderId="3" xfId="3" applyFont="1" applyFill="1" applyBorder="1" applyAlignment="1" applyProtection="1">
      <alignment horizontal="center" vertical="center" wrapText="1"/>
      <protection locked="0"/>
    </xf>
    <xf numFmtId="0" fontId="56" fillId="2" borderId="1" xfId="0" applyFont="1" applyFill="1" applyBorder="1" applyAlignment="1" applyProtection="1">
      <alignment vertical="center" wrapText="1"/>
      <protection locked="0"/>
    </xf>
    <xf numFmtId="0" fontId="56" fillId="2" borderId="2" xfId="0" applyFont="1" applyFill="1" applyBorder="1" applyAlignment="1" applyProtection="1">
      <alignment horizontal="center" vertical="center" wrapText="1"/>
      <protection locked="0"/>
    </xf>
    <xf numFmtId="0" fontId="56" fillId="2" borderId="3" xfId="0" applyFont="1" applyFill="1" applyBorder="1" applyAlignment="1" applyProtection="1">
      <alignment horizontal="center" vertical="center" wrapText="1"/>
      <protection locked="0"/>
    </xf>
    <xf numFmtId="0" fontId="56" fillId="2" borderId="1" xfId="0" applyFont="1" applyFill="1" applyBorder="1" applyAlignment="1" applyProtection="1">
      <alignment horizontal="center" vertical="center" wrapText="1"/>
      <protection locked="0"/>
    </xf>
    <xf numFmtId="0" fontId="56" fillId="0" borderId="3" xfId="0" applyFont="1" applyBorder="1" applyAlignment="1" applyProtection="1">
      <alignment horizontal="center" vertical="center"/>
      <protection locked="0"/>
    </xf>
    <xf numFmtId="0" fontId="57" fillId="2" borderId="4" xfId="0" applyFont="1" applyFill="1" applyBorder="1" applyAlignment="1">
      <alignment horizontal="center" vertical="center"/>
    </xf>
    <xf numFmtId="0" fontId="57" fillId="2" borderId="5" xfId="0" applyFont="1" applyFill="1" applyBorder="1" applyAlignment="1">
      <alignment horizontal="center" vertical="center"/>
    </xf>
    <xf numFmtId="0" fontId="57" fillId="2" borderId="6" xfId="0" applyFont="1" applyFill="1" applyBorder="1" applyAlignment="1">
      <alignment horizontal="center" vertical="center"/>
    </xf>
    <xf numFmtId="9" fontId="56" fillId="0" borderId="2" xfId="2" applyFont="1" applyFill="1" applyBorder="1" applyAlignment="1" applyProtection="1">
      <alignment horizontal="center" vertical="center" wrapText="1"/>
    </xf>
    <xf numFmtId="9" fontId="56" fillId="0" borderId="3" xfId="2" applyFont="1" applyFill="1" applyBorder="1" applyAlignment="1" applyProtection="1">
      <alignment horizontal="center" vertical="center" wrapText="1"/>
    </xf>
    <xf numFmtId="0" fontId="63" fillId="0" borderId="2" xfId="3" applyFont="1" applyFill="1" applyBorder="1" applyAlignment="1" applyProtection="1">
      <alignment horizontal="center" vertical="center" wrapText="1"/>
      <protection locked="0"/>
    </xf>
    <xf numFmtId="0" fontId="63" fillId="0" borderId="3" xfId="3" applyFont="1" applyFill="1" applyBorder="1" applyAlignment="1" applyProtection="1">
      <alignment horizontal="center" vertical="center" wrapText="1"/>
      <protection locked="0"/>
    </xf>
    <xf numFmtId="0" fontId="56" fillId="0" borderId="4" xfId="0" applyFont="1" applyBorder="1" applyAlignment="1">
      <alignment horizontal="center" vertical="center"/>
    </xf>
    <xf numFmtId="0" fontId="56" fillId="0" borderId="5" xfId="0" applyFont="1" applyBorder="1" applyAlignment="1">
      <alignment horizontal="center" vertical="center"/>
    </xf>
    <xf numFmtId="0" fontId="56" fillId="3" borderId="2" xfId="0" applyFont="1" applyFill="1" applyBorder="1" applyAlignment="1" applyProtection="1">
      <alignment horizontal="left" vertical="center" wrapText="1"/>
      <protection locked="0"/>
    </xf>
    <xf numFmtId="0" fontId="56" fillId="3" borderId="3" xfId="0" applyFont="1" applyFill="1" applyBorder="1" applyAlignment="1" applyProtection="1">
      <alignment horizontal="left" vertical="center" wrapText="1"/>
      <protection locked="0"/>
    </xf>
    <xf numFmtId="0" fontId="56" fillId="0" borderId="1" xfId="0" applyFont="1" applyBorder="1" applyAlignment="1" applyProtection="1">
      <alignment horizontal="center" vertical="center" wrapText="1"/>
      <protection locked="0"/>
    </xf>
    <xf numFmtId="0" fontId="56" fillId="10" borderId="1" xfId="0" applyFont="1" applyFill="1" applyBorder="1" applyAlignment="1" applyProtection="1">
      <alignment horizontal="left" vertical="center" wrapText="1"/>
      <protection locked="0"/>
    </xf>
    <xf numFmtId="9" fontId="56" fillId="0" borderId="2" xfId="2" applyFont="1" applyFill="1" applyBorder="1" applyAlignment="1" applyProtection="1">
      <alignment horizontal="center" vertical="center" wrapText="1"/>
      <protection locked="0"/>
    </xf>
    <xf numFmtId="9" fontId="56" fillId="0" borderId="3" xfId="2" applyFont="1" applyFill="1" applyBorder="1" applyAlignment="1" applyProtection="1">
      <alignment horizontal="center" vertical="center" wrapText="1"/>
      <protection locked="0"/>
    </xf>
    <xf numFmtId="0" fontId="56" fillId="3" borderId="2" xfId="1" applyFont="1" applyFill="1" applyBorder="1" applyAlignment="1" applyProtection="1">
      <alignment horizontal="center" vertical="center" wrapText="1"/>
      <protection locked="0"/>
    </xf>
    <xf numFmtId="0" fontId="56" fillId="3" borderId="3" xfId="1" applyFont="1" applyFill="1" applyBorder="1" applyAlignment="1" applyProtection="1">
      <alignment horizontal="center" vertical="center" wrapText="1"/>
      <protection locked="0"/>
    </xf>
    <xf numFmtId="9" fontId="56" fillId="0" borderId="66" xfId="2" applyFont="1" applyFill="1" applyBorder="1" applyAlignment="1" applyProtection="1">
      <alignment horizontal="center" vertical="center" wrapText="1"/>
      <protection locked="0"/>
    </xf>
    <xf numFmtId="0" fontId="56" fillId="3" borderId="66" xfId="1" applyFont="1" applyFill="1" applyBorder="1" applyAlignment="1" applyProtection="1">
      <alignment horizontal="center" vertical="center" wrapText="1"/>
      <protection locked="0"/>
    </xf>
    <xf numFmtId="9" fontId="56" fillId="0" borderId="2" xfId="2" applyFont="1" applyFill="1" applyBorder="1" applyAlignment="1" applyProtection="1">
      <alignment horizontal="center" vertical="center"/>
    </xf>
    <xf numFmtId="9" fontId="56" fillId="0" borderId="66" xfId="2" applyFont="1" applyFill="1" applyBorder="1" applyAlignment="1" applyProtection="1">
      <alignment horizontal="center" vertical="center"/>
    </xf>
    <xf numFmtId="9" fontId="56" fillId="0" borderId="3" xfId="2" applyFont="1" applyFill="1" applyBorder="1" applyAlignment="1" applyProtection="1">
      <alignment horizontal="center" vertical="center"/>
    </xf>
    <xf numFmtId="0" fontId="56" fillId="0" borderId="66" xfId="3" applyFont="1" applyFill="1" applyBorder="1" applyAlignment="1" applyProtection="1">
      <alignment horizontal="center" vertical="center" wrapText="1"/>
      <protection locked="0"/>
    </xf>
    <xf numFmtId="0" fontId="64" fillId="0" borderId="2" xfId="0" applyFont="1" applyBorder="1" applyAlignment="1">
      <alignment horizontal="center" vertical="center" wrapText="1"/>
    </xf>
    <xf numFmtId="0" fontId="64" fillId="0" borderId="66" xfId="0" applyFont="1" applyBorder="1" applyAlignment="1">
      <alignment horizontal="center" vertical="center" wrapText="1"/>
    </xf>
    <xf numFmtId="0" fontId="63" fillId="0" borderId="66" xfId="3" applyFont="1" applyFill="1" applyBorder="1" applyAlignment="1" applyProtection="1">
      <alignment horizontal="center" vertical="center" wrapText="1"/>
      <protection locked="0"/>
    </xf>
    <xf numFmtId="0" fontId="56" fillId="2" borderId="1" xfId="0" applyFont="1" applyFill="1" applyBorder="1" applyAlignment="1" applyProtection="1">
      <alignment horizontal="left" vertical="center" wrapText="1"/>
      <protection locked="0"/>
    </xf>
    <xf numFmtId="0" fontId="56" fillId="0" borderId="2" xfId="0" applyFont="1" applyBorder="1" applyAlignment="1" applyProtection="1">
      <alignment horizontal="left" vertical="center" wrapText="1"/>
      <protection locked="0"/>
    </xf>
    <xf numFmtId="0" fontId="56" fillId="0" borderId="3" xfId="0" applyFont="1" applyBorder="1" applyAlignment="1" applyProtection="1">
      <alignment horizontal="left" vertical="center" wrapText="1"/>
      <protection locked="0"/>
    </xf>
    <xf numFmtId="9" fontId="56" fillId="0" borderId="66" xfId="2" applyFont="1" applyFill="1" applyBorder="1" applyAlignment="1" applyProtection="1">
      <alignment horizontal="center" vertical="center" wrapText="1"/>
    </xf>
    <xf numFmtId="0" fontId="63" fillId="0" borderId="1" xfId="3" applyFont="1" applyFill="1" applyBorder="1" applyAlignment="1" applyProtection="1">
      <alignment horizontal="center" vertical="center" wrapText="1"/>
      <protection locked="0"/>
    </xf>
    <xf numFmtId="0" fontId="56" fillId="0" borderId="1" xfId="3" applyFont="1" applyFill="1" applyBorder="1" applyAlignment="1" applyProtection="1">
      <alignment horizontal="center" vertical="center" wrapText="1"/>
      <protection locked="0"/>
    </xf>
    <xf numFmtId="0" fontId="56" fillId="0" borderId="2" xfId="1" applyFont="1" applyBorder="1" applyAlignment="1" applyProtection="1">
      <alignment horizontal="center" vertical="center" wrapText="1"/>
      <protection locked="0"/>
    </xf>
    <xf numFmtId="0" fontId="56" fillId="0" borderId="66" xfId="1" applyFont="1" applyBorder="1" applyAlignment="1" applyProtection="1">
      <alignment horizontal="center" vertical="center" wrapText="1"/>
      <protection locked="0"/>
    </xf>
    <xf numFmtId="9" fontId="57" fillId="0" borderId="1" xfId="0" applyNumberFormat="1" applyFont="1" applyBorder="1" applyAlignment="1">
      <alignment horizontal="center" vertical="center" wrapText="1"/>
    </xf>
    <xf numFmtId="0" fontId="56" fillId="10" borderId="2" xfId="0" applyFont="1" applyFill="1" applyBorder="1" applyAlignment="1" applyProtection="1">
      <alignment horizontal="center" vertical="center" wrapText="1"/>
      <protection locked="0"/>
    </xf>
    <xf numFmtId="0" fontId="56" fillId="10" borderId="66" xfId="0" applyFont="1" applyFill="1" applyBorder="1" applyAlignment="1" applyProtection="1">
      <alignment horizontal="center" vertical="center" wrapText="1"/>
      <protection locked="0"/>
    </xf>
    <xf numFmtId="0" fontId="56" fillId="0" borderId="2" xfId="0" applyFont="1" applyBorder="1" applyAlignment="1">
      <alignment horizontal="center" vertical="center"/>
    </xf>
    <xf numFmtId="0" fontId="56" fillId="0" borderId="66" xfId="0" applyFont="1" applyBorder="1" applyAlignment="1">
      <alignment horizontal="center" vertical="center"/>
    </xf>
    <xf numFmtId="0" fontId="59" fillId="0" borderId="2" xfId="0" applyFont="1" applyBorder="1" applyAlignment="1">
      <alignment horizontal="center" vertical="center"/>
    </xf>
    <xf numFmtId="0" fontId="59" fillId="0" borderId="66" xfId="0" applyFont="1" applyBorder="1" applyAlignment="1">
      <alignment horizontal="center" vertical="center"/>
    </xf>
    <xf numFmtId="0" fontId="56" fillId="0" borderId="3" xfId="1" applyFont="1" applyBorder="1" applyAlignment="1" applyProtection="1">
      <alignment horizontal="center" vertical="center" wrapText="1"/>
      <protection locked="0"/>
    </xf>
    <xf numFmtId="0" fontId="57" fillId="0" borderId="2" xfId="3" applyFont="1" applyFill="1" applyBorder="1" applyAlignment="1" applyProtection="1">
      <alignment horizontal="center" vertical="center" wrapText="1"/>
      <protection locked="0"/>
    </xf>
    <xf numFmtId="0" fontId="57" fillId="0" borderId="66" xfId="3" applyFont="1" applyFill="1" applyBorder="1" applyAlignment="1" applyProtection="1">
      <alignment horizontal="center" vertical="center" wrapText="1"/>
      <protection locked="0"/>
    </xf>
    <xf numFmtId="0" fontId="59" fillId="0" borderId="2" xfId="3" applyFont="1" applyFill="1" applyBorder="1" applyAlignment="1" applyProtection="1">
      <alignment horizontal="center" vertical="center" wrapText="1"/>
      <protection locked="0"/>
    </xf>
    <xf numFmtId="0" fontId="59" fillId="0" borderId="66" xfId="3" applyFont="1" applyFill="1" applyBorder="1" applyAlignment="1" applyProtection="1">
      <alignment horizontal="center" vertical="center" wrapText="1"/>
      <protection locked="0"/>
    </xf>
    <xf numFmtId="0" fontId="57" fillId="29" borderId="2" xfId="0" applyFont="1" applyFill="1" applyBorder="1" applyAlignment="1">
      <alignment horizontal="center" vertical="center" wrapText="1"/>
    </xf>
    <xf numFmtId="0" fontId="57" fillId="29" borderId="66" xfId="0" applyFont="1" applyFill="1" applyBorder="1" applyAlignment="1">
      <alignment horizontal="center" vertical="center" wrapText="1"/>
    </xf>
    <xf numFmtId="0" fontId="57" fillId="29" borderId="3" xfId="0" applyFont="1" applyFill="1" applyBorder="1" applyAlignment="1">
      <alignment horizontal="center" vertical="center" wrapText="1"/>
    </xf>
    <xf numFmtId="9" fontId="56" fillId="29" borderId="2" xfId="0" applyNumberFormat="1" applyFont="1" applyFill="1" applyBorder="1" applyAlignment="1">
      <alignment horizontal="center" vertical="center"/>
    </xf>
    <xf numFmtId="9" fontId="56" fillId="29" borderId="66" xfId="0" applyNumberFormat="1" applyFont="1" applyFill="1" applyBorder="1" applyAlignment="1">
      <alignment horizontal="center" vertical="center"/>
    </xf>
    <xf numFmtId="9" fontId="56" fillId="29" borderId="3" xfId="0" applyNumberFormat="1" applyFont="1" applyFill="1" applyBorder="1" applyAlignment="1">
      <alignment horizontal="center" vertical="center"/>
    </xf>
    <xf numFmtId="0" fontId="57" fillId="0" borderId="1" xfId="3" applyFont="1" applyFill="1" applyBorder="1" applyAlignment="1" applyProtection="1">
      <alignment horizontal="center" vertical="center" wrapText="1"/>
      <protection locked="0"/>
    </xf>
    <xf numFmtId="0" fontId="59" fillId="0" borderId="1" xfId="3" applyFont="1" applyFill="1" applyBorder="1" applyAlignment="1" applyProtection="1">
      <alignment horizontal="center" vertical="center" wrapText="1"/>
      <protection locked="0"/>
    </xf>
    <xf numFmtId="0" fontId="57" fillId="0" borderId="3" xfId="3" applyFont="1" applyFill="1" applyBorder="1" applyAlignment="1" applyProtection="1">
      <alignment horizontal="center" vertical="center" wrapText="1"/>
      <protection locked="0"/>
    </xf>
    <xf numFmtId="0" fontId="59" fillId="0" borderId="3" xfId="3" applyFont="1" applyFill="1" applyBorder="1" applyAlignment="1" applyProtection="1">
      <alignment horizontal="center" vertical="center" wrapText="1"/>
      <protection locked="0"/>
    </xf>
    <xf numFmtId="14" fontId="56" fillId="3" borderId="1" xfId="0" applyNumberFormat="1" applyFont="1" applyFill="1" applyBorder="1" applyAlignment="1" applyProtection="1">
      <alignment horizontal="center" vertical="center" wrapText="1"/>
      <protection locked="0"/>
    </xf>
    <xf numFmtId="0" fontId="56" fillId="3" borderId="2" xfId="0" applyFont="1" applyFill="1" applyBorder="1" applyAlignment="1" applyProtection="1">
      <alignment vertical="center" wrapText="1"/>
      <protection locked="0"/>
    </xf>
    <xf numFmtId="0" fontId="56" fillId="3" borderId="3" xfId="0" applyFont="1" applyFill="1" applyBorder="1" applyAlignment="1" applyProtection="1">
      <alignment vertical="center" wrapText="1"/>
      <protection locked="0"/>
    </xf>
    <xf numFmtId="0" fontId="56" fillId="3" borderId="2" xfId="0" applyFont="1" applyFill="1" applyBorder="1" applyAlignment="1" applyProtection="1">
      <alignment horizontal="center" vertical="center" wrapText="1"/>
      <protection locked="0"/>
    </xf>
    <xf numFmtId="0" fontId="56" fillId="3" borderId="3" xfId="0" applyFont="1" applyFill="1" applyBorder="1" applyAlignment="1" applyProtection="1">
      <alignment horizontal="center" vertical="center" wrapText="1"/>
      <protection locked="0"/>
    </xf>
    <xf numFmtId="0" fontId="56" fillId="3" borderId="1" xfId="0" applyFont="1" applyFill="1" applyBorder="1" applyAlignment="1" applyProtection="1">
      <alignment horizontal="left" vertical="center" wrapText="1"/>
      <protection locked="0"/>
    </xf>
    <xf numFmtId="0" fontId="62" fillId="3" borderId="2" xfId="3" applyFont="1" applyFill="1" applyBorder="1" applyAlignment="1">
      <alignment horizontal="center" vertical="center"/>
    </xf>
    <xf numFmtId="0" fontId="62" fillId="3" borderId="3" xfId="3" applyFont="1" applyFill="1" applyBorder="1" applyAlignment="1">
      <alignment horizontal="center" vertical="center"/>
    </xf>
    <xf numFmtId="0" fontId="59" fillId="0" borderId="2" xfId="0" applyFont="1" applyBorder="1" applyAlignment="1">
      <alignment horizontal="center" vertical="center" wrapText="1"/>
    </xf>
    <xf numFmtId="0" fontId="59" fillId="0" borderId="3" xfId="0" applyFont="1" applyBorder="1" applyAlignment="1">
      <alignment horizontal="center" vertical="center" wrapText="1"/>
    </xf>
    <xf numFmtId="0" fontId="64" fillId="0" borderId="3" xfId="0" applyFont="1" applyBorder="1" applyAlignment="1">
      <alignment horizontal="center" vertical="center" wrapText="1"/>
    </xf>
    <xf numFmtId="0" fontId="56" fillId="0" borderId="3" xfId="0" applyFont="1" applyBorder="1" applyAlignment="1">
      <alignment horizontal="center" vertical="center"/>
    </xf>
    <xf numFmtId="0" fontId="56" fillId="16" borderId="4" xfId="0" applyFont="1" applyFill="1" applyBorder="1" applyAlignment="1">
      <alignment horizontal="center" vertical="center" wrapText="1"/>
    </xf>
    <xf numFmtId="0" fontId="56" fillId="16" borderId="6" xfId="0" applyFont="1" applyFill="1" applyBorder="1" applyAlignment="1">
      <alignment horizontal="center" vertical="center" wrapText="1"/>
    </xf>
    <xf numFmtId="9" fontId="57" fillId="18" borderId="2" xfId="2" applyFont="1" applyFill="1" applyBorder="1" applyAlignment="1">
      <alignment horizontal="center" vertical="center" wrapText="1"/>
    </xf>
    <xf numFmtId="9" fontId="57" fillId="18" borderId="3" xfId="2" applyFont="1" applyFill="1" applyBorder="1" applyAlignment="1">
      <alignment horizontal="center" vertical="center" wrapText="1"/>
    </xf>
    <xf numFmtId="0" fontId="57" fillId="18" borderId="2" xfId="0" applyFont="1" applyFill="1" applyBorder="1" applyAlignment="1">
      <alignment horizontal="center" vertical="center" wrapText="1"/>
    </xf>
    <xf numFmtId="0" fontId="57" fillId="18" borderId="3" xfId="0" applyFont="1" applyFill="1" applyBorder="1" applyAlignment="1">
      <alignment horizontal="center" vertical="center" wrapText="1"/>
    </xf>
    <xf numFmtId="0" fontId="57" fillId="12" borderId="2" xfId="0" applyFont="1" applyFill="1" applyBorder="1" applyAlignment="1">
      <alignment horizontal="center" vertical="center" wrapText="1"/>
    </xf>
    <xf numFmtId="0" fontId="57" fillId="12" borderId="3"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8" xfId="0" applyFont="1" applyFill="1" applyBorder="1" applyAlignment="1">
      <alignment horizontal="center" vertical="center"/>
    </xf>
    <xf numFmtId="0" fontId="57" fillId="16" borderId="10" xfId="0" applyFont="1" applyFill="1" applyBorder="1" applyAlignment="1">
      <alignment horizontal="center" vertical="center"/>
    </xf>
    <xf numFmtId="0" fontId="57" fillId="21" borderId="1" xfId="0" applyFont="1" applyFill="1" applyBorder="1" applyAlignment="1">
      <alignment horizontal="center" vertical="center" wrapText="1"/>
    </xf>
    <xf numFmtId="9" fontId="57" fillId="0" borderId="2" xfId="0" applyNumberFormat="1" applyFont="1" applyBorder="1" applyAlignment="1">
      <alignment horizontal="center" vertical="center" wrapText="1"/>
    </xf>
    <xf numFmtId="9" fontId="57" fillId="0" borderId="3" xfId="0" applyNumberFormat="1" applyFont="1" applyBorder="1" applyAlignment="1">
      <alignment horizontal="center" vertical="center" wrapText="1"/>
    </xf>
    <xf numFmtId="0" fontId="57" fillId="14" borderId="2" xfId="0" applyFont="1" applyFill="1" applyBorder="1" applyAlignment="1">
      <alignment horizontal="center" vertical="center" wrapText="1"/>
    </xf>
    <xf numFmtId="0" fontId="57" fillId="14" borderId="3" xfId="0" applyFont="1" applyFill="1" applyBorder="1" applyAlignment="1">
      <alignment horizontal="center" vertical="center" wrapText="1"/>
    </xf>
    <xf numFmtId="0" fontId="57" fillId="20" borderId="2" xfId="0" applyFont="1" applyFill="1" applyBorder="1" applyAlignment="1">
      <alignment horizontal="center" vertical="center" wrapText="1"/>
    </xf>
    <xf numFmtId="0" fontId="57" fillId="20" borderId="3" xfId="0" applyFont="1" applyFill="1" applyBorder="1" applyAlignment="1">
      <alignment horizontal="center" vertical="center" wrapText="1"/>
    </xf>
    <xf numFmtId="0" fontId="56" fillId="0" borderId="1" xfId="0" applyFont="1" applyBorder="1" applyAlignment="1">
      <alignment horizontal="left"/>
    </xf>
    <xf numFmtId="0" fontId="57" fillId="0" borderId="4" xfId="0" applyFont="1" applyBorder="1" applyAlignment="1">
      <alignment horizontal="center" vertical="center" wrapText="1"/>
    </xf>
    <xf numFmtId="0" fontId="57" fillId="0" borderId="5" xfId="0" applyFont="1" applyBorder="1" applyAlignment="1">
      <alignment horizontal="center" vertical="center" wrapText="1"/>
    </xf>
    <xf numFmtId="0" fontId="57" fillId="0" borderId="6" xfId="0" applyFont="1" applyBorder="1" applyAlignment="1">
      <alignment horizontal="center" vertical="center" wrapText="1"/>
    </xf>
    <xf numFmtId="0" fontId="57" fillId="9" borderId="1" xfId="0" applyFont="1" applyFill="1" applyBorder="1" applyAlignment="1">
      <alignment horizontal="center" vertical="center" wrapText="1"/>
    </xf>
    <xf numFmtId="0" fontId="57" fillId="19" borderId="1" xfId="0" applyFont="1" applyFill="1" applyBorder="1" applyAlignment="1">
      <alignment horizontal="center" vertical="center" wrapText="1"/>
    </xf>
    <xf numFmtId="0" fontId="57" fillId="25" borderId="1" xfId="0" applyFont="1" applyFill="1" applyBorder="1" applyAlignment="1">
      <alignment horizontal="center" vertical="center" wrapText="1"/>
    </xf>
    <xf numFmtId="0" fontId="57" fillId="19" borderId="2" xfId="0" applyFont="1" applyFill="1" applyBorder="1" applyAlignment="1">
      <alignment horizontal="center" vertical="center" wrapText="1"/>
    </xf>
    <xf numFmtId="0" fontId="57" fillId="19" borderId="3" xfId="0" applyFont="1" applyFill="1" applyBorder="1" applyAlignment="1">
      <alignment horizontal="center" vertical="center" wrapText="1"/>
    </xf>
    <xf numFmtId="0" fontId="57" fillId="0" borderId="0" xfId="0" applyFont="1" applyAlignment="1" applyProtection="1">
      <alignment horizontal="right" vertical="center"/>
      <protection locked="0"/>
    </xf>
    <xf numFmtId="0" fontId="57" fillId="0" borderId="21" xfId="0" applyFont="1" applyBorder="1" applyAlignment="1" applyProtection="1">
      <alignment horizontal="right" vertical="center"/>
      <protection locked="0"/>
    </xf>
    <xf numFmtId="0" fontId="57" fillId="0" borderId="0" xfId="0" applyFont="1" applyAlignment="1">
      <alignment horizontal="right" vertical="center" wrapText="1"/>
    </xf>
    <xf numFmtId="0" fontId="56" fillId="0" borderId="0" xfId="0" applyFont="1" applyAlignment="1" applyProtection="1">
      <alignment horizontal="justify" vertical="center"/>
      <protection locked="0"/>
    </xf>
    <xf numFmtId="0" fontId="57" fillId="19" borderId="4" xfId="0" applyFont="1" applyFill="1" applyBorder="1" applyAlignment="1">
      <alignment horizontal="center" vertical="center" wrapText="1"/>
    </xf>
    <xf numFmtId="0" fontId="57" fillId="19" borderId="5" xfId="0" applyFont="1" applyFill="1" applyBorder="1" applyAlignment="1">
      <alignment horizontal="center" vertical="center" wrapText="1"/>
    </xf>
    <xf numFmtId="0" fontId="57" fillId="19" borderId="6" xfId="0" applyFont="1" applyFill="1" applyBorder="1" applyAlignment="1">
      <alignment horizontal="center" vertical="center" wrapText="1"/>
    </xf>
    <xf numFmtId="0" fontId="57" fillId="18" borderId="4" xfId="0" applyFont="1" applyFill="1" applyBorder="1" applyAlignment="1">
      <alignment horizontal="center" vertical="center" wrapText="1"/>
    </xf>
    <xf numFmtId="0" fontId="57" fillId="18" borderId="5" xfId="0" applyFont="1" applyFill="1" applyBorder="1" applyAlignment="1">
      <alignment horizontal="center" vertical="center" wrapText="1"/>
    </xf>
    <xf numFmtId="0" fontId="57" fillId="18" borderId="6" xfId="0" applyFont="1" applyFill="1" applyBorder="1" applyAlignment="1">
      <alignment horizontal="center" vertical="center" wrapText="1"/>
    </xf>
    <xf numFmtId="0" fontId="57" fillId="14" borderId="8" xfId="0" applyFont="1" applyFill="1" applyBorder="1" applyAlignment="1">
      <alignment horizontal="center" vertical="center" wrapText="1"/>
    </xf>
    <xf numFmtId="0" fontId="57" fillId="14" borderId="9" xfId="0" applyFont="1" applyFill="1" applyBorder="1" applyAlignment="1">
      <alignment horizontal="center" vertical="center" wrapText="1"/>
    </xf>
    <xf numFmtId="0" fontId="57" fillId="14" borderId="10" xfId="0" applyFont="1" applyFill="1" applyBorder="1" applyAlignment="1">
      <alignment horizontal="center" vertical="center" wrapText="1"/>
    </xf>
    <xf numFmtId="0" fontId="57" fillId="17" borderId="2" xfId="0" applyFont="1" applyFill="1" applyBorder="1" applyAlignment="1">
      <alignment horizontal="center" vertical="center"/>
    </xf>
    <xf numFmtId="0" fontId="57" fillId="17" borderId="3" xfId="0" applyFont="1" applyFill="1" applyBorder="1" applyAlignment="1">
      <alignment horizontal="center" vertical="center"/>
    </xf>
    <xf numFmtId="0" fontId="57" fillId="7"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3" xfId="0" applyFont="1" applyFill="1" applyBorder="1" applyAlignment="1">
      <alignment horizontal="center" vertical="center" wrapText="1"/>
    </xf>
    <xf numFmtId="0" fontId="56" fillId="0" borderId="0" xfId="0" applyFont="1" applyAlignment="1">
      <alignment horizontal="center"/>
    </xf>
    <xf numFmtId="0" fontId="56" fillId="0" borderId="0" xfId="0" applyFont="1" applyAlignment="1">
      <alignment horizontal="justify" vertical="center"/>
    </xf>
    <xf numFmtId="0" fontId="57" fillId="0" borderId="0" xfId="0" applyFont="1" applyAlignment="1">
      <alignment horizontal="center" vertical="center" wrapText="1"/>
    </xf>
    <xf numFmtId="0" fontId="57" fillId="0" borderId="19" xfId="0" applyFont="1" applyBorder="1" applyAlignment="1">
      <alignment horizontal="right" vertical="center"/>
    </xf>
    <xf numFmtId="0" fontId="57" fillId="0" borderId="0" xfId="0" applyFont="1" applyAlignment="1">
      <alignment horizontal="right" vertical="center"/>
    </xf>
    <xf numFmtId="0" fontId="57" fillId="0" borderId="7" xfId="0" applyFont="1" applyBorder="1" applyAlignment="1">
      <alignment horizontal="left" vertical="center"/>
    </xf>
    <xf numFmtId="0" fontId="57" fillId="0" borderId="0" xfId="0" applyFont="1" applyAlignment="1">
      <alignment horizontal="right"/>
    </xf>
    <xf numFmtId="0" fontId="57" fillId="0" borderId="7" xfId="0" applyFont="1" applyBorder="1" applyAlignment="1">
      <alignment horizontal="left" vertical="center" wrapText="1"/>
    </xf>
    <xf numFmtId="0" fontId="53" fillId="40" borderId="2" xfId="3" applyFont="1" applyFill="1" applyBorder="1" applyAlignment="1">
      <alignment vertical="center"/>
    </xf>
    <xf numFmtId="0" fontId="53" fillId="40" borderId="3" xfId="3" applyFont="1" applyFill="1" applyBorder="1" applyAlignment="1">
      <alignment vertical="center"/>
    </xf>
    <xf numFmtId="0" fontId="56" fillId="7" borderId="1" xfId="0" applyFont="1" applyFill="1" applyBorder="1" applyAlignment="1">
      <alignment horizontal="center" vertical="center" wrapText="1"/>
    </xf>
    <xf numFmtId="0" fontId="57" fillId="21" borderId="2" xfId="0" applyFont="1" applyFill="1" applyBorder="1" applyAlignment="1">
      <alignment horizontal="center" vertical="center" wrapText="1"/>
    </xf>
    <xf numFmtId="0" fontId="57" fillId="21" borderId="66" xfId="0" applyFont="1" applyFill="1" applyBorder="1" applyAlignment="1">
      <alignment horizontal="center" vertical="center" wrapText="1"/>
    </xf>
    <xf numFmtId="0" fontId="57" fillId="21" borderId="3" xfId="0" applyFont="1" applyFill="1" applyBorder="1" applyAlignment="1">
      <alignment horizontal="center" vertical="center" wrapText="1"/>
    </xf>
    <xf numFmtId="0" fontId="56" fillId="0" borderId="8" xfId="0" applyFont="1" applyBorder="1" applyAlignment="1" applyProtection="1">
      <alignment horizontal="justify" vertical="center" wrapText="1"/>
      <protection locked="0"/>
    </xf>
    <xf numFmtId="0" fontId="56" fillId="0" borderId="73" xfId="0" applyFont="1" applyBorder="1" applyAlignment="1" applyProtection="1">
      <alignment horizontal="justify" vertical="center" wrapText="1"/>
      <protection locked="0"/>
    </xf>
    <xf numFmtId="0" fontId="62" fillId="5" borderId="2" xfId="3" applyFont="1" applyFill="1" applyBorder="1" applyAlignment="1">
      <alignment horizontal="left" vertical="center" wrapText="1"/>
    </xf>
    <xf numFmtId="0" fontId="62" fillId="5" borderId="66" xfId="3" applyFont="1" applyFill="1" applyBorder="1" applyAlignment="1">
      <alignment horizontal="left" vertical="center" wrapText="1"/>
    </xf>
    <xf numFmtId="0" fontId="62" fillId="5" borderId="3" xfId="3" applyFont="1" applyFill="1" applyBorder="1" applyAlignment="1">
      <alignment horizontal="left" vertical="center" wrapText="1"/>
    </xf>
    <xf numFmtId="0" fontId="57" fillId="45" borderId="2" xfId="0" applyFont="1" applyFill="1" applyBorder="1" applyAlignment="1" applyProtection="1">
      <alignment horizontal="center" vertical="center" wrapText="1"/>
      <protection locked="0"/>
    </xf>
    <xf numFmtId="0" fontId="57" fillId="45" borderId="3" xfId="0" applyFont="1" applyFill="1" applyBorder="1" applyAlignment="1" applyProtection="1">
      <alignment horizontal="center" vertical="center" wrapText="1"/>
      <protection locked="0"/>
    </xf>
    <xf numFmtId="0" fontId="57" fillId="2" borderId="1" xfId="0" applyFont="1" applyFill="1" applyBorder="1" applyAlignment="1" applyProtection="1">
      <alignment horizontal="center" vertical="center" wrapText="1"/>
      <protection locked="0"/>
    </xf>
    <xf numFmtId="14" fontId="57" fillId="2" borderId="1" xfId="0" applyNumberFormat="1" applyFont="1" applyFill="1" applyBorder="1" applyAlignment="1" applyProtection="1">
      <alignment horizontal="center" vertical="center" wrapText="1"/>
      <protection locked="0"/>
    </xf>
    <xf numFmtId="0" fontId="56" fillId="45" borderId="2" xfId="0" applyFont="1" applyFill="1" applyBorder="1" applyAlignment="1" applyProtection="1">
      <alignment horizontal="center" vertical="center" wrapText="1"/>
      <protection locked="0"/>
    </xf>
    <xf numFmtId="0" fontId="56" fillId="45" borderId="3" xfId="0" applyFont="1" applyFill="1" applyBorder="1" applyAlignment="1" applyProtection="1">
      <alignment horizontal="center" vertical="center" wrapText="1"/>
      <protection locked="0"/>
    </xf>
    <xf numFmtId="0" fontId="56" fillId="45" borderId="1" xfId="0" applyFont="1" applyFill="1" applyBorder="1" applyAlignment="1" applyProtection="1">
      <alignment horizontal="center" vertical="center" wrapText="1"/>
      <protection locked="0"/>
    </xf>
    <xf numFmtId="0" fontId="56" fillId="45" borderId="1" xfId="0" applyFont="1" applyFill="1" applyBorder="1" applyAlignment="1" applyProtection="1">
      <alignment horizontal="left" vertical="center" wrapText="1"/>
      <protection locked="0"/>
    </xf>
    <xf numFmtId="0" fontId="57" fillId="45" borderId="1" xfId="0" applyFont="1" applyFill="1" applyBorder="1" applyAlignment="1" applyProtection="1">
      <alignment horizontal="center" vertical="center" wrapText="1"/>
      <protection locked="0"/>
    </xf>
    <xf numFmtId="0" fontId="58" fillId="25" borderId="1" xfId="0" applyFont="1" applyFill="1" applyBorder="1" applyAlignment="1">
      <alignment horizontal="center" vertical="center" wrapText="1"/>
    </xf>
    <xf numFmtId="0" fontId="57" fillId="3" borderId="1" xfId="0" applyFont="1" applyFill="1" applyBorder="1" applyAlignment="1">
      <alignment horizontal="center"/>
    </xf>
    <xf numFmtId="0" fontId="75" fillId="3" borderId="1" xfId="0" applyFont="1" applyFill="1" applyBorder="1" applyAlignment="1" applyProtection="1">
      <alignment horizontal="center" vertical="center" wrapText="1"/>
      <protection locked="0"/>
    </xf>
    <xf numFmtId="0" fontId="64" fillId="3" borderId="1" xfId="0" applyFont="1" applyFill="1" applyBorder="1" applyAlignment="1" applyProtection="1">
      <alignment horizontal="center" vertical="center" wrapText="1"/>
      <protection locked="0"/>
    </xf>
    <xf numFmtId="14" fontId="75" fillId="36" borderId="1" xfId="0" applyNumberFormat="1" applyFont="1" applyFill="1" applyBorder="1" applyAlignment="1" applyProtection="1">
      <alignment horizontal="center" vertical="center" wrapText="1"/>
      <protection locked="0"/>
    </xf>
    <xf numFmtId="14" fontId="75" fillId="3" borderId="1" xfId="0" applyNumberFormat="1" applyFont="1" applyFill="1" applyBorder="1" applyAlignment="1" applyProtection="1">
      <alignment horizontal="center" vertical="center" wrapText="1"/>
      <protection locked="0"/>
    </xf>
    <xf numFmtId="14" fontId="64" fillId="3" borderId="1" xfId="0" applyNumberFormat="1" applyFont="1" applyFill="1" applyBorder="1" applyAlignment="1" applyProtection="1">
      <alignment horizontal="center" vertical="center" wrapText="1"/>
      <protection locked="0"/>
    </xf>
    <xf numFmtId="0" fontId="75" fillId="36" borderId="1" xfId="0" applyFont="1" applyFill="1" applyBorder="1" applyAlignment="1" applyProtection="1">
      <alignment horizontal="center" vertical="center" wrapText="1"/>
      <protection locked="0"/>
    </xf>
    <xf numFmtId="0" fontId="57" fillId="36" borderId="1" xfId="0" applyFont="1" applyFill="1" applyBorder="1" applyAlignment="1">
      <alignment horizontal="center" vertical="center" wrapText="1"/>
    </xf>
    <xf numFmtId="1" fontId="57" fillId="3" borderId="1" xfId="0" applyNumberFormat="1" applyFont="1" applyFill="1" applyBorder="1" applyAlignment="1" applyProtection="1">
      <alignment horizontal="center" vertical="center" wrapText="1"/>
      <protection locked="0"/>
    </xf>
    <xf numFmtId="14" fontId="56" fillId="3" borderId="1" xfId="0" applyNumberFormat="1" applyFont="1" applyFill="1" applyBorder="1" applyAlignment="1" applyProtection="1">
      <alignment horizontal="left" vertical="center" wrapText="1"/>
      <protection locked="0"/>
    </xf>
    <xf numFmtId="14" fontId="57" fillId="3" borderId="1" xfId="0" applyNumberFormat="1" applyFont="1" applyFill="1" applyBorder="1" applyAlignment="1" applyProtection="1">
      <alignment horizontal="center" vertical="center" wrapText="1"/>
      <protection locked="0"/>
    </xf>
    <xf numFmtId="0" fontId="57" fillId="52" borderId="1" xfId="0" applyFont="1" applyFill="1" applyBorder="1" applyAlignment="1">
      <alignment horizontal="center" vertical="center" wrapText="1"/>
    </xf>
    <xf numFmtId="0" fontId="56" fillId="3" borderId="1" xfId="0" applyFont="1" applyFill="1" applyBorder="1" applyAlignment="1">
      <alignment horizontal="center" vertical="center" wrapText="1"/>
    </xf>
    <xf numFmtId="0" fontId="56" fillId="3" borderId="1" xfId="0" applyFont="1" applyFill="1" applyBorder="1" applyAlignment="1" applyProtection="1">
      <alignment horizontal="center" vertical="center" wrapText="1"/>
      <protection locked="0"/>
    </xf>
    <xf numFmtId="1" fontId="57" fillId="3" borderId="0" xfId="0" applyNumberFormat="1" applyFont="1" applyFill="1" applyAlignment="1">
      <alignment horizontal="center" vertical="center" wrapText="1"/>
    </xf>
    <xf numFmtId="0" fontId="57" fillId="3" borderId="1" xfId="0" applyFont="1" applyFill="1" applyBorder="1" applyAlignment="1">
      <alignment horizontal="center" vertical="center"/>
    </xf>
    <xf numFmtId="9" fontId="57" fillId="0" borderId="1" xfId="0" applyNumberFormat="1" applyFont="1" applyBorder="1" applyAlignment="1">
      <alignment horizontal="center" vertical="center"/>
    </xf>
    <xf numFmtId="9" fontId="56" fillId="0" borderId="1" xfId="0" applyNumberFormat="1" applyFont="1" applyBorder="1" applyAlignment="1">
      <alignment horizontal="center" vertical="center"/>
    </xf>
    <xf numFmtId="0" fontId="56" fillId="36" borderId="1" xfId="0" applyFont="1" applyFill="1" applyBorder="1" applyAlignment="1" applyProtection="1">
      <alignment horizontal="left" vertical="center" wrapText="1"/>
      <protection locked="0"/>
    </xf>
    <xf numFmtId="9" fontId="56" fillId="0" borderId="1" xfId="2" applyFont="1" applyFill="1" applyBorder="1" applyAlignment="1" applyProtection="1">
      <alignment horizontal="center" vertical="center" wrapText="1"/>
      <protection locked="0"/>
    </xf>
    <xf numFmtId="0" fontId="57" fillId="3" borderId="1" xfId="1" applyFont="1" applyFill="1" applyBorder="1" applyAlignment="1" applyProtection="1">
      <alignment horizontal="center" vertical="center" wrapText="1"/>
      <protection locked="0"/>
    </xf>
    <xf numFmtId="9" fontId="56" fillId="0" borderId="1" xfId="2" applyFont="1" applyFill="1" applyBorder="1" applyAlignment="1" applyProtection="1">
      <alignment horizontal="center" vertical="center" wrapText="1"/>
    </xf>
    <xf numFmtId="0" fontId="56" fillId="0" borderId="1" xfId="0" applyFont="1" applyBorder="1" applyAlignment="1">
      <alignment horizontal="left" vertical="center" wrapText="1"/>
    </xf>
    <xf numFmtId="0" fontId="56" fillId="0" borderId="1" xfId="0" applyFont="1" applyBorder="1" applyAlignment="1" applyProtection="1">
      <alignment vertical="center" wrapText="1"/>
      <protection locked="0"/>
    </xf>
    <xf numFmtId="0" fontId="62" fillId="3" borderId="1" xfId="3" applyFont="1" applyFill="1" applyBorder="1" applyAlignment="1">
      <alignment horizontal="center" vertical="center"/>
    </xf>
    <xf numFmtId="0" fontId="56" fillId="3" borderId="1" xfId="0" applyFont="1" applyFill="1" applyBorder="1" applyAlignment="1" applyProtection="1">
      <alignment vertical="center" wrapText="1"/>
      <protection locked="0"/>
    </xf>
    <xf numFmtId="0" fontId="62" fillId="3" borderId="1" xfId="3" applyFont="1" applyFill="1" applyBorder="1" applyAlignment="1">
      <alignment vertical="center"/>
    </xf>
    <xf numFmtId="0" fontId="56" fillId="0" borderId="1" xfId="0" applyFont="1" applyBorder="1" applyAlignment="1" applyProtection="1">
      <alignment horizontal="center" vertical="center"/>
      <protection locked="0"/>
    </xf>
    <xf numFmtId="9" fontId="56" fillId="0" borderId="1" xfId="2" applyFont="1" applyFill="1" applyBorder="1" applyAlignment="1" applyProtection="1">
      <alignment horizontal="center" vertical="center"/>
    </xf>
    <xf numFmtId="0" fontId="64" fillId="0" borderId="1" xfId="0" applyFont="1" applyBorder="1" applyAlignment="1">
      <alignment horizontal="center" vertical="center" wrapText="1"/>
    </xf>
    <xf numFmtId="0" fontId="57" fillId="3" borderId="1" xfId="0" applyFont="1" applyFill="1" applyBorder="1" applyAlignment="1" applyProtection="1">
      <alignment horizontal="center" vertical="center" wrapText="1"/>
      <protection locked="0"/>
    </xf>
    <xf numFmtId="0" fontId="57" fillId="0" borderId="1" xfId="1" applyFont="1" applyBorder="1" applyAlignment="1" applyProtection="1">
      <alignment horizontal="center" vertical="center" wrapText="1"/>
      <protection locked="0"/>
    </xf>
    <xf numFmtId="0" fontId="56" fillId="0" borderId="1" xfId="0" applyFont="1" applyBorder="1" applyAlignment="1">
      <alignment horizontal="center" vertical="center"/>
    </xf>
    <xf numFmtId="0" fontId="56" fillId="10" borderId="1" xfId="0" applyFont="1" applyFill="1" applyBorder="1" applyAlignment="1" applyProtection="1">
      <alignment horizontal="center" vertical="center" wrapText="1"/>
      <protection locked="0"/>
    </xf>
    <xf numFmtId="0" fontId="59" fillId="0" borderId="1" xfId="0" applyFont="1" applyBorder="1" applyAlignment="1">
      <alignment horizontal="center" vertical="center"/>
    </xf>
    <xf numFmtId="0" fontId="57" fillId="0" borderId="1" xfId="0" applyFont="1" applyBorder="1" applyAlignment="1">
      <alignment horizontal="center" vertical="center"/>
    </xf>
    <xf numFmtId="14" fontId="56" fillId="3" borderId="1" xfId="0" applyNumberFormat="1" applyFont="1" applyFill="1" applyBorder="1" applyAlignment="1" applyProtection="1">
      <alignment vertical="center" wrapText="1"/>
      <protection locked="0"/>
    </xf>
    <xf numFmtId="9" fontId="57" fillId="29" borderId="1" xfId="0" applyNumberFormat="1" applyFont="1" applyFill="1" applyBorder="1" applyAlignment="1">
      <alignment horizontal="center" vertical="center"/>
    </xf>
    <xf numFmtId="0" fontId="57" fillId="29" borderId="1" xfId="0" applyFont="1" applyFill="1" applyBorder="1" applyAlignment="1">
      <alignment horizontal="center" vertical="center" wrapText="1"/>
    </xf>
    <xf numFmtId="0" fontId="59" fillId="0" borderId="1" xfId="0" applyFont="1" applyBorder="1" applyAlignment="1">
      <alignment horizontal="center" vertical="center" wrapText="1"/>
    </xf>
    <xf numFmtId="0" fontId="62" fillId="3" borderId="1" xfId="3" applyFont="1" applyFill="1" applyBorder="1" applyAlignment="1">
      <alignment horizontal="center" vertical="center" wrapText="1"/>
    </xf>
    <xf numFmtId="0" fontId="62" fillId="3" borderId="1" xfId="3" applyFont="1" applyFill="1" applyBorder="1" applyAlignment="1">
      <alignment horizontal="left" vertical="center" wrapText="1"/>
    </xf>
    <xf numFmtId="9" fontId="59" fillId="0" borderId="1" xfId="0" applyNumberFormat="1" applyFont="1" applyBorder="1" applyAlignment="1">
      <alignment horizontal="center" vertical="center"/>
    </xf>
    <xf numFmtId="9" fontId="63" fillId="0" borderId="1" xfId="0" applyNumberFormat="1" applyFont="1" applyBorder="1" applyAlignment="1">
      <alignment horizontal="center" vertical="center"/>
    </xf>
    <xf numFmtId="0" fontId="59" fillId="3" borderId="1" xfId="1" applyFont="1" applyFill="1" applyBorder="1" applyAlignment="1" applyProtection="1">
      <alignment horizontal="center" vertical="center" wrapText="1"/>
      <protection locked="0"/>
    </xf>
    <xf numFmtId="9" fontId="63" fillId="0" borderId="1" xfId="2" applyFont="1" applyFill="1" applyBorder="1" applyAlignment="1" applyProtection="1">
      <alignment horizontal="center" vertical="center" wrapText="1"/>
    </xf>
    <xf numFmtId="0" fontId="63" fillId="0" borderId="1" xfId="0" applyFont="1" applyBorder="1" applyAlignment="1">
      <alignment horizontal="center" vertical="center" wrapText="1"/>
    </xf>
    <xf numFmtId="0" fontId="75" fillId="3" borderId="1" xfId="3" applyFont="1" applyFill="1" applyBorder="1" applyAlignment="1" applyProtection="1">
      <alignment horizontal="center" vertical="center" wrapText="1"/>
      <protection locked="0"/>
    </xf>
    <xf numFmtId="0" fontId="64" fillId="3" borderId="1" xfId="0" applyFont="1" applyFill="1" applyBorder="1" applyAlignment="1">
      <alignment horizontal="center" vertical="center" wrapText="1"/>
    </xf>
    <xf numFmtId="0" fontId="75" fillId="3" borderId="1" xfId="0" applyFont="1" applyFill="1" applyBorder="1" applyAlignment="1">
      <alignment horizontal="center" vertical="center" wrapText="1"/>
    </xf>
    <xf numFmtId="0" fontId="56" fillId="3" borderId="1" xfId="0" applyFont="1" applyFill="1" applyBorder="1" applyAlignment="1" applyProtection="1">
      <alignment horizontal="justify" vertical="center" wrapText="1"/>
      <protection locked="0"/>
    </xf>
    <xf numFmtId="0" fontId="57" fillId="36" borderId="1" xfId="0" applyFont="1" applyFill="1" applyBorder="1" applyAlignment="1">
      <alignment horizontal="center" vertical="center"/>
    </xf>
    <xf numFmtId="1" fontId="57" fillId="36" borderId="1" xfId="0" applyNumberFormat="1" applyFont="1" applyFill="1" applyBorder="1" applyAlignment="1">
      <alignment horizontal="center" vertical="center"/>
    </xf>
    <xf numFmtId="0" fontId="56" fillId="16" borderId="1" xfId="0" applyFont="1" applyFill="1" applyBorder="1" applyAlignment="1">
      <alignment horizontal="center" vertical="center" wrapText="1"/>
    </xf>
    <xf numFmtId="0" fontId="56" fillId="52" borderId="1" xfId="0" applyFont="1" applyFill="1" applyBorder="1" applyAlignment="1">
      <alignment horizontal="center" vertical="center" wrapText="1"/>
    </xf>
    <xf numFmtId="0" fontId="57" fillId="14" borderId="1" xfId="0" applyFont="1" applyFill="1" applyBorder="1" applyAlignment="1">
      <alignment horizontal="center" vertical="center" wrapText="1"/>
    </xf>
    <xf numFmtId="0" fontId="57" fillId="20" borderId="1" xfId="0" applyFont="1" applyFill="1" applyBorder="1" applyAlignment="1">
      <alignment horizontal="center" vertical="center" wrapText="1"/>
    </xf>
    <xf numFmtId="0" fontId="57" fillId="3" borderId="0" xfId="0" applyFont="1" applyFill="1" applyAlignment="1" applyProtection="1">
      <alignment horizontal="right" vertical="center"/>
      <protection locked="0"/>
    </xf>
    <xf numFmtId="0" fontId="57" fillId="3" borderId="0" xfId="0" applyFont="1" applyFill="1" applyAlignment="1">
      <alignment horizontal="right" vertical="center"/>
    </xf>
    <xf numFmtId="0" fontId="57" fillId="3" borderId="0" xfId="0" applyFont="1" applyFill="1" applyAlignment="1">
      <alignment horizontal="left" vertical="center"/>
    </xf>
    <xf numFmtId="0" fontId="57" fillId="3" borderId="0" xfId="0" applyFont="1" applyFill="1" applyAlignment="1">
      <alignment horizontal="left" vertical="center" wrapText="1"/>
    </xf>
    <xf numFmtId="0" fontId="57" fillId="12" borderId="1" xfId="0" applyFont="1" applyFill="1" applyBorder="1" applyAlignment="1">
      <alignment horizontal="center" vertical="center" wrapText="1"/>
    </xf>
    <xf numFmtId="0" fontId="57" fillId="16" borderId="1" xfId="0" applyFont="1" applyFill="1" applyBorder="1" applyAlignment="1">
      <alignment horizontal="center" vertical="center"/>
    </xf>
    <xf numFmtId="0" fontId="56" fillId="3" borderId="0" xfId="0" applyFont="1" applyFill="1" applyAlignment="1">
      <alignment horizontal="center" vertical="center"/>
    </xf>
    <xf numFmtId="0" fontId="57" fillId="3" borderId="0" xfId="0" applyFont="1" applyFill="1" applyAlignment="1">
      <alignment horizontal="center" vertical="center" wrapText="1"/>
    </xf>
    <xf numFmtId="9" fontId="57" fillId="18" borderId="1" xfId="2" applyFont="1" applyFill="1" applyBorder="1" applyAlignment="1">
      <alignment horizontal="center" vertical="center" wrapText="1"/>
    </xf>
    <xf numFmtId="0" fontId="57" fillId="17" borderId="1" xfId="0" applyFont="1" applyFill="1" applyBorder="1" applyAlignment="1">
      <alignment horizontal="center" vertical="center"/>
    </xf>
    <xf numFmtId="0" fontId="57" fillId="3" borderId="0" xfId="0" applyFont="1" applyFill="1" applyAlignment="1">
      <alignment horizontal="right" vertical="center" wrapText="1"/>
    </xf>
    <xf numFmtId="0" fontId="57" fillId="3" borderId="0" xfId="0" applyFont="1" applyFill="1" applyAlignment="1" applyProtection="1">
      <alignment horizontal="justify" vertical="center"/>
      <protection locked="0"/>
    </xf>
    <xf numFmtId="0" fontId="64" fillId="3" borderId="1" xfId="0" applyFont="1" applyFill="1" applyBorder="1" applyAlignment="1" applyProtection="1">
      <alignment horizontal="center" vertical="top" wrapText="1"/>
      <protection locked="0"/>
    </xf>
    <xf numFmtId="0" fontId="75" fillId="3" borderId="1" xfId="0" applyFont="1" applyFill="1" applyBorder="1" applyAlignment="1" applyProtection="1">
      <alignment horizontal="center" vertical="top" wrapText="1"/>
      <protection locked="0"/>
    </xf>
    <xf numFmtId="0" fontId="75" fillId="3" borderId="1" xfId="3" applyFont="1" applyFill="1" applyBorder="1" applyAlignment="1" applyProtection="1">
      <alignment horizontal="center" vertical="top" wrapText="1"/>
      <protection locked="0"/>
    </xf>
    <xf numFmtId="0" fontId="64" fillId="3" borderId="1" xfId="0" applyFont="1" applyFill="1" applyBorder="1" applyAlignment="1">
      <alignment horizontal="center" vertical="top" wrapText="1"/>
    </xf>
    <xf numFmtId="0" fontId="75" fillId="3" borderId="1" xfId="0" applyFont="1" applyFill="1" applyBorder="1" applyAlignment="1">
      <alignment horizontal="center" vertical="top" wrapText="1"/>
    </xf>
    <xf numFmtId="0" fontId="64" fillId="3" borderId="1" xfId="0" applyFont="1" applyFill="1" applyBorder="1" applyAlignment="1" applyProtection="1">
      <alignment horizontal="left" vertical="top" wrapText="1"/>
      <protection locked="0"/>
    </xf>
    <xf numFmtId="0" fontId="75" fillId="3" borderId="1" xfId="1" applyFont="1" applyFill="1" applyBorder="1" applyAlignment="1" applyProtection="1">
      <alignment horizontal="center" vertical="top" wrapText="1"/>
      <protection locked="0"/>
    </xf>
    <xf numFmtId="0" fontId="64" fillId="3" borderId="1" xfId="0" applyFont="1" applyFill="1" applyBorder="1" applyAlignment="1" applyProtection="1">
      <alignment vertical="top" wrapText="1"/>
      <protection locked="0"/>
    </xf>
    <xf numFmtId="0" fontId="75" fillId="3" borderId="0" xfId="0" applyFont="1" applyFill="1" applyAlignment="1">
      <alignment horizontal="center" vertical="top" wrapText="1"/>
    </xf>
    <xf numFmtId="0" fontId="75" fillId="3" borderId="0" xfId="0" applyFont="1" applyFill="1" applyAlignment="1">
      <alignment horizontal="left" vertical="top" wrapText="1"/>
    </xf>
    <xf numFmtId="0" fontId="71" fillId="0" borderId="2" xfId="0" applyFont="1" applyBorder="1" applyAlignment="1">
      <alignment horizontal="center" vertical="center" wrapText="1"/>
    </xf>
    <xf numFmtId="0" fontId="71" fillId="0" borderId="3" xfId="0" applyFont="1" applyBorder="1" applyAlignment="1">
      <alignment horizontal="center" vertical="center" wrapText="1"/>
    </xf>
    <xf numFmtId="1" fontId="57" fillId="0" borderId="0" xfId="0" applyNumberFormat="1" applyFont="1" applyAlignment="1">
      <alignment horizontal="center"/>
    </xf>
    <xf numFmtId="0" fontId="57" fillId="0" borderId="0" xfId="0" applyFont="1" applyAlignment="1">
      <alignment horizontal="center"/>
    </xf>
    <xf numFmtId="0" fontId="59" fillId="29" borderId="2" xfId="0" applyFont="1" applyFill="1" applyBorder="1" applyAlignment="1">
      <alignment horizontal="center" vertical="center" wrapText="1"/>
    </xf>
    <xf numFmtId="0" fontId="59" fillId="29" borderId="66" xfId="0" applyFont="1" applyFill="1" applyBorder="1" applyAlignment="1">
      <alignment horizontal="center" vertical="center" wrapText="1"/>
    </xf>
    <xf numFmtId="0" fontId="59" fillId="29" borderId="3" xfId="0" applyFont="1" applyFill="1" applyBorder="1" applyAlignment="1">
      <alignment horizontal="center" vertical="center" wrapText="1"/>
    </xf>
    <xf numFmtId="0" fontId="71" fillId="0" borderId="2" xfId="0" applyFont="1" applyBorder="1" applyAlignment="1" applyProtection="1">
      <alignment horizontal="center" vertical="center" wrapText="1"/>
      <protection locked="0"/>
    </xf>
    <xf numFmtId="0" fontId="71" fillId="0" borderId="66" xfId="0" applyFont="1" applyBorder="1" applyAlignment="1" applyProtection="1">
      <alignment horizontal="center" vertical="center" wrapText="1"/>
      <protection locked="0"/>
    </xf>
    <xf numFmtId="0" fontId="71" fillId="0" borderId="66" xfId="0" applyFont="1" applyBorder="1" applyAlignment="1">
      <alignment horizontal="center" vertical="center" wrapText="1"/>
    </xf>
    <xf numFmtId="0" fontId="71" fillId="0" borderId="2" xfId="0" applyFont="1" applyBorder="1" applyAlignment="1">
      <alignment horizontal="center" vertical="center"/>
    </xf>
    <xf numFmtId="0" fontId="71" fillId="0" borderId="66" xfId="0" applyFont="1" applyBorder="1" applyAlignment="1">
      <alignment horizontal="center" vertical="center"/>
    </xf>
    <xf numFmtId="0" fontId="71" fillId="0" borderId="1" xfId="0" applyFont="1" applyBorder="1" applyAlignment="1" applyProtection="1">
      <alignment horizontal="center" vertical="center" wrapText="1"/>
      <protection locked="0"/>
    </xf>
    <xf numFmtId="0" fontId="71" fillId="5" borderId="1" xfId="0" applyFont="1" applyFill="1" applyBorder="1" applyAlignment="1" applyProtection="1">
      <alignment horizontal="center" vertical="center" wrapText="1"/>
      <protection locked="0"/>
    </xf>
    <xf numFmtId="0" fontId="71" fillId="0" borderId="1" xfId="0" applyFont="1" applyBorder="1" applyAlignment="1">
      <alignment horizontal="center" vertical="center" wrapText="1"/>
    </xf>
    <xf numFmtId="0" fontId="56" fillId="0" borderId="4" xfId="0" applyFont="1" applyBorder="1" applyAlignment="1">
      <alignment horizontal="left"/>
    </xf>
    <xf numFmtId="0" fontId="56" fillId="0" borderId="5" xfId="0" applyFont="1" applyBorder="1" applyAlignment="1">
      <alignment horizontal="left"/>
    </xf>
    <xf numFmtId="0" fontId="56" fillId="0" borderId="6" xfId="0" applyFont="1" applyBorder="1" applyAlignment="1">
      <alignment horizontal="left"/>
    </xf>
    <xf numFmtId="0" fontId="57" fillId="18" borderId="2" xfId="0" applyFont="1" applyFill="1" applyBorder="1" applyAlignment="1">
      <alignment horizontal="left" vertical="center"/>
    </xf>
    <xf numFmtId="0" fontId="57" fillId="18" borderId="3" xfId="0" applyFont="1" applyFill="1" applyBorder="1" applyAlignment="1">
      <alignment horizontal="left" vertical="center"/>
    </xf>
    <xf numFmtId="0" fontId="57" fillId="5" borderId="2" xfId="0" applyFont="1" applyFill="1" applyBorder="1" applyAlignment="1" applyProtection="1">
      <alignment horizontal="left" vertical="center" wrapText="1"/>
      <protection locked="0"/>
    </xf>
    <xf numFmtId="0" fontId="57" fillId="5" borderId="66" xfId="0" applyFont="1" applyFill="1" applyBorder="1" applyAlignment="1" applyProtection="1">
      <alignment horizontal="left" vertical="center" wrapText="1"/>
      <protection locked="0"/>
    </xf>
    <xf numFmtId="0" fontId="57" fillId="5" borderId="3" xfId="0" applyFont="1" applyFill="1" applyBorder="1" applyAlignment="1" applyProtection="1">
      <alignment horizontal="left" vertical="center" wrapText="1"/>
      <protection locked="0"/>
    </xf>
    <xf numFmtId="0" fontId="57" fillId="40" borderId="1" xfId="0" applyFont="1" applyFill="1" applyBorder="1" applyAlignment="1" applyProtection="1">
      <alignment horizontal="left" vertical="center" wrapText="1"/>
      <protection locked="0"/>
    </xf>
    <xf numFmtId="0" fontId="57" fillId="2" borderId="1" xfId="0" applyFont="1" applyFill="1" applyBorder="1" applyAlignment="1" applyProtection="1">
      <alignment horizontal="left" vertical="center" wrapText="1"/>
      <protection locked="0"/>
    </xf>
    <xf numFmtId="14" fontId="57" fillId="2" borderId="1" xfId="0" applyNumberFormat="1" applyFont="1" applyFill="1" applyBorder="1" applyAlignment="1" applyProtection="1">
      <alignment horizontal="left" vertical="center" wrapText="1"/>
      <protection locked="0"/>
    </xf>
    <xf numFmtId="0" fontId="57" fillId="19" borderId="2" xfId="0" applyFont="1" applyFill="1" applyBorder="1" applyAlignment="1" applyProtection="1">
      <alignment horizontal="left" vertical="center" wrapText="1"/>
      <protection locked="0"/>
    </xf>
    <xf numFmtId="0" fontId="57" fillId="19" borderId="3" xfId="0" applyFont="1" applyFill="1" applyBorder="1" applyAlignment="1" applyProtection="1">
      <alignment horizontal="left" vertical="center" wrapText="1"/>
      <protection locked="0"/>
    </xf>
    <xf numFmtId="14" fontId="57" fillId="10" borderId="2" xfId="0" applyNumberFormat="1" applyFont="1" applyFill="1" applyBorder="1" applyAlignment="1" applyProtection="1">
      <alignment horizontal="left" vertical="center" wrapText="1"/>
      <protection locked="0"/>
    </xf>
    <xf numFmtId="14" fontId="57" fillId="10" borderId="66" xfId="0" applyNumberFormat="1" applyFont="1" applyFill="1" applyBorder="1" applyAlignment="1" applyProtection="1">
      <alignment horizontal="left" vertical="center" wrapText="1"/>
      <protection locked="0"/>
    </xf>
    <xf numFmtId="1" fontId="75" fillId="0" borderId="3" xfId="0" applyNumberFormat="1" applyFont="1" applyBorder="1" applyAlignment="1">
      <alignment horizontal="center"/>
    </xf>
    <xf numFmtId="0" fontId="75" fillId="0" borderId="3" xfId="0" applyFont="1" applyBorder="1" applyAlignment="1">
      <alignment horizontal="center"/>
    </xf>
    <xf numFmtId="0" fontId="57" fillId="0" borderId="1" xfId="0" applyFont="1" applyBorder="1" applyAlignment="1" applyProtection="1">
      <alignment vertical="center" wrapText="1"/>
      <protection locked="0"/>
    </xf>
    <xf numFmtId="0" fontId="57" fillId="0" borderId="7" xfId="0" applyFont="1" applyBorder="1" applyAlignment="1">
      <alignment horizontal="center"/>
    </xf>
    <xf numFmtId="0" fontId="75" fillId="48" borderId="1" xfId="0" applyFont="1" applyFill="1" applyBorder="1" applyAlignment="1" applyProtection="1">
      <alignment horizontal="center" vertical="center" wrapText="1"/>
      <protection locked="0"/>
    </xf>
    <xf numFmtId="0" fontId="59" fillId="49" borderId="1" xfId="0" applyFont="1" applyFill="1" applyBorder="1" applyAlignment="1" applyProtection="1">
      <alignment horizontal="center" vertical="center" wrapText="1"/>
      <protection locked="0"/>
    </xf>
    <xf numFmtId="1" fontId="57" fillId="0" borderId="1" xfId="0" applyNumberFormat="1" applyFont="1" applyBorder="1" applyAlignment="1">
      <alignment horizontal="center"/>
    </xf>
    <xf numFmtId="0" fontId="57" fillId="0" borderId="1" xfId="0" applyFont="1" applyBorder="1" applyAlignment="1">
      <alignment horizontal="center"/>
    </xf>
    <xf numFmtId="0" fontId="57" fillId="20" borderId="4" xfId="0" applyFont="1" applyFill="1" applyBorder="1" applyAlignment="1">
      <alignment horizontal="center" vertical="center" wrapText="1"/>
    </xf>
    <xf numFmtId="0" fontId="57" fillId="20" borderId="5" xfId="0" applyFont="1" applyFill="1" applyBorder="1" applyAlignment="1">
      <alignment horizontal="center" vertical="center" wrapText="1"/>
    </xf>
    <xf numFmtId="0" fontId="57" fillId="20" borderId="6" xfId="0" applyFont="1" applyFill="1" applyBorder="1" applyAlignment="1">
      <alignment horizontal="center" vertical="center" wrapText="1"/>
    </xf>
    <xf numFmtId="0" fontId="58" fillId="25" borderId="4" xfId="0" applyFont="1" applyFill="1" applyBorder="1" applyAlignment="1">
      <alignment horizontal="center" vertical="center" wrapText="1"/>
    </xf>
    <xf numFmtId="0" fontId="58" fillId="25" borderId="5" xfId="0" applyFont="1" applyFill="1" applyBorder="1" applyAlignment="1">
      <alignment horizontal="center" vertical="center" wrapText="1"/>
    </xf>
    <xf numFmtId="0" fontId="58" fillId="25" borderId="6" xfId="0" applyFont="1" applyFill="1" applyBorder="1" applyAlignment="1">
      <alignment horizontal="center" vertical="center" wrapText="1"/>
    </xf>
    <xf numFmtId="0" fontId="57" fillId="46" borderId="4" xfId="0" applyFont="1" applyFill="1" applyBorder="1" applyAlignment="1">
      <alignment horizontal="center" vertical="center" wrapText="1"/>
    </xf>
    <xf numFmtId="0" fontId="57" fillId="46" borderId="5" xfId="0" applyFont="1" applyFill="1" applyBorder="1" applyAlignment="1">
      <alignment horizontal="center" vertical="center" wrapText="1"/>
    </xf>
    <xf numFmtId="0" fontId="57" fillId="46" borderId="6" xfId="0" applyFont="1" applyFill="1" applyBorder="1" applyAlignment="1">
      <alignment horizontal="center" vertical="center" wrapText="1"/>
    </xf>
    <xf numFmtId="0" fontId="75" fillId="42" borderId="1" xfId="0" applyFont="1" applyFill="1" applyBorder="1" applyAlignment="1" applyProtection="1">
      <alignment horizontal="center" vertical="center" wrapText="1"/>
      <protection locked="0"/>
    </xf>
    <xf numFmtId="1" fontId="75" fillId="0" borderId="1" xfId="0" applyNumberFormat="1" applyFont="1" applyBorder="1" applyAlignment="1">
      <alignment horizontal="center"/>
    </xf>
    <xf numFmtId="0" fontId="59" fillId="25" borderId="1" xfId="0" applyFont="1" applyFill="1" applyBorder="1" applyAlignment="1">
      <alignment horizontal="center" vertical="center" wrapText="1"/>
    </xf>
    <xf numFmtId="0" fontId="75" fillId="0" borderId="4" xfId="0" applyFont="1" applyBorder="1" applyAlignment="1">
      <alignment horizontal="center" vertical="center"/>
    </xf>
    <xf numFmtId="0" fontId="75" fillId="0" borderId="5" xfId="0" applyFont="1" applyBorder="1" applyAlignment="1">
      <alignment horizontal="center" vertical="center"/>
    </xf>
    <xf numFmtId="0" fontId="75" fillId="0" borderId="6" xfId="0" applyFont="1" applyBorder="1" applyAlignment="1">
      <alignment horizontal="center" vertical="center"/>
    </xf>
    <xf numFmtId="0" fontId="75" fillId="3" borderId="2" xfId="0" applyFont="1" applyFill="1" applyBorder="1" applyAlignment="1">
      <alignment horizontal="center" vertical="center" wrapText="1"/>
    </xf>
    <xf numFmtId="0" fontId="75" fillId="3" borderId="3" xfId="0" applyFont="1" applyFill="1" applyBorder="1" applyAlignment="1">
      <alignment horizontal="center" vertical="center" wrapText="1"/>
    </xf>
    <xf numFmtId="0" fontId="75" fillId="3" borderId="8" xfId="0" applyFont="1" applyFill="1" applyBorder="1" applyAlignment="1">
      <alignment horizontal="center" vertical="center" wrapText="1"/>
    </xf>
    <xf numFmtId="0" fontId="75" fillId="3" borderId="73" xfId="0" applyFont="1" applyFill="1" applyBorder="1" applyAlignment="1">
      <alignment horizontal="center" vertical="center" wrapText="1"/>
    </xf>
    <xf numFmtId="0" fontId="75" fillId="3" borderId="1" xfId="0" applyFont="1" applyFill="1" applyBorder="1" applyAlignment="1">
      <alignment horizontal="center" vertical="center"/>
    </xf>
    <xf numFmtId="0" fontId="75" fillId="48" borderId="3" xfId="0" applyFont="1" applyFill="1" applyBorder="1" applyAlignment="1" applyProtection="1">
      <alignment horizontal="center" vertical="center" wrapText="1"/>
      <protection locked="0"/>
    </xf>
    <xf numFmtId="0" fontId="59" fillId="49" borderId="3" xfId="0" applyFont="1" applyFill="1" applyBorder="1" applyAlignment="1" applyProtection="1">
      <alignment horizontal="center" vertical="center" wrapText="1"/>
      <protection locked="0"/>
    </xf>
    <xf numFmtId="0" fontId="75" fillId="42" borderId="3" xfId="0" applyFont="1" applyFill="1" applyBorder="1" applyAlignment="1" applyProtection="1">
      <alignment horizontal="center" vertical="center" wrapText="1"/>
      <protection locked="0"/>
    </xf>
    <xf numFmtId="0" fontId="67" fillId="22" borderId="17" xfId="0" applyFont="1" applyFill="1" applyBorder="1" applyAlignment="1">
      <alignment horizontal="center" vertical="center" wrapText="1"/>
    </xf>
    <xf numFmtId="0" fontId="69" fillId="4" borderId="17" xfId="0" applyFont="1" applyFill="1" applyBorder="1" applyAlignment="1">
      <alignment horizontal="center" vertical="center" wrapText="1"/>
    </xf>
    <xf numFmtId="0" fontId="49" fillId="4" borderId="17" xfId="0" applyFont="1" applyFill="1" applyBorder="1" applyAlignment="1">
      <alignment horizontal="center" vertical="center" wrapText="1"/>
    </xf>
    <xf numFmtId="0" fontId="68" fillId="4" borderId="17" xfId="0" applyFont="1" applyFill="1" applyBorder="1" applyAlignment="1">
      <alignment horizontal="center" vertical="center" wrapText="1"/>
    </xf>
    <xf numFmtId="0" fontId="50" fillId="11" borderId="1" xfId="0" applyFont="1" applyFill="1" applyBorder="1" applyAlignment="1">
      <alignment horizontal="center" vertical="center" wrapText="1"/>
    </xf>
    <xf numFmtId="0" fontId="50" fillId="0" borderId="0" xfId="0" applyFont="1" applyAlignment="1">
      <alignment horizontal="center"/>
    </xf>
    <xf numFmtId="0" fontId="50" fillId="15" borderId="1" xfId="0" applyFont="1" applyFill="1" applyBorder="1" applyAlignment="1">
      <alignment horizontal="center" vertical="center" wrapText="1"/>
    </xf>
    <xf numFmtId="0" fontId="50" fillId="22" borderId="17" xfId="0" applyFont="1" applyFill="1" applyBorder="1" applyAlignment="1">
      <alignment horizontal="center" vertical="center" wrapText="1"/>
    </xf>
    <xf numFmtId="9" fontId="49" fillId="15" borderId="1" xfId="0" applyNumberFormat="1" applyFont="1" applyFill="1" applyBorder="1" applyAlignment="1">
      <alignment horizontal="center" vertical="center" wrapText="1"/>
    </xf>
    <xf numFmtId="0" fontId="50" fillId="15" borderId="8" xfId="0" applyFont="1" applyFill="1" applyBorder="1" applyAlignment="1">
      <alignment horizontal="center" vertical="center" wrapText="1"/>
    </xf>
    <xf numFmtId="0" fontId="50" fillId="15" borderId="9" xfId="0" applyFont="1" applyFill="1" applyBorder="1" applyAlignment="1">
      <alignment horizontal="center" vertical="center" wrapText="1"/>
    </xf>
    <xf numFmtId="0" fontId="50" fillId="15" borderId="10" xfId="0" applyFont="1" applyFill="1" applyBorder="1" applyAlignment="1">
      <alignment horizontal="center" vertical="center" wrapText="1"/>
    </xf>
    <xf numFmtId="0" fontId="50" fillId="15" borderId="73" xfId="0" applyFont="1" applyFill="1" applyBorder="1" applyAlignment="1">
      <alignment horizontal="center" vertical="center" wrapText="1"/>
    </xf>
    <xf numFmtId="0" fontId="50" fillId="15" borderId="7" xfId="0" applyFont="1" applyFill="1" applyBorder="1" applyAlignment="1">
      <alignment horizontal="center" vertical="center" wrapText="1"/>
    </xf>
    <xf numFmtId="0" fontId="50" fillId="15" borderId="74" xfId="0" applyFont="1" applyFill="1" applyBorder="1" applyAlignment="1">
      <alignment horizontal="center" vertical="center" wrapText="1"/>
    </xf>
    <xf numFmtId="0" fontId="7" fillId="15" borderId="34" xfId="0" applyFont="1" applyFill="1" applyBorder="1" applyAlignment="1">
      <alignment horizontal="center" vertical="center" wrapText="1"/>
    </xf>
    <xf numFmtId="0" fontId="7" fillId="15" borderId="31" xfId="0" applyFont="1" applyFill="1" applyBorder="1" applyAlignment="1">
      <alignment horizontal="center" vertical="center" wrapText="1"/>
    </xf>
    <xf numFmtId="0" fontId="7" fillId="15" borderId="35" xfId="0" applyFont="1" applyFill="1" applyBorder="1" applyAlignment="1">
      <alignment horizontal="center" vertical="center" wrapText="1"/>
    </xf>
    <xf numFmtId="0" fontId="7" fillId="15" borderId="36" xfId="0" applyFont="1" applyFill="1" applyBorder="1" applyAlignment="1">
      <alignment horizontal="center" vertical="center" wrapText="1"/>
    </xf>
    <xf numFmtId="0" fontId="7" fillId="15" borderId="44" xfId="0" applyFont="1" applyFill="1" applyBorder="1" applyAlignment="1">
      <alignment horizontal="center" vertical="center" wrapText="1"/>
    </xf>
    <xf numFmtId="0" fontId="7" fillId="15" borderId="37" xfId="0" applyFont="1" applyFill="1" applyBorder="1" applyAlignment="1">
      <alignment horizontal="center" vertical="center" wrapText="1"/>
    </xf>
    <xf numFmtId="0" fontId="7" fillId="15" borderId="38" xfId="0" applyFont="1" applyFill="1" applyBorder="1" applyAlignment="1">
      <alignment horizontal="center" vertical="center" wrapText="1"/>
    </xf>
    <xf numFmtId="0" fontId="7" fillId="15" borderId="56" xfId="0" applyFont="1" applyFill="1" applyBorder="1" applyAlignment="1">
      <alignment horizontal="center" vertical="center" wrapText="1"/>
    </xf>
    <xf numFmtId="0" fontId="7" fillId="15" borderId="0" xfId="0" applyFont="1" applyFill="1" applyAlignment="1">
      <alignment horizontal="center" vertical="center" wrapText="1"/>
    </xf>
    <xf numFmtId="0" fontId="7" fillId="15" borderId="42" xfId="0" applyFont="1" applyFill="1" applyBorder="1" applyAlignment="1">
      <alignment horizontal="center" vertical="center" wrapText="1"/>
    </xf>
    <xf numFmtId="0" fontId="7" fillId="15" borderId="46" xfId="0" applyFont="1" applyFill="1" applyBorder="1" applyAlignment="1">
      <alignment horizontal="center" vertical="center" wrapText="1"/>
    </xf>
    <xf numFmtId="0" fontId="7" fillId="15" borderId="43" xfId="0" applyFont="1" applyFill="1" applyBorder="1" applyAlignment="1">
      <alignment horizontal="center" vertical="center" wrapText="1"/>
    </xf>
    <xf numFmtId="0" fontId="18" fillId="0" borderId="1" xfId="0" applyFont="1" applyBorder="1" applyAlignment="1">
      <alignment horizontal="center" vertical="center" wrapText="1"/>
    </xf>
    <xf numFmtId="0" fontId="6" fillId="0" borderId="1" xfId="0" applyFont="1" applyBorder="1" applyAlignment="1">
      <alignment horizontal="center"/>
    </xf>
    <xf numFmtId="0" fontId="6" fillId="0" borderId="0" xfId="0" applyFont="1" applyAlignment="1">
      <alignment horizontal="left"/>
    </xf>
    <xf numFmtId="0" fontId="7" fillId="11" borderId="4"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7" fillId="15" borderId="25" xfId="0" applyFont="1" applyFill="1" applyBorder="1" applyAlignment="1">
      <alignment horizontal="center" vertical="center" wrapText="1"/>
    </xf>
    <xf numFmtId="0" fontId="7" fillId="15" borderId="26" xfId="0" applyFont="1" applyFill="1" applyBorder="1" applyAlignment="1">
      <alignment horizontal="center" vertical="center" wrapText="1"/>
    </xf>
    <xf numFmtId="0" fontId="7" fillId="15" borderId="32" xfId="0" applyFont="1" applyFill="1" applyBorder="1" applyAlignment="1">
      <alignment horizontal="center" vertical="center" wrapText="1"/>
    </xf>
    <xf numFmtId="0" fontId="7" fillId="15" borderId="27" xfId="0" applyFont="1" applyFill="1" applyBorder="1" applyAlignment="1">
      <alignment horizontal="center" vertical="center" wrapText="1"/>
    </xf>
    <xf numFmtId="0" fontId="7" fillId="15" borderId="28" xfId="0" applyFont="1" applyFill="1" applyBorder="1" applyAlignment="1">
      <alignment horizontal="center" vertical="center" wrapText="1"/>
    </xf>
    <xf numFmtId="0" fontId="7" fillId="15" borderId="33" xfId="0" applyFont="1" applyFill="1" applyBorder="1" applyAlignment="1">
      <alignment horizontal="center" vertical="center" wrapText="1"/>
    </xf>
    <xf numFmtId="0" fontId="7" fillId="15" borderId="29" xfId="0" applyFont="1" applyFill="1" applyBorder="1" applyAlignment="1">
      <alignment horizontal="center" vertical="center" wrapText="1"/>
    </xf>
    <xf numFmtId="0" fontId="7" fillId="15" borderId="30" xfId="0" applyFont="1" applyFill="1" applyBorder="1" applyAlignment="1">
      <alignment horizontal="center" vertical="center" wrapText="1"/>
    </xf>
    <xf numFmtId="0" fontId="14" fillId="0" borderId="0" xfId="0" applyFont="1" applyAlignment="1">
      <alignment horizontal="center"/>
    </xf>
    <xf numFmtId="0" fontId="11" fillId="10" borderId="7"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2" fillId="0" borderId="11" xfId="0" applyFont="1" applyBorder="1" applyAlignment="1">
      <alignment horizontal="justify" vertical="center" wrapText="1"/>
    </xf>
    <xf numFmtId="0" fontId="2" fillId="0" borderId="13" xfId="0" applyFont="1" applyBorder="1" applyAlignment="1">
      <alignment horizontal="justify" vertical="center" wrapText="1"/>
    </xf>
    <xf numFmtId="0" fontId="7" fillId="0" borderId="0" xfId="0" applyFont="1" applyAlignment="1">
      <alignment horizontal="center" vertical="center"/>
    </xf>
    <xf numFmtId="0" fontId="9" fillId="0" borderId="22"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8" xfId="0" applyFont="1" applyBorder="1" applyAlignment="1">
      <alignment horizontal="center"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2" fillId="0" borderId="16" xfId="0" applyFont="1" applyBorder="1" applyAlignment="1">
      <alignment horizontal="justify" vertical="center" wrapText="1"/>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9" fillId="22" borderId="11" xfId="0" applyFont="1" applyFill="1" applyBorder="1" applyAlignment="1">
      <alignment horizontal="center" vertical="center" wrapText="1"/>
    </xf>
    <xf numFmtId="0" fontId="9" fillId="22" borderId="13" xfId="0" applyFont="1" applyFill="1" applyBorder="1" applyAlignment="1">
      <alignment horizontal="center" vertical="center" wrapText="1"/>
    </xf>
    <xf numFmtId="0" fontId="9" fillId="0" borderId="15" xfId="0" applyFont="1" applyBorder="1" applyAlignment="1">
      <alignment horizontal="center" vertical="center" wrapText="1"/>
    </xf>
    <xf numFmtId="0" fontId="15" fillId="13" borderId="17" xfId="0" applyFont="1" applyFill="1" applyBorder="1" applyAlignment="1">
      <alignment horizontal="center" vertical="center" wrapText="1"/>
    </xf>
    <xf numFmtId="0" fontId="11" fillId="13" borderId="17"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24" xfId="0" applyFont="1" applyBorder="1" applyAlignment="1">
      <alignment horizontal="left" vertical="center" wrapText="1"/>
    </xf>
    <xf numFmtId="0" fontId="8" fillId="26" borderId="19" xfId="0" applyFont="1" applyFill="1" applyBorder="1" applyAlignment="1">
      <alignment horizontal="left" vertical="center" wrapText="1"/>
    </xf>
    <xf numFmtId="0" fontId="8" fillId="26" borderId="21" xfId="0" applyFont="1" applyFill="1" applyBorder="1" applyAlignment="1">
      <alignment horizontal="left" vertical="center" wrapText="1"/>
    </xf>
    <xf numFmtId="0" fontId="8" fillId="0" borderId="23"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1" xfId="0" applyFont="1" applyBorder="1" applyAlignment="1">
      <alignment horizontal="left"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5" fillId="0" borderId="23" xfId="0" applyFont="1" applyBorder="1" applyAlignment="1">
      <alignment horizontal="left" vertical="center" wrapText="1"/>
    </xf>
    <xf numFmtId="0" fontId="5" fillId="0" borderId="18" xfId="0" applyFont="1" applyBorder="1" applyAlignment="1">
      <alignment horizontal="left" vertical="center" wrapText="1"/>
    </xf>
    <xf numFmtId="0" fontId="13" fillId="0" borderId="64" xfId="0" applyFont="1" applyBorder="1" applyAlignment="1">
      <alignment horizontal="center" vertical="center" wrapText="1"/>
    </xf>
    <xf numFmtId="0" fontId="13" fillId="0" borderId="65" xfId="0" applyFont="1" applyBorder="1" applyAlignment="1">
      <alignment horizontal="center" vertical="center" wrapText="1"/>
    </xf>
    <xf numFmtId="0" fontId="7" fillId="13" borderId="59" xfId="0" applyFont="1" applyFill="1" applyBorder="1" applyAlignment="1">
      <alignment horizontal="center" vertical="center" wrapText="1"/>
    </xf>
    <xf numFmtId="0" fontId="7" fillId="13" borderId="60" xfId="0" applyFont="1" applyFill="1" applyBorder="1" applyAlignment="1">
      <alignment horizontal="center" vertical="center" wrapText="1"/>
    </xf>
    <xf numFmtId="0" fontId="13" fillId="0" borderId="1" xfId="0" applyFont="1" applyBorder="1" applyAlignment="1">
      <alignment horizontal="left" vertical="center" wrapText="1"/>
    </xf>
    <xf numFmtId="0" fontId="13" fillId="0" borderId="64" xfId="0" applyFont="1" applyBorder="1" applyAlignment="1">
      <alignment horizontal="left" vertical="center" wrapText="1"/>
    </xf>
    <xf numFmtId="0" fontId="7" fillId="0" borderId="0" xfId="0" applyFont="1" applyAlignment="1">
      <alignment horizontal="center" wrapText="1"/>
    </xf>
    <xf numFmtId="0" fontId="7" fillId="0" borderId="11" xfId="0" applyFont="1" applyBorder="1" applyAlignment="1">
      <alignment horizontal="right" vertical="center"/>
    </xf>
    <xf numFmtId="0" fontId="7" fillId="0" borderId="13" xfId="0" applyFont="1" applyBorder="1" applyAlignment="1">
      <alignment horizontal="right" vertical="center"/>
    </xf>
    <xf numFmtId="0" fontId="13" fillId="0" borderId="59" xfId="0" applyFont="1" applyBorder="1" applyAlignment="1">
      <alignment horizontal="left" vertical="center" wrapText="1"/>
    </xf>
    <xf numFmtId="0" fontId="7" fillId="13" borderId="14" xfId="0" applyFont="1" applyFill="1" applyBorder="1" applyAlignment="1">
      <alignment horizontal="center" vertical="center" wrapText="1"/>
    </xf>
    <xf numFmtId="0" fontId="7" fillId="13" borderId="16" xfId="0" applyFont="1" applyFill="1" applyBorder="1" applyAlignment="1">
      <alignment horizontal="center" vertical="center" wrapText="1"/>
    </xf>
    <xf numFmtId="0" fontId="7" fillId="13" borderId="17"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62" xfId="0" applyFont="1" applyBorder="1" applyAlignment="1">
      <alignment horizontal="center" vertical="center" wrapText="1"/>
    </xf>
    <xf numFmtId="0" fontId="17" fillId="13" borderId="17" xfId="0" applyFont="1" applyFill="1" applyBorder="1" applyAlignment="1">
      <alignment horizontal="center" vertical="center" wrapText="1"/>
    </xf>
    <xf numFmtId="0" fontId="25" fillId="0" borderId="17" xfId="0" applyFont="1" applyBorder="1" applyAlignment="1">
      <alignment horizontal="center" vertical="center" wrapText="1"/>
    </xf>
    <xf numFmtId="0" fontId="11" fillId="11" borderId="12" xfId="0" applyFont="1" applyFill="1" applyBorder="1" applyAlignment="1">
      <alignment horizontal="center" vertical="center" wrapText="1"/>
    </xf>
    <xf numFmtId="0" fontId="11" fillId="11" borderId="13" xfId="0" applyFont="1" applyFill="1" applyBorder="1" applyAlignment="1">
      <alignment horizontal="center" vertical="center" wrapText="1"/>
    </xf>
    <xf numFmtId="0" fontId="8" fillId="26" borderId="22" xfId="0" applyFont="1" applyFill="1" applyBorder="1" applyAlignment="1">
      <alignment horizontal="left" vertical="center" wrapText="1"/>
    </xf>
    <xf numFmtId="0" fontId="8" fillId="26" borderId="24" xfId="0" applyFont="1" applyFill="1" applyBorder="1" applyAlignment="1">
      <alignment horizontal="left" vertical="center" wrapText="1"/>
    </xf>
    <xf numFmtId="0" fontId="31" fillId="0" borderId="23" xfId="0" applyFont="1" applyBorder="1" applyAlignment="1">
      <alignment vertical="center" wrapText="1"/>
    </xf>
    <xf numFmtId="0" fontId="31" fillId="0" borderId="57" xfId="0" applyFont="1" applyBorder="1" applyAlignment="1">
      <alignment vertical="center" wrapText="1"/>
    </xf>
    <xf numFmtId="0" fontId="31" fillId="0" borderId="18" xfId="0" applyFont="1" applyBorder="1" applyAlignment="1">
      <alignment vertical="center" wrapText="1"/>
    </xf>
    <xf numFmtId="0" fontId="7" fillId="0" borderId="0" xfId="0" applyFont="1" applyAlignment="1">
      <alignment horizontal="center"/>
    </xf>
    <xf numFmtId="0" fontId="9" fillId="0" borderId="14" xfId="0" applyFont="1" applyBorder="1" applyAlignment="1">
      <alignment horizontal="left" vertical="center" wrapText="1" indent="2"/>
    </xf>
    <xf numFmtId="0" fontId="9" fillId="0" borderId="16" xfId="0" applyFont="1" applyBorder="1" applyAlignment="1">
      <alignment horizontal="left" vertical="center" wrapText="1" indent="2"/>
    </xf>
    <xf numFmtId="0" fontId="11" fillId="0" borderId="14" xfId="0" applyFont="1" applyBorder="1" applyAlignment="1">
      <alignment horizontal="left" vertical="center" wrapText="1"/>
    </xf>
    <xf numFmtId="0" fontId="11" fillId="0" borderId="16" xfId="0" applyFont="1" applyBorder="1" applyAlignment="1">
      <alignment horizontal="left" vertical="center" wrapText="1"/>
    </xf>
    <xf numFmtId="0" fontId="20" fillId="0" borderId="22" xfId="0" applyFont="1" applyBorder="1" applyAlignment="1">
      <alignment vertical="center" wrapText="1"/>
    </xf>
    <xf numFmtId="0" fontId="20" fillId="0" borderId="20" xfId="0" applyFont="1" applyBorder="1" applyAlignment="1">
      <alignment vertical="center" wrapText="1"/>
    </xf>
    <xf numFmtId="0" fontId="20" fillId="0" borderId="24" xfId="0" applyFont="1" applyBorder="1" applyAlignment="1">
      <alignment vertical="center" wrapText="1"/>
    </xf>
    <xf numFmtId="0" fontId="20" fillId="0" borderId="19" xfId="0" applyFont="1" applyBorder="1" applyAlignment="1">
      <alignment vertical="center" wrapText="1"/>
    </xf>
    <xf numFmtId="0" fontId="20" fillId="0" borderId="0" xfId="0" applyFont="1" applyAlignment="1">
      <alignment vertical="center" wrapText="1"/>
    </xf>
    <xf numFmtId="0" fontId="20" fillId="0" borderId="21" xfId="0" applyFont="1" applyBorder="1" applyAlignment="1">
      <alignment vertical="center" wrapText="1"/>
    </xf>
    <xf numFmtId="0" fontId="11" fillId="0" borderId="14" xfId="0" applyFont="1" applyBorder="1" applyAlignment="1">
      <alignment horizontal="left" vertical="center" wrapText="1" indent="2"/>
    </xf>
    <xf numFmtId="0" fontId="11" fillId="0" borderId="16" xfId="0" applyFont="1" applyBorder="1" applyAlignment="1">
      <alignment horizontal="left" vertical="center" wrapText="1" indent="2"/>
    </xf>
    <xf numFmtId="0" fontId="8" fillId="0" borderId="14" xfId="0" applyFont="1" applyBorder="1" applyAlignment="1">
      <alignment horizontal="justify" vertical="center" wrapText="1"/>
    </xf>
    <xf numFmtId="0" fontId="8" fillId="0" borderId="16" xfId="0" applyFont="1" applyBorder="1" applyAlignment="1">
      <alignment horizontal="justify" vertical="center" wrapText="1"/>
    </xf>
    <xf numFmtId="0" fontId="11" fillId="0" borderId="15" xfId="0" applyFont="1" applyBorder="1" applyAlignment="1">
      <alignment horizontal="left" vertical="center" wrapText="1" indent="2"/>
    </xf>
    <xf numFmtId="0" fontId="8" fillId="4" borderId="17" xfId="0" applyFont="1" applyFill="1" applyBorder="1" applyAlignment="1">
      <alignment horizontal="center" vertical="center" wrapText="1"/>
    </xf>
    <xf numFmtId="0" fontId="26" fillId="4" borderId="17" xfId="0" applyFont="1" applyFill="1" applyBorder="1" applyAlignment="1">
      <alignment horizontal="center" vertical="center" wrapText="1"/>
    </xf>
    <xf numFmtId="0" fontId="27" fillId="4" borderId="17" xfId="0" applyFont="1" applyFill="1" applyBorder="1" applyAlignment="1">
      <alignment horizontal="center" vertical="center" wrapText="1"/>
    </xf>
    <xf numFmtId="0" fontId="7" fillId="15" borderId="45" xfId="0" applyFont="1" applyFill="1" applyBorder="1" applyAlignment="1">
      <alignment horizontal="center" vertical="center" wrapText="1"/>
    </xf>
    <xf numFmtId="0" fontId="7" fillId="15" borderId="39" xfId="0" applyFont="1" applyFill="1" applyBorder="1" applyAlignment="1">
      <alignment horizontal="center" vertical="center" wrapText="1"/>
    </xf>
    <xf numFmtId="0" fontId="7" fillId="15" borderId="40"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11" fillId="22" borderId="17" xfId="0" applyFont="1" applyFill="1" applyBorder="1" applyAlignment="1">
      <alignment horizontal="center" vertical="center" wrapText="1"/>
    </xf>
    <xf numFmtId="0" fontId="12" fillId="22" borderId="17"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33" fillId="27" borderId="0" xfId="0" applyFont="1" applyFill="1" applyAlignment="1">
      <alignment vertical="center" wrapText="1"/>
    </xf>
    <xf numFmtId="0" fontId="6" fillId="0" borderId="62"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66"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19" borderId="1" xfId="0" applyFont="1" applyFill="1" applyBorder="1" applyAlignment="1">
      <alignment horizontal="justify" vertical="center" wrapText="1"/>
    </xf>
    <xf numFmtId="0" fontId="36" fillId="0" borderId="57" xfId="0" applyFont="1" applyBorder="1" applyAlignment="1">
      <alignment horizontal="center"/>
    </xf>
    <xf numFmtId="0" fontId="14" fillId="0" borderId="58" xfId="0" applyFont="1" applyBorder="1" applyAlignment="1">
      <alignment horizontal="center" vertical="center"/>
    </xf>
    <xf numFmtId="0" fontId="14" fillId="0" borderId="61" xfId="0" applyFont="1" applyBorder="1" applyAlignment="1">
      <alignment horizontal="center" vertical="center"/>
    </xf>
    <xf numFmtId="0" fontId="38" fillId="0" borderId="59" xfId="0" applyFont="1" applyBorder="1" applyAlignment="1">
      <alignment horizontal="center" vertical="center" wrapText="1"/>
    </xf>
    <xf numFmtId="0" fontId="6" fillId="0" borderId="59" xfId="0" applyFont="1" applyBorder="1" applyAlignment="1">
      <alignment horizontal="center" vertical="center" wrapText="1"/>
    </xf>
    <xf numFmtId="0" fontId="6" fillId="19" borderId="59" xfId="0" applyFont="1" applyFill="1" applyBorder="1" applyAlignment="1">
      <alignment horizontal="center" vertical="center" wrapText="1"/>
    </xf>
    <xf numFmtId="0" fontId="6" fillId="19" borderId="1" xfId="0" applyFont="1" applyFill="1" applyBorder="1" applyAlignment="1">
      <alignment horizontal="center" vertical="center" wrapText="1"/>
    </xf>
    <xf numFmtId="0" fontId="14" fillId="0" borderId="69" xfId="0" applyFont="1" applyBorder="1" applyAlignment="1">
      <alignment horizontal="center" vertical="center"/>
    </xf>
    <xf numFmtId="0" fontId="14" fillId="0" borderId="70" xfId="0" applyFont="1" applyBorder="1" applyAlignment="1">
      <alignment horizontal="center" vertical="center"/>
    </xf>
    <xf numFmtId="0" fontId="14" fillId="0" borderId="71" xfId="0" applyFont="1" applyBorder="1" applyAlignment="1">
      <alignment horizontal="center" vertical="center"/>
    </xf>
    <xf numFmtId="0" fontId="36" fillId="0" borderId="58" xfId="0" applyFont="1" applyBorder="1" applyAlignment="1">
      <alignment horizontal="center"/>
    </xf>
    <xf numFmtId="0" fontId="36" fillId="0" borderId="59" xfId="0" applyFont="1" applyBorder="1" applyAlignment="1">
      <alignment horizontal="center"/>
    </xf>
    <xf numFmtId="0" fontId="36" fillId="0" borderId="60" xfId="0" applyFont="1" applyBorder="1" applyAlignment="1">
      <alignment horizontal="center"/>
    </xf>
    <xf numFmtId="0" fontId="75" fillId="36" borderId="1" xfId="0" applyFont="1" applyFill="1" applyBorder="1" applyAlignment="1">
      <alignment vertical="top" wrapText="1"/>
    </xf>
    <xf numFmtId="0" fontId="75" fillId="3" borderId="2" xfId="0" applyFont="1" applyFill="1" applyBorder="1" applyAlignment="1" applyProtection="1">
      <alignment vertical="top" wrapText="1"/>
      <protection locked="0"/>
    </xf>
    <xf numFmtId="0" fontId="75" fillId="3" borderId="66" xfId="0" applyFont="1" applyFill="1" applyBorder="1" applyAlignment="1" applyProtection="1">
      <alignment vertical="top" wrapText="1"/>
      <protection locked="0"/>
    </xf>
    <xf numFmtId="0" fontId="75" fillId="3" borderId="3" xfId="0" applyFont="1" applyFill="1" applyBorder="1" applyAlignment="1" applyProtection="1">
      <alignment vertical="top" wrapText="1"/>
      <protection locked="0"/>
    </xf>
    <xf numFmtId="14" fontId="75" fillId="3" borderId="1" xfId="0" applyNumberFormat="1" applyFont="1" applyFill="1" applyBorder="1" applyAlignment="1" applyProtection="1">
      <alignment vertical="top" wrapText="1"/>
      <protection locked="0"/>
    </xf>
    <xf numFmtId="0" fontId="75" fillId="3" borderId="1" xfId="0" applyFont="1" applyFill="1" applyBorder="1" applyAlignment="1">
      <alignment vertical="top" wrapText="1"/>
    </xf>
    <xf numFmtId="0" fontId="75" fillId="3" borderId="0" xfId="0" applyFont="1" applyFill="1" applyBorder="1" applyAlignment="1">
      <alignment horizontal="center" vertical="top" wrapText="1"/>
    </xf>
    <xf numFmtId="0" fontId="75" fillId="3" borderId="0" xfId="0" applyFont="1" applyFill="1" applyBorder="1" applyAlignment="1" applyProtection="1">
      <alignment vertical="top" wrapText="1"/>
      <protection locked="0"/>
    </xf>
    <xf numFmtId="0" fontId="75" fillId="3" borderId="0" xfId="0" applyFont="1" applyFill="1" applyBorder="1" applyAlignment="1" applyProtection="1">
      <alignment horizontal="center" vertical="top" wrapText="1"/>
      <protection locked="0"/>
    </xf>
    <xf numFmtId="14" fontId="75" fillId="3" borderId="0" xfId="0" applyNumberFormat="1" applyFont="1" applyFill="1" applyBorder="1" applyAlignment="1" applyProtection="1">
      <alignment horizontal="center" vertical="top" wrapText="1"/>
      <protection locked="0"/>
    </xf>
    <xf numFmtId="14" fontId="75" fillId="3" borderId="0" xfId="0" applyNumberFormat="1" applyFont="1" applyFill="1" applyBorder="1" applyAlignment="1" applyProtection="1">
      <alignment vertical="top" wrapText="1"/>
      <protection locked="0"/>
    </xf>
    <xf numFmtId="0" fontId="75" fillId="3" borderId="0" xfId="0" applyFont="1" applyFill="1" applyBorder="1" applyAlignment="1" applyProtection="1">
      <alignment horizontal="left" vertical="top" wrapText="1"/>
      <protection locked="0"/>
    </xf>
    <xf numFmtId="0" fontId="64" fillId="3" borderId="0" xfId="0" applyFont="1" applyFill="1" applyAlignment="1">
      <alignment horizontal="center" vertical="center" wrapText="1"/>
    </xf>
    <xf numFmtId="0" fontId="64" fillId="3" borderId="0" xfId="0" applyFont="1" applyFill="1" applyAlignment="1">
      <alignment horizontal="left" vertical="center" wrapText="1"/>
    </xf>
    <xf numFmtId="0" fontId="64" fillId="3" borderId="0" xfId="0" applyFont="1" applyFill="1" applyAlignment="1">
      <alignment vertical="center" wrapText="1"/>
    </xf>
    <xf numFmtId="0" fontId="75" fillId="3" borderId="0" xfId="0" applyFont="1" applyFill="1" applyAlignment="1">
      <alignment horizontal="center" vertical="center" wrapText="1"/>
    </xf>
    <xf numFmtId="9" fontId="64" fillId="3" borderId="0" xfId="2" applyFont="1" applyFill="1" applyBorder="1" applyAlignment="1">
      <alignment horizontal="center" vertical="center" wrapText="1"/>
    </xf>
    <xf numFmtId="0" fontId="75" fillId="36" borderId="8" xfId="0" applyFont="1" applyFill="1" applyBorder="1" applyAlignment="1">
      <alignment horizontal="center" vertical="center" wrapText="1"/>
    </xf>
    <xf numFmtId="0" fontId="75" fillId="36" borderId="9" xfId="0" applyFont="1" applyFill="1" applyBorder="1" applyAlignment="1">
      <alignment horizontal="center" vertical="center" wrapText="1"/>
    </xf>
    <xf numFmtId="0" fontId="75" fillId="36" borderId="10" xfId="0" applyFont="1" applyFill="1" applyBorder="1" applyAlignment="1">
      <alignment horizontal="center" vertical="center" wrapText="1"/>
    </xf>
    <xf numFmtId="0" fontId="75" fillId="3" borderId="0" xfId="0" applyFont="1" applyFill="1" applyBorder="1" applyAlignment="1">
      <alignment vertical="center" wrapText="1"/>
    </xf>
    <xf numFmtId="0" fontId="75" fillId="36" borderId="1" xfId="0" applyFont="1" applyFill="1" applyBorder="1" applyAlignment="1">
      <alignment horizontal="center" vertical="center" wrapText="1"/>
    </xf>
    <xf numFmtId="0" fontId="75" fillId="19" borderId="1" xfId="0" applyFont="1" applyFill="1" applyBorder="1" applyAlignment="1">
      <alignment horizontal="center" vertical="center" wrapText="1"/>
    </xf>
    <xf numFmtId="0" fontId="75" fillId="18" borderId="1" xfId="0" applyFont="1" applyFill="1" applyBorder="1" applyAlignment="1">
      <alignment horizontal="center" vertical="center" wrapText="1"/>
    </xf>
    <xf numFmtId="0" fontId="75" fillId="16" borderId="1" xfId="0" applyFont="1" applyFill="1" applyBorder="1" applyAlignment="1">
      <alignment horizontal="center" vertical="center" wrapText="1"/>
    </xf>
    <xf numFmtId="0" fontId="75" fillId="14" borderId="1" xfId="0" applyFont="1" applyFill="1" applyBorder="1" applyAlignment="1">
      <alignment horizontal="center" vertical="center" wrapText="1"/>
    </xf>
    <xf numFmtId="0" fontId="75" fillId="21" borderId="1" xfId="0" applyFont="1" applyFill="1" applyBorder="1" applyAlignment="1">
      <alignment horizontal="center" vertical="center" wrapText="1"/>
    </xf>
    <xf numFmtId="0" fontId="75" fillId="36" borderId="73" xfId="0" applyFont="1" applyFill="1" applyBorder="1" applyAlignment="1">
      <alignment horizontal="center" vertical="center" wrapText="1"/>
    </xf>
    <xf numFmtId="0" fontId="75" fillId="36" borderId="7" xfId="0" applyFont="1" applyFill="1" applyBorder="1" applyAlignment="1">
      <alignment horizontal="center" vertical="center" wrapText="1"/>
    </xf>
    <xf numFmtId="0" fontId="75" fillId="36" borderId="74" xfId="0" applyFont="1" applyFill="1" applyBorder="1" applyAlignment="1">
      <alignment horizontal="center" vertical="center" wrapText="1"/>
    </xf>
    <xf numFmtId="0" fontId="75" fillId="25" borderId="1" xfId="0" applyFont="1" applyFill="1" applyBorder="1" applyAlignment="1">
      <alignment horizontal="center" vertical="center" wrapText="1"/>
    </xf>
    <xf numFmtId="9" fontId="75" fillId="18" borderId="1" xfId="2" applyFont="1" applyFill="1" applyBorder="1" applyAlignment="1">
      <alignment horizontal="center" vertical="center" wrapText="1"/>
    </xf>
    <xf numFmtId="0" fontId="75" fillId="12" borderId="1" xfId="0" applyFont="1" applyFill="1" applyBorder="1" applyAlignment="1">
      <alignment horizontal="center" vertical="center" wrapText="1"/>
    </xf>
    <xf numFmtId="0" fontId="75" fillId="20" borderId="1" xfId="0" applyFont="1" applyFill="1" applyBorder="1" applyAlignment="1">
      <alignment horizontal="center" vertical="center" wrapText="1"/>
    </xf>
    <xf numFmtId="0" fontId="75" fillId="52" borderId="1" xfId="0" applyFont="1" applyFill="1" applyBorder="1" applyAlignment="1">
      <alignment vertical="center" wrapText="1"/>
    </xf>
    <xf numFmtId="0" fontId="75" fillId="25" borderId="1" xfId="0" applyFont="1" applyFill="1" applyBorder="1" applyAlignment="1">
      <alignment horizontal="center" vertical="center" wrapText="1"/>
    </xf>
    <xf numFmtId="0" fontId="64" fillId="16" borderId="1" xfId="0" applyFont="1" applyFill="1" applyBorder="1" applyAlignment="1">
      <alignment horizontal="center" vertical="center" wrapText="1"/>
    </xf>
    <xf numFmtId="0" fontId="64" fillId="16" borderId="1" xfId="0" applyFont="1" applyFill="1" applyBorder="1" applyAlignment="1">
      <alignment horizontal="center" vertical="center" wrapText="1"/>
    </xf>
    <xf numFmtId="0" fontId="75" fillId="52" borderId="1" xfId="0" applyFont="1" applyFill="1" applyBorder="1" applyAlignment="1">
      <alignment horizontal="center" vertical="center" wrapText="1"/>
    </xf>
    <xf numFmtId="0" fontId="75" fillId="52" borderId="2" xfId="0" applyFont="1" applyFill="1" applyBorder="1" applyAlignment="1">
      <alignment horizontal="center" vertical="center" wrapText="1"/>
    </xf>
    <xf numFmtId="0" fontId="75" fillId="52" borderId="3" xfId="0" applyFont="1" applyFill="1" applyBorder="1" applyAlignment="1">
      <alignment horizontal="center" vertical="center" wrapText="1"/>
    </xf>
    <xf numFmtId="0" fontId="75" fillId="36" borderId="2" xfId="0" applyFont="1" applyFill="1" applyBorder="1" applyAlignment="1">
      <alignment horizontal="center" vertical="center" wrapText="1"/>
    </xf>
    <xf numFmtId="0" fontId="75" fillId="36" borderId="3" xfId="0" applyFont="1" applyFill="1" applyBorder="1" applyAlignment="1">
      <alignment horizontal="center" vertical="center" wrapText="1"/>
    </xf>
    <xf numFmtId="0" fontId="75" fillId="52" borderId="2" xfId="0" applyFont="1" applyFill="1" applyBorder="1" applyAlignment="1">
      <alignment horizontal="center" vertical="center" wrapText="1"/>
    </xf>
    <xf numFmtId="0" fontId="64" fillId="3" borderId="1" xfId="0" applyFont="1" applyFill="1" applyBorder="1" applyAlignment="1">
      <alignment horizontal="left" vertical="top" wrapText="1"/>
    </xf>
    <xf numFmtId="9" fontId="64" fillId="3" borderId="1" xfId="2" applyFont="1" applyFill="1" applyBorder="1" applyAlignment="1" applyProtection="1">
      <alignment horizontal="center" vertical="top" wrapText="1"/>
      <protection locked="0"/>
    </xf>
    <xf numFmtId="9" fontId="64" fillId="3" borderId="1" xfId="2" applyFont="1" applyFill="1" applyBorder="1" applyAlignment="1" applyProtection="1">
      <alignment horizontal="center" vertical="top" wrapText="1"/>
    </xf>
    <xf numFmtId="9" fontId="75" fillId="3" borderId="1" xfId="0" applyNumberFormat="1" applyFont="1" applyFill="1" applyBorder="1" applyAlignment="1">
      <alignment horizontal="center" vertical="top" wrapText="1"/>
    </xf>
    <xf numFmtId="9" fontId="64" fillId="3" borderId="1" xfId="2" applyFont="1" applyFill="1" applyBorder="1" applyAlignment="1" applyProtection="1">
      <alignment horizontal="center" vertical="top" wrapText="1"/>
      <protection locked="0"/>
    </xf>
    <xf numFmtId="9" fontId="64" fillId="3" borderId="1" xfId="2" applyFont="1" applyFill="1" applyBorder="1" applyAlignment="1" applyProtection="1">
      <alignment horizontal="center" vertical="top" wrapText="1"/>
    </xf>
    <xf numFmtId="0" fontId="64" fillId="3" borderId="1" xfId="3" applyFont="1" applyFill="1" applyBorder="1" applyAlignment="1" applyProtection="1">
      <alignment horizontal="center" vertical="top" wrapText="1"/>
      <protection locked="0"/>
    </xf>
    <xf numFmtId="0" fontId="64" fillId="3" borderId="1" xfId="3" applyFont="1" applyFill="1" applyBorder="1" applyAlignment="1" applyProtection="1">
      <alignment horizontal="center" vertical="top" wrapText="1"/>
      <protection locked="0"/>
    </xf>
    <xf numFmtId="0" fontId="64" fillId="3" borderId="1" xfId="0" applyFont="1" applyFill="1" applyBorder="1" applyAlignment="1">
      <alignment vertical="top" wrapText="1"/>
    </xf>
    <xf numFmtId="9" fontId="64" fillId="3" borderId="1" xfId="2" applyFont="1" applyFill="1" applyBorder="1" applyAlignment="1" applyProtection="1">
      <alignment vertical="top" wrapText="1"/>
      <protection locked="0"/>
    </xf>
    <xf numFmtId="9" fontId="75" fillId="3" borderId="1" xfId="0" applyNumberFormat="1" applyFont="1" applyFill="1" applyBorder="1" applyAlignment="1">
      <alignment vertical="top" wrapText="1"/>
    </xf>
    <xf numFmtId="0" fontId="75" fillId="3" borderId="0" xfId="0" applyFont="1" applyFill="1" applyAlignment="1">
      <alignment horizontal="right" vertical="top" wrapText="1"/>
    </xf>
    <xf numFmtId="0" fontId="75" fillId="3" borderId="0" xfId="0" applyFont="1" applyFill="1" applyAlignment="1">
      <alignment horizontal="right" vertical="top" wrapText="1"/>
    </xf>
    <xf numFmtId="14" fontId="75" fillId="3" borderId="0" xfId="0" applyNumberFormat="1" applyFont="1" applyFill="1" applyAlignment="1">
      <alignment horizontal="center" vertical="top" wrapText="1"/>
    </xf>
    <xf numFmtId="9" fontId="75" fillId="3" borderId="0" xfId="2" applyFont="1" applyFill="1" applyBorder="1" applyAlignment="1">
      <alignment vertical="top" wrapText="1"/>
    </xf>
    <xf numFmtId="9" fontId="75" fillId="3" borderId="0" xfId="2" applyFont="1" applyFill="1" applyBorder="1" applyAlignment="1">
      <alignment horizontal="center" vertical="top" wrapText="1"/>
    </xf>
    <xf numFmtId="0" fontId="75" fillId="3" borderId="0" xfId="0" applyFont="1" applyFill="1" applyAlignment="1">
      <alignment horizontal="justify" vertical="top" wrapText="1"/>
    </xf>
    <xf numFmtId="0" fontId="64" fillId="3" borderId="0" xfId="0" applyFont="1" applyFill="1" applyAlignment="1">
      <alignment horizontal="center" vertical="top" wrapText="1"/>
    </xf>
    <xf numFmtId="9" fontId="64" fillId="3" borderId="0" xfId="2" applyFont="1" applyFill="1" applyBorder="1" applyAlignment="1">
      <alignment vertical="top" wrapText="1"/>
    </xf>
    <xf numFmtId="0" fontId="75" fillId="3" borderId="0" xfId="0" applyFont="1" applyFill="1" applyAlignment="1" applyProtection="1">
      <alignment horizontal="right" vertical="top" wrapText="1"/>
      <protection locked="0"/>
    </xf>
    <xf numFmtId="0" fontId="75" fillId="3" borderId="0" xfId="0" applyFont="1" applyFill="1" applyAlignment="1" applyProtection="1">
      <alignment horizontal="right" vertical="top" wrapText="1"/>
      <protection locked="0"/>
    </xf>
    <xf numFmtId="0" fontId="64" fillId="3" borderId="0" xfId="0" applyFont="1" applyFill="1" applyAlignment="1" applyProtection="1">
      <alignment horizontal="justify" vertical="top" wrapText="1"/>
      <protection locked="0"/>
    </xf>
    <xf numFmtId="9" fontId="64" fillId="3" borderId="0" xfId="2" applyFont="1" applyFill="1" applyBorder="1" applyAlignment="1" applyProtection="1">
      <alignment horizontal="justify" vertical="top" wrapText="1"/>
      <protection locked="0"/>
    </xf>
    <xf numFmtId="0" fontId="75" fillId="3" borderId="0" xfId="0" applyFont="1" applyFill="1" applyAlignment="1" applyProtection="1">
      <alignment horizontal="justify" vertical="top" wrapText="1"/>
      <protection locked="0"/>
    </xf>
    <xf numFmtId="14" fontId="75" fillId="3" borderId="0" xfId="0" applyNumberFormat="1" applyFont="1" applyFill="1" applyAlignment="1">
      <alignment vertical="top" wrapText="1"/>
    </xf>
    <xf numFmtId="0" fontId="75" fillId="3" borderId="0" xfId="0" applyFont="1" applyFill="1" applyAlignment="1" applyProtection="1">
      <alignment horizontal="justify" vertical="top" wrapText="1"/>
      <protection locked="0"/>
    </xf>
    <xf numFmtId="0" fontId="75" fillId="3" borderId="0" xfId="0" applyFont="1" applyFill="1" applyAlignment="1">
      <alignment vertical="center" wrapText="1"/>
    </xf>
    <xf numFmtId="0" fontId="75" fillId="3" borderId="0" xfId="0" applyFont="1" applyFill="1" applyAlignment="1">
      <alignment horizontal="left" vertical="center" wrapText="1"/>
    </xf>
    <xf numFmtId="0" fontId="64" fillId="0" borderId="0" xfId="0" applyFont="1" applyAlignment="1">
      <alignment horizontal="center" vertical="center" wrapText="1"/>
    </xf>
    <xf numFmtId="0" fontId="75" fillId="17" borderId="1" xfId="0" applyFont="1" applyFill="1" applyBorder="1" applyAlignment="1">
      <alignment horizontal="center" vertical="center" wrapText="1"/>
    </xf>
    <xf numFmtId="9" fontId="64" fillId="3" borderId="1" xfId="0" applyNumberFormat="1" applyFont="1" applyFill="1" applyBorder="1" applyAlignment="1">
      <alignment horizontal="center" vertical="top" wrapText="1"/>
    </xf>
    <xf numFmtId="9" fontId="64" fillId="3" borderId="1" xfId="0" applyNumberFormat="1" applyFont="1" applyFill="1" applyBorder="1" applyAlignment="1">
      <alignment horizontal="center" vertical="top" wrapText="1"/>
    </xf>
    <xf numFmtId="0" fontId="75" fillId="3" borderId="5" xfId="0" applyFont="1" applyFill="1" applyBorder="1" applyAlignment="1">
      <alignment vertical="top" wrapText="1"/>
    </xf>
    <xf numFmtId="0" fontId="75" fillId="3" borderId="4" xfId="0" applyFont="1" applyFill="1" applyBorder="1" applyAlignment="1">
      <alignment horizontal="center" vertical="top" wrapText="1"/>
    </xf>
    <xf numFmtId="0" fontId="75" fillId="0" borderId="0" xfId="0" applyFont="1" applyAlignment="1">
      <alignment vertical="top" wrapText="1"/>
    </xf>
    <xf numFmtId="0" fontId="64" fillId="0" borderId="0" xfId="0" applyFont="1" applyAlignment="1">
      <alignment vertical="top" wrapText="1"/>
    </xf>
    <xf numFmtId="0" fontId="64" fillId="0" borderId="0" xfId="0" applyFont="1" applyAlignment="1">
      <alignment horizontal="left" vertical="top" wrapText="1"/>
    </xf>
    <xf numFmtId="0" fontId="64" fillId="0" borderId="0" xfId="0" applyFont="1" applyAlignment="1">
      <alignment horizontal="center" vertical="top" wrapText="1"/>
    </xf>
    <xf numFmtId="0" fontId="75" fillId="0" borderId="0" xfId="0" applyFont="1" applyAlignment="1">
      <alignment horizontal="center" vertical="top" wrapText="1"/>
    </xf>
    <xf numFmtId="9" fontId="64" fillId="0" borderId="0" xfId="2" applyFont="1" applyFill="1" applyAlignment="1">
      <alignment vertical="top" wrapText="1"/>
    </xf>
    <xf numFmtId="9" fontId="64" fillId="0" borderId="0" xfId="2" applyFont="1" applyFill="1" applyAlignment="1">
      <alignment horizontal="center" vertical="top" wrapText="1"/>
    </xf>
    <xf numFmtId="0" fontId="75" fillId="36" borderId="2" xfId="0" applyFont="1" applyFill="1" applyBorder="1" applyAlignment="1">
      <alignment vertical="top" wrapText="1"/>
    </xf>
    <xf numFmtId="0" fontId="77" fillId="3" borderId="4" xfId="3" applyFont="1" applyFill="1" applyBorder="1" applyAlignment="1">
      <alignment vertical="top" wrapText="1"/>
    </xf>
    <xf numFmtId="0" fontId="75" fillId="3" borderId="4" xfId="0" applyFont="1" applyFill="1" applyBorder="1" applyAlignment="1">
      <alignment horizontal="center" vertical="top" wrapText="1"/>
    </xf>
    <xf numFmtId="0" fontId="64" fillId="3" borderId="6" xfId="0" applyFont="1" applyFill="1" applyBorder="1" applyAlignment="1" applyProtection="1">
      <alignment horizontal="center" vertical="top" wrapText="1"/>
      <protection locked="0"/>
    </xf>
    <xf numFmtId="0" fontId="64" fillId="3" borderId="2" xfId="0" applyFont="1" applyFill="1" applyBorder="1" applyAlignment="1">
      <alignment horizontal="center" vertical="top" wrapText="1"/>
    </xf>
    <xf numFmtId="0" fontId="64" fillId="3" borderId="3" xfId="0" applyFont="1" applyFill="1" applyBorder="1" applyAlignment="1">
      <alignment horizontal="center" vertical="top" wrapText="1"/>
    </xf>
    <xf numFmtId="0" fontId="64" fillId="3" borderId="3" xfId="0" applyFont="1" applyFill="1" applyBorder="1" applyAlignment="1">
      <alignment horizontal="center" vertical="top" wrapText="1"/>
    </xf>
  </cellXfs>
  <cellStyles count="5">
    <cellStyle name="Hipervínculo" xfId="3" builtinId="8"/>
    <cellStyle name="Millares" xfId="4" builtinId="3"/>
    <cellStyle name="Normal" xfId="0" builtinId="0"/>
    <cellStyle name="Normal 2" xfId="1" xr:uid="{00000000-0005-0000-0000-000002000000}"/>
    <cellStyle name="Porcentaje" xfId="2" builtinId="5"/>
  </cellStyles>
  <dxfs count="2861">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s>
  <tableStyles count="0" defaultTableStyle="TableStyleMedium2" defaultPivotStyle="PivotStyleLight16"/>
  <colors>
    <mruColors>
      <color rgb="FF33CC33"/>
      <color rgb="FF66FF66"/>
      <color rgb="FFFF9966"/>
      <color rgb="FFAEA472"/>
      <color rgb="FF000000"/>
      <color rgb="FF00FF99"/>
      <color rgb="FFCC99FF"/>
      <color rgb="FFFFFFCC"/>
      <color rgb="FFFF99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microsoft.com/office/2017/06/relationships/rdRichValueTypes" Target="richData/rdRichValueType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8.emf"/></Relationships>
</file>

<file path=xl/drawings/_rels/drawing4.x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1</xdr:col>
      <xdr:colOff>88448</xdr:colOff>
      <xdr:row>0</xdr:row>
      <xdr:rowOff>19050</xdr:rowOff>
    </xdr:from>
    <xdr:to>
      <xdr:col>3</xdr:col>
      <xdr:colOff>457200</xdr:colOff>
      <xdr:row>0</xdr:row>
      <xdr:rowOff>533469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31323" y="19050"/>
          <a:ext cx="1930852" cy="5144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92663</xdr:colOff>
          <xdr:row>34</xdr:row>
          <xdr:rowOff>55562</xdr:rowOff>
        </xdr:from>
        <xdr:to>
          <xdr:col>8</xdr:col>
          <xdr:colOff>2443164</xdr:colOff>
          <xdr:row>158</xdr:row>
          <xdr:rowOff>31750</xdr:rowOff>
        </xdr:to>
        <xdr:pic>
          <xdr:nvPicPr>
            <xdr:cNvPr id="3" name="Imagen 2">
              <a:extLst>
                <a:ext uri="{FF2B5EF4-FFF2-40B4-BE49-F238E27FC236}">
                  <a16:creationId xmlns:a16="http://schemas.microsoft.com/office/drawing/2014/main" id="{00000000-0008-0000-0900-000003000000}"/>
                </a:ext>
              </a:extLst>
            </xdr:cNvPr>
            <xdr:cNvPicPr>
              <a:picLocks noChangeAspect="1" noChangeArrowheads="1"/>
              <a:extLst>
                <a:ext uri="{84589F7E-364E-4C9E-8A38-B11213B215E9}">
                  <a14:cameraTool cellRange="$B$2:$J$33" spid="_x0000_s14596"/>
                </a:ext>
              </a:extLst>
            </xdr:cNvPicPr>
          </xdr:nvPicPr>
          <xdr:blipFill>
            <a:blip xmlns:r="http://schemas.openxmlformats.org/officeDocument/2006/relationships" r:embed="rId1"/>
            <a:srcRect/>
            <a:stretch>
              <a:fillRect/>
            </a:stretch>
          </xdr:blipFill>
          <xdr:spPr bwMode="auto">
            <a:xfrm>
              <a:off x="2561226" y="29106812"/>
              <a:ext cx="14550438" cy="21629688"/>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215900</xdr:colOff>
          <xdr:row>24</xdr:row>
          <xdr:rowOff>68868</xdr:rowOff>
        </xdr:from>
        <xdr:to>
          <xdr:col>6</xdr:col>
          <xdr:colOff>1016000</xdr:colOff>
          <xdr:row>78</xdr:row>
          <xdr:rowOff>69849</xdr:rowOff>
        </xdr:to>
        <xdr:pic>
          <xdr:nvPicPr>
            <xdr:cNvPr id="3" name="Imagen 2">
              <a:extLst>
                <a:ext uri="{FF2B5EF4-FFF2-40B4-BE49-F238E27FC236}">
                  <a16:creationId xmlns:a16="http://schemas.microsoft.com/office/drawing/2014/main" id="{00000000-0008-0000-0A00-000003000000}"/>
                </a:ext>
              </a:extLst>
            </xdr:cNvPr>
            <xdr:cNvPicPr>
              <a:picLocks noChangeAspect="1" noChangeArrowheads="1"/>
              <a:extLst>
                <a:ext uri="{84589F7E-364E-4C9E-8A38-B11213B215E9}">
                  <a14:cameraTool cellRange="$B$2:$G$23" spid="_x0000_s26121"/>
                </a:ext>
              </a:extLst>
            </xdr:cNvPicPr>
          </xdr:nvPicPr>
          <xdr:blipFill>
            <a:blip xmlns:r="http://schemas.openxmlformats.org/officeDocument/2006/relationships" r:embed="rId1"/>
            <a:srcRect/>
            <a:stretch>
              <a:fillRect/>
            </a:stretch>
          </xdr:blipFill>
          <xdr:spPr bwMode="auto">
            <a:xfrm>
              <a:off x="2679700" y="13505468"/>
              <a:ext cx="9893300" cy="960218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215900</xdr:colOff>
          <xdr:row>24</xdr:row>
          <xdr:rowOff>68868</xdr:rowOff>
        </xdr:from>
        <xdr:to>
          <xdr:col>8</xdr:col>
          <xdr:colOff>1758043</xdr:colOff>
          <xdr:row>98</xdr:row>
          <xdr:rowOff>168654</xdr:rowOff>
        </xdr:to>
        <xdr:pic>
          <xdr:nvPicPr>
            <xdr:cNvPr id="2" name="Imagen 1">
              <a:extLst>
                <a:ext uri="{FF2B5EF4-FFF2-40B4-BE49-F238E27FC236}">
                  <a16:creationId xmlns:a16="http://schemas.microsoft.com/office/drawing/2014/main" id="{00000000-0008-0000-0B00-000002000000}"/>
                </a:ext>
              </a:extLst>
            </xdr:cNvPr>
            <xdr:cNvPicPr>
              <a:picLocks noChangeAspect="1" noChangeArrowheads="1"/>
              <a:extLst>
                <a:ext uri="{84589F7E-364E-4C9E-8A38-B11213B215E9}">
                  <a14:cameraTool cellRange="$B$2:$G$23" spid="_x0000_s47434"/>
                </a:ext>
              </a:extLst>
            </xdr:cNvPicPr>
          </xdr:nvPicPr>
          <xdr:blipFill>
            <a:blip xmlns:r="http://schemas.openxmlformats.org/officeDocument/2006/relationships" r:embed="rId1"/>
            <a:srcRect/>
            <a:stretch>
              <a:fillRect/>
            </a:stretch>
          </xdr:blipFill>
          <xdr:spPr bwMode="auto">
            <a:xfrm>
              <a:off x="2674257" y="14057011"/>
              <a:ext cx="12400643" cy="13525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f:/g/personal/mrchacon_mincit_gov_co/EjoqtPPzSzJGinbE9U0Psu8B6xLPAFPiGaTQU7d_160QRg?e=IUEzfW" TargetMode="External"/><Relationship Id="rId18" Type="http://schemas.openxmlformats.org/officeDocument/2006/relationships/hyperlink" Target="../../../../../../../../:f:/g/personal/mrchacon_mincit_gov_co/EjoqtPPzSzJGinbE9U0Psu8B6xLPAFPiGaTQU7d_160QRg?e=IUEzfW" TargetMode="External"/><Relationship Id="rId26" Type="http://schemas.openxmlformats.org/officeDocument/2006/relationships/hyperlink" Target="../../../../../../../../:f:/g/personal/mrchacon_mincit_gov_co/EoUB7LdDOL1AvRivi9tTWhIBTJzUrM_ViLd6E0LnN0r2Ug?e=nIHAh4" TargetMode="External"/><Relationship Id="rId39" Type="http://schemas.openxmlformats.org/officeDocument/2006/relationships/printerSettings" Target="../printerSettings/printerSettings1.bin"/><Relationship Id="rId21" Type="http://schemas.openxmlformats.org/officeDocument/2006/relationships/hyperlink" Target="../../../../../../../../:f:/g/personal/mrchacon_mincit_gov_co/Ejb0U2cRL5dFiw-otrwc5zMBKG3NbEDZgmhdvZMd8Al9IQ?e=YU8aoS" TargetMode="External"/><Relationship Id="rId34" Type="http://schemas.openxmlformats.org/officeDocument/2006/relationships/hyperlink" Target="../../../../../../../../:f:/g/personal/mrchacon_mincit_gov_co/EjoqtPPzSzJGinbE9U0Psu8B6xLPAFPiGaTQU7d_160QRg?e=IUEzfW" TargetMode="External"/><Relationship Id="rId42" Type="http://schemas.openxmlformats.org/officeDocument/2006/relationships/comments" Target="../comments1.xml"/><Relationship Id="rId7" Type="http://schemas.openxmlformats.org/officeDocument/2006/relationships/hyperlink" Target="../../../../../../../../:f:/g/personal/mrchacon_mincit_gov_co/Ejb0U2cRL5dFiw-otrwc5zMBKG3NbEDZgmhdvZMd8Al9IQ?e=YU8aoS" TargetMode="External"/><Relationship Id="rId2" Type="http://schemas.openxmlformats.org/officeDocument/2006/relationships/hyperlink" Target="../../../../../../../../:f:/g/personal/mrchacon_mincit_gov_co/Ejb0U2cRL5dFiw-otrwc5zMBKG3NbEDZgmhdvZMd8Al9IQ?e=YU8aoS" TargetMode="External"/><Relationship Id="rId16" Type="http://schemas.openxmlformats.org/officeDocument/2006/relationships/hyperlink" Target="../../../../../../../../:f:/g/personal/mrchacon_mincit_gov_co/EjoqtPPzSzJGinbE9U0Psu8B6xLPAFPiGaTQU7d_160QRg?e=IUEzfW" TargetMode="External"/><Relationship Id="rId20" Type="http://schemas.openxmlformats.org/officeDocument/2006/relationships/hyperlink" Target="../../../../../../../../:f:/g/personal/mrchacon_mincit_gov_co/EjoqtPPzSzJGinbE9U0Psu8B6xLPAFPiGaTQU7d_160QRg?e=IUEzfW" TargetMode="External"/><Relationship Id="rId29" Type="http://schemas.openxmlformats.org/officeDocument/2006/relationships/hyperlink" Target="https://www.datos.gov.co/Comercio-Industria-y-Turismo/MinCIT-Informaci-n-Clasificada-y-Reservada/7naf-gj5q" TargetMode="External"/><Relationship Id="rId41" Type="http://schemas.openxmlformats.org/officeDocument/2006/relationships/vmlDrawing" Target="../drawings/vmlDrawing2.vml"/><Relationship Id="rId1" Type="http://schemas.openxmlformats.org/officeDocument/2006/relationships/hyperlink" Target="../../../../../../../../:f:/g/personal/mrchacon_mincit_gov_co/EjoqtPPzSzJGinbE9U0Psu8B6xLPAFPiGaTQU7d_160QRg?e=IUEzfW" TargetMode="External"/><Relationship Id="rId6" Type="http://schemas.openxmlformats.org/officeDocument/2006/relationships/hyperlink" Target="../../../../../../../../:f:/g/personal/mrchacon_mincit_gov_co/Ejb0U2cRL5dFiw-otrwc5zMBKG3NbEDZgmhdvZMd8Al9IQ?e=YU8aoS" TargetMode="External"/><Relationship Id="rId11" Type="http://schemas.openxmlformats.org/officeDocument/2006/relationships/hyperlink" Target="../../../../../../../../:f:/g/personal/mrchacon_mincit_gov_co/Ejb0U2cRL5dFiw-otrwc5zMBKG3NbEDZgmhdvZMd8Al9IQ?e=YU8aoS" TargetMode="External"/><Relationship Id="rId24" Type="http://schemas.openxmlformats.org/officeDocument/2006/relationships/hyperlink" Target="../../../../../../../../:f:/g/personal/mrchacon_mincit_gov_co/Ejb0U2cRL5dFiw-otrwc5zMBKG3NbEDZgmhdvZMd8Al9IQ?e=YU8aoS" TargetMode="External"/><Relationship Id="rId32" Type="http://schemas.openxmlformats.org/officeDocument/2006/relationships/hyperlink" Target="../../../../../../../../:f:/g/personal/mrchacon_mincit_gov_co/EjoqtPPzSzJGinbE9U0Psu8B6xLPAFPiGaTQU7d_160QRg?e=IUEzfW" TargetMode="External"/><Relationship Id="rId37" Type="http://schemas.openxmlformats.org/officeDocument/2006/relationships/hyperlink" Target="../../../../../../../../:f:/g/personal/mrchacon_mincit_gov_co/EjoqtPPzSzJGinbE9U0Psu8B6xLPAFPiGaTQU7d_160QRg?e=IUEzfW" TargetMode="External"/><Relationship Id="rId40" Type="http://schemas.openxmlformats.org/officeDocument/2006/relationships/vmlDrawing" Target="../drawings/vmlDrawing1.vml"/><Relationship Id="rId5" Type="http://schemas.openxmlformats.org/officeDocument/2006/relationships/hyperlink" Target="../../../../../../../../:f:/g/personal/mrchacon_mincit_gov_co/Ejb0U2cRL5dFiw-otrwc5zMBKG3NbEDZgmhdvZMd8Al9IQ?e=YU8aoS" TargetMode="External"/><Relationship Id="rId15" Type="http://schemas.openxmlformats.org/officeDocument/2006/relationships/hyperlink" Target="../../../../../../../../:f:/g/personal/mrchacon_mincit_gov_co/EjoqtPPzSzJGinbE9U0Psu8B6xLPAFPiGaTQU7d_160QRg?e=IUEzfW" TargetMode="External"/><Relationship Id="rId23" Type="http://schemas.openxmlformats.org/officeDocument/2006/relationships/hyperlink" Target="../../../../../../../../:f:/g/personal/mrchacon_mincit_gov_co/Ejb0U2cRL5dFiw-otrwc5zMBKG3NbEDZgmhdvZMd8Al9IQ?e=YU8aoS" TargetMode="External"/><Relationship Id="rId28" Type="http://schemas.openxmlformats.org/officeDocument/2006/relationships/hyperlink" Target="../../../../../../../../:f:/g/personal/mrchacon_mincit_gov_co/EjoqtPPzSzJGinbE9U0Psu8B6xLPAFPiGaTQU7d_160QRg?e=IUEzfW" TargetMode="External"/><Relationship Id="rId36" Type="http://schemas.openxmlformats.org/officeDocument/2006/relationships/hyperlink" Target="../../../../../../../../:f:/g/personal/mrchacon_mincit_gov_co/EjoqtPPzSzJGinbE9U0Psu8B6xLPAFPiGaTQU7d_160QRg?e=IUEzfW" TargetMode="External"/><Relationship Id="rId10" Type="http://schemas.openxmlformats.org/officeDocument/2006/relationships/hyperlink" Target="../../../../../../../../:f:/g/personal/mrchacon_mincit_gov_co/EjoqtPPzSzJGinbE9U0Psu8B6xLPAFPiGaTQU7d_160QRg?e=IUEzfW" TargetMode="External"/><Relationship Id="rId19" Type="http://schemas.openxmlformats.org/officeDocument/2006/relationships/hyperlink" Target="../../../../../../../../:f:/g/personal/mrchacon_mincit_gov_co/EjoqtPPzSzJGinbE9U0Psu8B6xLPAFPiGaTQU7d_160QRg?e=IUEzfW" TargetMode="External"/><Relationship Id="rId31" Type="http://schemas.openxmlformats.org/officeDocument/2006/relationships/hyperlink" Target="https://www.datos.gov.co/Comercio-Industria-y-Turismo/MinCIT-Informaci-n-Clasificada-y-Reservada/7naf-gj5q" TargetMode="External"/><Relationship Id="rId4" Type="http://schemas.openxmlformats.org/officeDocument/2006/relationships/hyperlink" Target="../../../../../../../../:f:/g/personal/mrchacon_mincit_gov_co/EjoqtPPzSzJGinbE9U0Psu8B6xLPAFPiGaTQU7d_160QRg?e=IUEzfW" TargetMode="External"/><Relationship Id="rId9" Type="http://schemas.openxmlformats.org/officeDocument/2006/relationships/hyperlink" Target="../../../../../../../../:f:/g/personal/mrchacon_mincit_gov_co/Ejb0U2cRL5dFiw-otrwc5zMBKG3NbEDZgmhdvZMd8Al9IQ?e=YU8aoS" TargetMode="External"/><Relationship Id="rId14" Type="http://schemas.openxmlformats.org/officeDocument/2006/relationships/hyperlink" Target="../../../../../../../../:f:/g/personal/mrchacon_mincit_gov_co/EjoqtPPzSzJGinbE9U0Psu8B6xLPAFPiGaTQU7d_160QRg?e=IUEzfW" TargetMode="External"/><Relationship Id="rId22" Type="http://schemas.openxmlformats.org/officeDocument/2006/relationships/hyperlink" Target="../../../../../../../../:f:/g/personal/mrchacon_mincit_gov_co/Ejb0U2cRL5dFiw-otrwc5zMBKG3NbEDZgmhdvZMd8Al9IQ?e=YU8aoS" TargetMode="External"/><Relationship Id="rId27" Type="http://schemas.openxmlformats.org/officeDocument/2006/relationships/hyperlink" Target="../../../../../../../../:f:/g/personal/mrchacon_mincit_gov_co/EjoqtPPzSzJGinbE9U0Psu8B6xLPAFPiGaTQU7d_160QRg?e=IUEzfW" TargetMode="External"/><Relationship Id="rId30" Type="http://schemas.openxmlformats.org/officeDocument/2006/relationships/hyperlink" Target="../../../../../../../../:f:/g/personal/mrchacon_mincit_gov_co/EjoqtPPzSzJGinbE9U0Psu8B6xLPAFPiGaTQU7d_160QRg?e=IUEzfW" TargetMode="External"/><Relationship Id="rId35" Type="http://schemas.openxmlformats.org/officeDocument/2006/relationships/hyperlink" Target="../../../../../../../../:f:/g/personal/mrchacon_mincit_gov_co/EjoqtPPzSzJGinbE9U0Psu8B6xLPAFPiGaTQU7d_160QRg?e=IUEzfW" TargetMode="External"/><Relationship Id="rId8" Type="http://schemas.openxmlformats.org/officeDocument/2006/relationships/hyperlink" Target="../../../../../../../../:f:/g/personal/mrchacon_mincit_gov_co/Ejb0U2cRL5dFiw-otrwc5zMBKG3NbEDZgmhdvZMd8Al9IQ?e=YU8aoS" TargetMode="External"/><Relationship Id="rId3" Type="http://schemas.openxmlformats.org/officeDocument/2006/relationships/hyperlink" Target="../../../../../../../../:f:/g/personal/mrchacon_mincit_gov_co/EjoqtPPzSzJGinbE9U0Psu8B6xLPAFPiGaTQU7d_160QRg?e=IUEzfW" TargetMode="External"/><Relationship Id="rId12" Type="http://schemas.openxmlformats.org/officeDocument/2006/relationships/hyperlink" Target="../../../../../../../../:f:/g/personal/mrchacon_mincit_gov_co/EjoqtPPzSzJGinbE9U0Psu8B6xLPAFPiGaTQU7d_160QRg?e=IUEzfW" TargetMode="External"/><Relationship Id="rId17" Type="http://schemas.openxmlformats.org/officeDocument/2006/relationships/hyperlink" Target="../../../../../../../../:f:/g/personal/mrchacon_mincit_gov_co/EjoqtPPzSzJGinbE9U0Psu8B6xLPAFPiGaTQU7d_160QRg?e=IUEzfW" TargetMode="External"/><Relationship Id="rId25" Type="http://schemas.openxmlformats.org/officeDocument/2006/relationships/hyperlink" Target="../../../../../../../../:f:/g/personal/mrchacon_mincit_gov_co/EjoqtPPzSzJGinbE9U0Psu8B6xLPAFPiGaTQU7d_160QRg?e=IUEzfW" TargetMode="External"/><Relationship Id="rId33" Type="http://schemas.openxmlformats.org/officeDocument/2006/relationships/hyperlink" Target="../../../../../../../../:f:/g/personal/mrchacon_mincit_gov_co/EjoqtPPzSzJGinbE9U0Psu8B6xLPAFPiGaTQU7d_160QRg?e=IUEzfW" TargetMode="External"/><Relationship Id="rId38" Type="http://schemas.openxmlformats.org/officeDocument/2006/relationships/hyperlink" Target="../../../../../../../../:f:/g/personal/mrchacon_mincit_gov_co/EjoqtPPzSzJGinbE9U0Psu8B6xLPAFPiGaTQU7d_160QRg?e=IUEzfW"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drawing" Target="../drawings/drawing2.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drawing" Target="../drawings/drawing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6" Type="http://schemas.openxmlformats.org/officeDocument/2006/relationships/hyperlink" Target="https://www.datos.gov.co/Comercio-Industria-y-Turismo/MinCIT-Informaci-n-Clasificada-y-Reservada/7naf-gj5q" TargetMode="External"/><Relationship Id="rId21" Type="http://schemas.openxmlformats.org/officeDocument/2006/relationships/hyperlink" Target="../../../../../../../../:f:/g/personal/mrchacon_mincit_gov_co/Ejb0U2cRL5dFiw-otrwc5zMBKG3NbEDZgmhdvZMd8Al9IQ?e=YU8aoS" TargetMode="External"/><Relationship Id="rId42" Type="http://schemas.openxmlformats.org/officeDocument/2006/relationships/hyperlink" Target="../../../../../../../../../:f:/g/personal/mrchacon_mincit_gov_co/Eg9WQgGFdeJGqXmJy2CLpq4BIcNX6pYyURNuMBYvDsCoFg?e=HwQg98" TargetMode="External"/><Relationship Id="rId47" Type="http://schemas.openxmlformats.org/officeDocument/2006/relationships/hyperlink" Target="../../../../../../../../../:f:/g/personal/mrchacon_mincit_gov_co/EjoqmXlXdf1Hq-JLgTbf-LoBIJhSbwGCjV-X-h1VBJVQGQ?e=TjAuU3" TargetMode="External"/><Relationship Id="rId63" Type="http://schemas.openxmlformats.org/officeDocument/2006/relationships/hyperlink" Target="../../../../../../../../../:f:/g/personal/mrchacon_mincit_gov_co/Eg9WQgGFdeJGqXmJy2CLpq4BIcNX6pYyURNuMBYvDsCoFg?e=HwQg98" TargetMode="External"/><Relationship Id="rId68" Type="http://schemas.openxmlformats.org/officeDocument/2006/relationships/hyperlink" Target="../../../../../../../../../:f:/g/personal/mrchacon_mincit_gov_co/Eg9WQgGFdeJGqXmJy2CLpq4BIcNX6pYyURNuMBYvDsCoFg?e=HwQg98" TargetMode="External"/><Relationship Id="rId16" Type="http://schemas.openxmlformats.org/officeDocument/2006/relationships/hyperlink" Target="../../../../../../../../:f:/g/personal/mrchacon_mincit_gov_co/EjoqtPPzSzJGinbE9U0Psu8B6xLPAFPiGaTQU7d_160QRg?e=IUEzfW" TargetMode="External"/><Relationship Id="rId11" Type="http://schemas.openxmlformats.org/officeDocument/2006/relationships/hyperlink" Target="../../../../../../../../:f:/g/personal/mrchacon_mincit_gov_co/EjoqtPPzSzJGinbE9U0Psu8B6xLPAFPiGaTQU7d_160QRg?e=IUEzfW" TargetMode="External"/><Relationship Id="rId32" Type="http://schemas.openxmlformats.org/officeDocument/2006/relationships/hyperlink" Target="../../../../../../../../:f:/g/personal/mrchacon_mincit_gov_co/EjoqtPPzSzJGinbE9U0Psu8B6xLPAFPiGaTQU7d_160QRg?e=IUEzfW" TargetMode="External"/><Relationship Id="rId37" Type="http://schemas.openxmlformats.org/officeDocument/2006/relationships/hyperlink" Target="../../../../../../../../:f:/g/personal/mrchacon_mincit_gov_co/EjoqtPPzSzJGinbE9U0Psu8B6xLPAFPiGaTQU7d_160QRg?e=IUEzfW" TargetMode="External"/><Relationship Id="rId53" Type="http://schemas.openxmlformats.org/officeDocument/2006/relationships/hyperlink" Target="../../../../../../../../../:f:/g/personal/mrchacon_mincit_gov_co/Eg9WQgGFdeJGqXmJy2CLpq4BIcNX6pYyURNuMBYvDsCoFg?e=HwQg98" TargetMode="External"/><Relationship Id="rId58" Type="http://schemas.openxmlformats.org/officeDocument/2006/relationships/hyperlink" Target="../../../../../../../../../:f:/g/personal/mrchacon_mincit_gov_co/Eh9S_35vI_dPswRW3W68wy0BfmZlVc-NHqOVUsR6YHJ-1g?e=TpMa8A" TargetMode="External"/><Relationship Id="rId74" Type="http://schemas.openxmlformats.org/officeDocument/2006/relationships/hyperlink" Target="../../../../../../../../../:f:/g/personal/mrchacon_mincit_gov_co/EjoqmXlXdf1Hq-JLgTbf-LoBIJhSbwGCjV-X-h1VBJVQGQ?e=TjAuU3" TargetMode="External"/><Relationship Id="rId79" Type="http://schemas.openxmlformats.org/officeDocument/2006/relationships/hyperlink" Target="../../../../../../../../../:b:/g/personal/mrchacon_mincit_gov_co/EfP5ecY8unNBsp6_WNr5wLMBtLl_50rL0OwA4nCSl1TLVA?e=RVnIGm" TargetMode="External"/><Relationship Id="rId5" Type="http://schemas.openxmlformats.org/officeDocument/2006/relationships/hyperlink" Target="../../../../../../../../:f:/g/personal/mrchacon_mincit_gov_co/Ejb0U2cRL5dFiw-otrwc5zMBKG3NbEDZgmhdvZMd8Al9IQ?e=YU8aoS" TargetMode="External"/><Relationship Id="rId61" Type="http://schemas.openxmlformats.org/officeDocument/2006/relationships/hyperlink" Target="../../../../../../../../../:f:/g/personal/mrchacon_mincit_gov_co/Eg9WQgGFdeJGqXmJy2CLpq4BIcNX6pYyURNuMBYvDsCoFg?e=HwQg98" TargetMode="External"/><Relationship Id="rId19" Type="http://schemas.openxmlformats.org/officeDocument/2006/relationships/hyperlink" Target="../../../../../../../../:f:/g/personal/mrchacon_mincit_gov_co/Ejb0U2cRL5dFiw-otrwc5zMBKG3NbEDZgmhdvZMd8Al9IQ?e=YU8aoS" TargetMode="External"/><Relationship Id="rId14" Type="http://schemas.openxmlformats.org/officeDocument/2006/relationships/hyperlink" Target="../../../../../../../../:f:/g/personal/mrchacon_mincit_gov_co/EjoqtPPzSzJGinbE9U0Psu8B6xLPAFPiGaTQU7d_160QRg?e=IUEzfW" TargetMode="External"/><Relationship Id="rId22" Type="http://schemas.openxmlformats.org/officeDocument/2006/relationships/hyperlink" Target="../../../../../../../../:f:/g/personal/mrchacon_mincit_gov_co/EjoqtPPzSzJGinbE9U0Psu8B6xLPAFPiGaTQU7d_160QRg?e=IUEzfW" TargetMode="External"/><Relationship Id="rId27" Type="http://schemas.openxmlformats.org/officeDocument/2006/relationships/hyperlink" Target="../../../../../../../../:f:/g/personal/mrchacon_mincit_gov_co/EjoqtPPzSzJGinbE9U0Psu8B6xLPAFPiGaTQU7d_160QRg?e=IUEzfW" TargetMode="External"/><Relationship Id="rId30" Type="http://schemas.openxmlformats.org/officeDocument/2006/relationships/hyperlink" Target="../../../../../../../../:f:/g/personal/mrchacon_mincit_gov_co/EjoqtPPzSzJGinbE9U0Psu8B6xLPAFPiGaTQU7d_160QRg?e=IUEzfW" TargetMode="External"/><Relationship Id="rId35" Type="http://schemas.openxmlformats.org/officeDocument/2006/relationships/hyperlink" Target="../../../../../../../../:f:/g/personal/mrchacon_mincit_gov_co/EjoqtPPzSzJGinbE9U0Psu8B6xLPAFPiGaTQU7d_160QRg?e=IUEzfW" TargetMode="External"/><Relationship Id="rId43" Type="http://schemas.openxmlformats.org/officeDocument/2006/relationships/hyperlink" Target="../../../../../../../../../:f:/g/personal/mrchacon_mincit_gov_co/EjoqmXlXdf1Hq-JLgTbf-LoBIJhSbwGCjV-X-h1VBJVQGQ?e=TjAuU3" TargetMode="External"/><Relationship Id="rId48" Type="http://schemas.openxmlformats.org/officeDocument/2006/relationships/hyperlink" Target="../../../../../../../../../:f:/g/personal/mrchacon_mincit_gov_co/Eg9WQgGFdeJGqXmJy2CLpq4BIcNX6pYyURNuMBYvDsCoFg?e=HwQg98" TargetMode="External"/><Relationship Id="rId56" Type="http://schemas.openxmlformats.org/officeDocument/2006/relationships/hyperlink" Target="../../../../../../../../../:f:/g/personal/mrchacon_mincit_gov_co/EjoqmXlXdf1Hq-JLgTbf-LoBIJhSbwGCjV-X-h1VBJVQGQ?e=TjAuU3" TargetMode="External"/><Relationship Id="rId64" Type="http://schemas.openxmlformats.org/officeDocument/2006/relationships/hyperlink" Target="../../../../../../../../../:f:/g/personal/mrchacon_mincit_gov_co/EoadxkAA_bFMnQziNHJB_fUBqmUCJhsH95aM9IH7kpp_fQ?e=NWe7Qc" TargetMode="External"/><Relationship Id="rId69" Type="http://schemas.openxmlformats.org/officeDocument/2006/relationships/hyperlink" Target="../../../../../../../../../:f:/g/personal/mrchacon_mincit_gov_co/Eg9WQgGFdeJGqXmJy2CLpq4BIcNX6pYyURNuMBYvDsCoFg?e=HwQg98" TargetMode="External"/><Relationship Id="rId77" Type="http://schemas.openxmlformats.org/officeDocument/2006/relationships/hyperlink" Target="../../../../../../../../../:f:/g/personal/mrchacon_mincit_gov_co/Eg9WQgGFdeJGqXmJy2CLpq4BIcNX6pYyURNuMBYvDsCoFg?e=HwQg98" TargetMode="External"/><Relationship Id="rId8" Type="http://schemas.openxmlformats.org/officeDocument/2006/relationships/hyperlink" Target="../../../../../../../../:f:/g/personal/mrchacon_mincit_gov_co/Ejb0U2cRL5dFiw-otrwc5zMBKG3NbEDZgmhdvZMd8Al9IQ?e=YU8aoS" TargetMode="External"/><Relationship Id="rId51" Type="http://schemas.openxmlformats.org/officeDocument/2006/relationships/hyperlink" Target="../../../../../../../../../:f:/g/personal/mrchacon_mincit_gov_co/EoadxkAA_bFMnQziNHJB_fUBqmUCJhsH95aM9IH7kpp_fQ?e=NWe7Qc" TargetMode="External"/><Relationship Id="rId72" Type="http://schemas.openxmlformats.org/officeDocument/2006/relationships/hyperlink" Target="../../../../../../../../../:f:/g/personal/mrchacon_mincit_gov_co/Eh9S_35vI_dPswRW3W68wy0BfmZlVc-NHqOVUsR6YHJ-1g?e=TpMa8A" TargetMode="External"/><Relationship Id="rId80" Type="http://schemas.openxmlformats.org/officeDocument/2006/relationships/vmlDrawing" Target="../drawings/vmlDrawing3.vml"/><Relationship Id="rId3" Type="http://schemas.openxmlformats.org/officeDocument/2006/relationships/hyperlink" Target="../../../../../../../../:f:/g/personal/mrchacon_mincit_gov_co/Ejb0U2cRL5dFiw-otrwc5zMBKG3NbEDZgmhdvZMd8Al9IQ?e=YU8aoS" TargetMode="External"/><Relationship Id="rId12" Type="http://schemas.openxmlformats.org/officeDocument/2006/relationships/hyperlink" Target="../../../../../../../../:f:/g/personal/mrchacon_mincit_gov_co/EjoqtPPzSzJGinbE9U0Psu8B6xLPAFPiGaTQU7d_160QRg?e=IUEzfW" TargetMode="External"/><Relationship Id="rId17" Type="http://schemas.openxmlformats.org/officeDocument/2006/relationships/hyperlink" Target="../../../../../../../../:f:/g/personal/mrchacon_mincit_gov_co/EjoqtPPzSzJGinbE9U0Psu8B6xLPAFPiGaTQU7d_160QRg?e=IUEzfW" TargetMode="External"/><Relationship Id="rId25" Type="http://schemas.openxmlformats.org/officeDocument/2006/relationships/hyperlink" Target="../../../../../../../../:f:/g/personal/mrchacon_mincit_gov_co/EjoqtPPzSzJGinbE9U0Psu8B6xLPAFPiGaTQU7d_160QRg?e=IUEzfW" TargetMode="External"/><Relationship Id="rId33" Type="http://schemas.openxmlformats.org/officeDocument/2006/relationships/hyperlink" Target="../../../../../../../../:f:/g/personal/mrchacon_mincit_gov_co/EjoqtPPzSzJGinbE9U0Psu8B6xLPAFPiGaTQU7d_160QRg?e=IUEzfW" TargetMode="External"/><Relationship Id="rId38" Type="http://schemas.openxmlformats.org/officeDocument/2006/relationships/hyperlink" Target="../../../../../../../../:f:/g/personal/mrchacon_mincit_gov_co/EjoqtPPzSzJGinbE9U0Psu8B6xLPAFPiGaTQU7d_160QRg?e=IUEzfW" TargetMode="External"/><Relationship Id="rId46" Type="http://schemas.openxmlformats.org/officeDocument/2006/relationships/hyperlink" Target="../../../../../../../../../:f:/g/personal/mrchacon_mincit_gov_co/EoadxkAA_bFMnQziNHJB_fUBqmUCJhsH95aM9IH7kpp_fQ?e=wyIJ81" TargetMode="External"/><Relationship Id="rId59" Type="http://schemas.openxmlformats.org/officeDocument/2006/relationships/hyperlink" Target="../../../../../../../../../:f:/g/personal/mrchacon_mincit_gov_co/EoadxkAA_bFMnQziNHJB_fUBqmUCJhsH95aM9IH7kpp_fQ?e=wyIJ81" TargetMode="External"/><Relationship Id="rId67" Type="http://schemas.openxmlformats.org/officeDocument/2006/relationships/hyperlink" Target="../../../../../../../../../:f:/g/personal/mrchacon_mincit_gov_co/Eg9WQgGFdeJGqXmJy2CLpq4BIcNX6pYyURNuMBYvDsCoFg?e=HwQg98" TargetMode="External"/><Relationship Id="rId20" Type="http://schemas.openxmlformats.org/officeDocument/2006/relationships/hyperlink" Target="../../../../../../../../:f:/g/personal/mrchacon_mincit_gov_co/Ejb0U2cRL5dFiw-otrwc5zMBKG3NbEDZgmhdvZMd8Al9IQ?e=YU8aoS" TargetMode="External"/><Relationship Id="rId41" Type="http://schemas.openxmlformats.org/officeDocument/2006/relationships/hyperlink" Target="../../../../../../../../../:f:/g/personal/mrchacon_mincit_gov_co/Eg9WQgGFdeJGqXmJy2CLpq4BIcNX6pYyURNuMBYvDsCoFg?e=HwQg98" TargetMode="External"/><Relationship Id="rId54" Type="http://schemas.openxmlformats.org/officeDocument/2006/relationships/hyperlink" Target="../../../../../../../../../:f:/g/personal/mrchacon_mincit_gov_co/Eg9WQgGFdeJGqXmJy2CLpq4BIcNX6pYyURNuMBYvDsCoFg?e=HwQg98" TargetMode="External"/><Relationship Id="rId62" Type="http://schemas.openxmlformats.org/officeDocument/2006/relationships/hyperlink" Target="../../../../../../../../../:f:/g/personal/mrchacon_mincit_gov_co/EoadxkAA_bFMnQziNHJB_fUBqmUCJhsH95aM9IH7kpp_fQ?e=wyIJ81" TargetMode="External"/><Relationship Id="rId70" Type="http://schemas.openxmlformats.org/officeDocument/2006/relationships/hyperlink" Target="../../../../../../../../../:f:/g/personal/mrchacon_mincit_gov_co/EjoqmXlXdf1Hq-JLgTbf-LoBIJhSbwGCjV-X-h1VBJVQGQ?e=TjAuU3" TargetMode="External"/><Relationship Id="rId75" Type="http://schemas.openxmlformats.org/officeDocument/2006/relationships/hyperlink" Target="../../../../../../../../../:f:/g/personal/mrchacon_mincit_gov_co/Eg9WQgGFdeJGqXmJy2CLpq4BIcNX6pYyURNuMBYvDsCoFg?e=HwQg98" TargetMode="External"/><Relationship Id="rId1" Type="http://schemas.openxmlformats.org/officeDocument/2006/relationships/hyperlink" Target="../../../../../../../../:f:/g/personal/mrchacon_mincit_gov_co/Ejb0U2cRL5dFiw-otrwc5zMBKG3NbEDZgmhdvZMd8Al9IQ?e=YU8aoS" TargetMode="External"/><Relationship Id="rId6" Type="http://schemas.openxmlformats.org/officeDocument/2006/relationships/hyperlink" Target="../../../../../../../../:f:/g/personal/mrchacon_mincit_gov_co/Ejb0U2cRL5dFiw-otrwc5zMBKG3NbEDZgmhdvZMd8Al9IQ?e=YU8aoS" TargetMode="External"/><Relationship Id="rId15" Type="http://schemas.openxmlformats.org/officeDocument/2006/relationships/hyperlink" Target="../../../../../../../../:f:/g/personal/mrchacon_mincit_gov_co/EjoqtPPzSzJGinbE9U0Psu8B6xLPAFPiGaTQU7d_160QRg?e=IUEzfW" TargetMode="External"/><Relationship Id="rId23" Type="http://schemas.openxmlformats.org/officeDocument/2006/relationships/hyperlink" Target="../../../../../../../../:f:/g/personal/mrchacon_mincit_gov_co/EoUB7LdDOL1AvRivi9tTWhIBTJzUrM_ViLd6E0LnN0r2Ug?e=nIHAh4" TargetMode="External"/><Relationship Id="rId28" Type="http://schemas.openxmlformats.org/officeDocument/2006/relationships/hyperlink" Target="https://www.datos.gov.co/Comercio-Industria-y-Turismo/MinCIT-Informaci-n-Clasificada-y-Reservada/7naf-gj5q" TargetMode="External"/><Relationship Id="rId36" Type="http://schemas.openxmlformats.org/officeDocument/2006/relationships/hyperlink" Target="../../../../../../../../:f:/g/personal/mrchacon_mincit_gov_co/EjoqtPPzSzJGinbE9U0Psu8B6xLPAFPiGaTQU7d_160QRg?e=IUEzfW" TargetMode="External"/><Relationship Id="rId49" Type="http://schemas.openxmlformats.org/officeDocument/2006/relationships/hyperlink" Target="../../../../../../../../../:f:/g/personal/mrchacon_mincit_gov_co/EoadxkAA_bFMnQziNHJB_fUBqmUCJhsH95aM9IH7kpp_fQ?e=wyIJ81" TargetMode="External"/><Relationship Id="rId57" Type="http://schemas.openxmlformats.org/officeDocument/2006/relationships/hyperlink" Target="../../../../../../../../../:f:/g/personal/mrchacon_mincit_gov_co/Eg9WQgGFdeJGqXmJy2CLpq4BIcNX6pYyURNuMBYvDsCoFg?e=HwQg98" TargetMode="External"/><Relationship Id="rId10" Type="http://schemas.openxmlformats.org/officeDocument/2006/relationships/hyperlink" Target="../../../../../../../../:f:/g/personal/mrchacon_mincit_gov_co/EjoqtPPzSzJGinbE9U0Psu8B6xLPAFPiGaTQU7d_160QRg?e=IUEzfW" TargetMode="External"/><Relationship Id="rId31" Type="http://schemas.openxmlformats.org/officeDocument/2006/relationships/hyperlink" Target="../../../../../../../../:f:/g/personal/mrchacon_mincit_gov_co/EjoqtPPzSzJGinbE9U0Psu8B6xLPAFPiGaTQU7d_160QRg?e=IUEzfW" TargetMode="External"/><Relationship Id="rId44" Type="http://schemas.openxmlformats.org/officeDocument/2006/relationships/hyperlink" Target="../../../../../../../../../:f:/g/personal/mrchacon_mincit_gov_co/Eg9WQgGFdeJGqXmJy2CLpq4BIcNX6pYyURNuMBYvDsCoFg?e=HwQg98" TargetMode="External"/><Relationship Id="rId52" Type="http://schemas.openxmlformats.org/officeDocument/2006/relationships/hyperlink" Target="https://www.mincit.gov.co/transparencia-y-acceso-a-la-informacion-publica/7-datos-abiertos/7-1-instrumentos-de-gestion-de-la-informacion/7-1-6-plan-institucional-de-archivos-pinar" TargetMode="External"/><Relationship Id="rId60" Type="http://schemas.openxmlformats.org/officeDocument/2006/relationships/hyperlink" Target="../../../../../../../../../:f:/g/personal/mrchacon_mincit_gov_co/EjoqmXlXdf1Hq-JLgTbf-LoBIJhSbwGCjV-X-h1VBJVQGQ?e=TjAuU3" TargetMode="External"/><Relationship Id="rId65" Type="http://schemas.openxmlformats.org/officeDocument/2006/relationships/hyperlink" Target="../../../../../../../../../:b:/g/personal/mrchacon_mincit_gov_co/EfP5ecY8unNBsp6_WNr5wLMBtLl_50rL0OwA4nCSl1TLVA?e=RVnIGm" TargetMode="External"/><Relationship Id="rId73" Type="http://schemas.openxmlformats.org/officeDocument/2006/relationships/hyperlink" Target="../../../../../../../../../:f:/g/personal/mrchacon_mincit_gov_co/EoadxkAA_bFMnQziNHJB_fUBqmUCJhsH95aM9IH7kpp_fQ?e=wyIJ81" TargetMode="External"/><Relationship Id="rId78" Type="http://schemas.openxmlformats.org/officeDocument/2006/relationships/hyperlink" Target="../../../../../../../../../:f:/g/personal/mrchacon_mincit_gov_co/EoadxkAA_bFMnQziNHJB_fUBqmUCJhsH95aM9IH7kpp_fQ?e=NWe7Qc" TargetMode="External"/><Relationship Id="rId81" Type="http://schemas.openxmlformats.org/officeDocument/2006/relationships/comments" Target="../comments2.xml"/><Relationship Id="rId4" Type="http://schemas.openxmlformats.org/officeDocument/2006/relationships/hyperlink" Target="../../../../../../../../:f:/g/personal/mrchacon_mincit_gov_co/Ejb0U2cRL5dFiw-otrwc5zMBKG3NbEDZgmhdvZMd8Al9IQ?e=YU8aoS" TargetMode="External"/><Relationship Id="rId9" Type="http://schemas.openxmlformats.org/officeDocument/2006/relationships/hyperlink" Target="../../../../../../../../:f:/g/personal/mrchacon_mincit_gov_co/EjoqtPPzSzJGinbE9U0Psu8B6xLPAFPiGaTQU7d_160QRg?e=IUEzfW" TargetMode="External"/><Relationship Id="rId13" Type="http://schemas.openxmlformats.org/officeDocument/2006/relationships/hyperlink" Target="../../../../../../../../:f:/g/personal/mrchacon_mincit_gov_co/EjoqtPPzSzJGinbE9U0Psu8B6xLPAFPiGaTQU7d_160QRg?e=IUEzfW" TargetMode="External"/><Relationship Id="rId18" Type="http://schemas.openxmlformats.org/officeDocument/2006/relationships/hyperlink" Target="../../../../../../../../:f:/g/personal/mrchacon_mincit_gov_co/Ejb0U2cRL5dFiw-otrwc5zMBKG3NbEDZgmhdvZMd8Al9IQ?e=YU8aoS" TargetMode="External"/><Relationship Id="rId39" Type="http://schemas.openxmlformats.org/officeDocument/2006/relationships/hyperlink" Target="https://www.mincit.gov.co/transparencia-y-acceso-a-la-informacion-publica/7-datos-abiertos/7-1-instrumentos-de-gestion-de-la-informacion/7-1-6-plan-institucional-de-archivos-pinar" TargetMode="External"/><Relationship Id="rId34" Type="http://schemas.openxmlformats.org/officeDocument/2006/relationships/hyperlink" Target="../../../../../../../../:f:/g/personal/mrchacon_mincit_gov_co/EjoqtPPzSzJGinbE9U0Psu8B6xLPAFPiGaTQU7d_160QRg?e=IUEzfW" TargetMode="External"/><Relationship Id="rId50" Type="http://schemas.openxmlformats.org/officeDocument/2006/relationships/hyperlink" Target="../../../../../../../../../:f:/g/personal/mrchacon_mincit_gov_co/Eg9WQgGFdeJGqXmJy2CLpq4BIcNX6pYyURNuMBYvDsCoFg?e=HwQg98" TargetMode="External"/><Relationship Id="rId55" Type="http://schemas.openxmlformats.org/officeDocument/2006/relationships/hyperlink" Target="../../../../../../../../../:f:/g/personal/mrchacon_mincit_gov_co/Eg9WQgGFdeJGqXmJy2CLpq4BIcNX6pYyURNuMBYvDsCoFg?e=HwQg98" TargetMode="External"/><Relationship Id="rId76" Type="http://schemas.openxmlformats.org/officeDocument/2006/relationships/hyperlink" Target="../../../../../../../../../:f:/g/personal/mrchacon_mincit_gov_co/EoadxkAA_bFMnQziNHJB_fUBqmUCJhsH95aM9IH7kpp_fQ?e=wyIJ81" TargetMode="External"/><Relationship Id="rId7" Type="http://schemas.openxmlformats.org/officeDocument/2006/relationships/hyperlink" Target="../../../../../../../../:f:/g/personal/mrchacon_mincit_gov_co/EjoqtPPzSzJGinbE9U0Psu8B6xLPAFPiGaTQU7d_160QRg?e=IUEzfW" TargetMode="External"/><Relationship Id="rId71" Type="http://schemas.openxmlformats.org/officeDocument/2006/relationships/hyperlink" Target="../../../../../../../../../:f:/g/personal/mrchacon_mincit_gov_co/Eg9WQgGFdeJGqXmJy2CLpq4BIcNX6pYyURNuMBYvDsCoFg?e=HwQg98" TargetMode="External"/><Relationship Id="rId2" Type="http://schemas.openxmlformats.org/officeDocument/2006/relationships/hyperlink" Target="../../../../../../../../:f:/g/personal/mrchacon_mincit_gov_co/Ejb0U2cRL5dFiw-otrwc5zMBKG3NbEDZgmhdvZMd8Al9IQ?e=YU8aoS" TargetMode="External"/><Relationship Id="rId29" Type="http://schemas.openxmlformats.org/officeDocument/2006/relationships/hyperlink" Target="../../../../../../../../:f:/g/personal/mrchacon_mincit_gov_co/EjoqtPPzSzJGinbE9U0Psu8B6xLPAFPiGaTQU7d_160QRg?e=IUEzfW" TargetMode="External"/><Relationship Id="rId24" Type="http://schemas.openxmlformats.org/officeDocument/2006/relationships/hyperlink" Target="../../../../../../../../:f:/g/personal/mrchacon_mincit_gov_co/EjoqtPPzSzJGinbE9U0Psu8B6xLPAFPiGaTQU7d_160QRg?e=IUEzfW" TargetMode="External"/><Relationship Id="rId40" Type="http://schemas.openxmlformats.org/officeDocument/2006/relationships/hyperlink" Target="../../../../../../../../../:f:/g/personal/mrchacon_mincit_gov_co/Eg9WQgGFdeJGqXmJy2CLpq4BIcNX6pYyURNuMBYvDsCoFg?e=HwQg98" TargetMode="External"/><Relationship Id="rId45" Type="http://schemas.openxmlformats.org/officeDocument/2006/relationships/hyperlink" Target="../../../../../../../../../:f:/g/personal/mrchacon_mincit_gov_co/Eh9S_35vI_dPswRW3W68wy0BfmZlVc-NHqOVUsR6YHJ-1g?e=TpMa8A" TargetMode="External"/><Relationship Id="rId66" Type="http://schemas.openxmlformats.org/officeDocument/2006/relationships/hyperlink" Target="https://www.mincit.gov.co/transparencia-y-acceso-a-la-informacion-publica/7-datos-abiertos/7-1-instrumentos-de-gestion-de-la-informacion/7-1-6-plan-institucional-de-archivos-pinar"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datos.gov.co/Comercio-Industria-y-Turismo/MinCIT-Informaci-n-Clasificada-y-Reservada/7naf-gj5q" TargetMode="External"/><Relationship Id="rId21" Type="http://schemas.openxmlformats.org/officeDocument/2006/relationships/hyperlink" Target="../../../../../../../../:f:/g/personal/mrchacon_mincit_gov_co/Ejb0U2cRL5dFiw-otrwc5zMBKG3NbEDZgmhdvZMd8Al9IQ?e=YU8aoS" TargetMode="External"/><Relationship Id="rId42" Type="http://schemas.openxmlformats.org/officeDocument/2006/relationships/hyperlink" Target="../../../../../../../../../:f:/g/personal/mrchacon_mincit_gov_co/Eg9WQgGFdeJGqXmJy2CLpq4BIcNX6pYyURNuMBYvDsCoFg?e=HwQg98" TargetMode="External"/><Relationship Id="rId47" Type="http://schemas.openxmlformats.org/officeDocument/2006/relationships/hyperlink" Target="../../../../../../../../../:f:/g/personal/mrchacon_mincit_gov_co/EjoqmXlXdf1Hq-JLgTbf-LoBIJhSbwGCjV-X-h1VBJVQGQ?e=TjAuU3" TargetMode="External"/><Relationship Id="rId63" Type="http://schemas.openxmlformats.org/officeDocument/2006/relationships/hyperlink" Target="../../../../../../../../../:f:/g/personal/mrchacon_mincit_gov_co/Eg9WQgGFdeJGqXmJy2CLpq4BIcNX6pYyURNuMBYvDsCoFg?e=HwQg98" TargetMode="External"/><Relationship Id="rId68" Type="http://schemas.openxmlformats.org/officeDocument/2006/relationships/hyperlink" Target="../../../../../../../../../:f:/g/personal/mrchacon_mincit_gov_co/Eg9WQgGFdeJGqXmJy2CLpq4BIcNX6pYyURNuMBYvDsCoFg?e=HwQg98" TargetMode="External"/><Relationship Id="rId16" Type="http://schemas.openxmlformats.org/officeDocument/2006/relationships/hyperlink" Target="../../../../../../../../:f:/g/personal/mrchacon_mincit_gov_co/EjoqtPPzSzJGinbE9U0Psu8B6xLPAFPiGaTQU7d_160QRg?e=IUEzfW" TargetMode="External"/><Relationship Id="rId11" Type="http://schemas.openxmlformats.org/officeDocument/2006/relationships/hyperlink" Target="../../../../../../../../:f:/g/personal/mrchacon_mincit_gov_co/EjoqtPPzSzJGinbE9U0Psu8B6xLPAFPiGaTQU7d_160QRg?e=IUEzfW" TargetMode="External"/><Relationship Id="rId32" Type="http://schemas.openxmlformats.org/officeDocument/2006/relationships/hyperlink" Target="../../../../../../../../:f:/g/personal/mrchacon_mincit_gov_co/EjoqtPPzSzJGinbE9U0Psu8B6xLPAFPiGaTQU7d_160QRg?e=IUEzfW" TargetMode="External"/><Relationship Id="rId37" Type="http://schemas.openxmlformats.org/officeDocument/2006/relationships/hyperlink" Target="../../../../../../../../:f:/g/personal/mrchacon_mincit_gov_co/EjoqtPPzSzJGinbE9U0Psu8B6xLPAFPiGaTQU7d_160QRg?e=IUEzfW" TargetMode="External"/><Relationship Id="rId53" Type="http://schemas.openxmlformats.org/officeDocument/2006/relationships/hyperlink" Target="../../../../../../../../../:f:/g/personal/mrchacon_mincit_gov_co/Eg9WQgGFdeJGqXmJy2CLpq4BIcNX6pYyURNuMBYvDsCoFg?e=HwQg98" TargetMode="External"/><Relationship Id="rId58" Type="http://schemas.openxmlformats.org/officeDocument/2006/relationships/hyperlink" Target="../../../../../../../../../:f:/g/personal/mrchacon_mincit_gov_co/Eh9S_35vI_dPswRW3W68wy0BfmZlVc-NHqOVUsR6YHJ-1g?e=TpMa8A" TargetMode="External"/><Relationship Id="rId74" Type="http://schemas.openxmlformats.org/officeDocument/2006/relationships/hyperlink" Target="../../../../../../../../../:f:/g/personal/mrchacon_mincit_gov_co/EjoqmXlXdf1Hq-JLgTbf-LoBIJhSbwGCjV-X-h1VBJVQGQ?e=TjAuU3" TargetMode="External"/><Relationship Id="rId79" Type="http://schemas.openxmlformats.org/officeDocument/2006/relationships/hyperlink" Target="../../../../../../../../../:b:/g/personal/mrchacon_mincit_gov_co/EfP5ecY8unNBsp6_WNr5wLMBtLl_50rL0OwA4nCSl1TLVA?e=RVnIGm" TargetMode="External"/><Relationship Id="rId5" Type="http://schemas.openxmlformats.org/officeDocument/2006/relationships/hyperlink" Target="../../../../../../../../:f:/g/personal/mrchacon_mincit_gov_co/Ejb0U2cRL5dFiw-otrwc5zMBKG3NbEDZgmhdvZMd8Al9IQ?e=YU8aoS" TargetMode="External"/><Relationship Id="rId61" Type="http://schemas.openxmlformats.org/officeDocument/2006/relationships/hyperlink" Target="../../../../../../../../../:f:/g/personal/mrchacon_mincit_gov_co/Eg9WQgGFdeJGqXmJy2CLpq4BIcNX6pYyURNuMBYvDsCoFg?e=HwQg98" TargetMode="External"/><Relationship Id="rId82" Type="http://schemas.openxmlformats.org/officeDocument/2006/relationships/comments" Target="../comments3.xml"/><Relationship Id="rId19" Type="http://schemas.openxmlformats.org/officeDocument/2006/relationships/hyperlink" Target="../../../../../../../../:f:/g/personal/mrchacon_mincit_gov_co/Ejb0U2cRL5dFiw-otrwc5zMBKG3NbEDZgmhdvZMd8Al9IQ?e=YU8aoS" TargetMode="External"/><Relationship Id="rId14" Type="http://schemas.openxmlformats.org/officeDocument/2006/relationships/hyperlink" Target="../../../../../../../../:f:/g/personal/mrchacon_mincit_gov_co/EjoqtPPzSzJGinbE9U0Psu8B6xLPAFPiGaTQU7d_160QRg?e=IUEzfW" TargetMode="External"/><Relationship Id="rId22" Type="http://schemas.openxmlformats.org/officeDocument/2006/relationships/hyperlink" Target="../../../../../../../../:f:/g/personal/mrchacon_mincit_gov_co/EjoqtPPzSzJGinbE9U0Psu8B6xLPAFPiGaTQU7d_160QRg?e=IUEzfW" TargetMode="External"/><Relationship Id="rId27" Type="http://schemas.openxmlformats.org/officeDocument/2006/relationships/hyperlink" Target="../../../../../../../../:f:/g/personal/mrchacon_mincit_gov_co/EjoqtPPzSzJGinbE9U0Psu8B6xLPAFPiGaTQU7d_160QRg?e=IUEzfW" TargetMode="External"/><Relationship Id="rId30" Type="http://schemas.openxmlformats.org/officeDocument/2006/relationships/hyperlink" Target="../../../../../../../../:f:/g/personal/mrchacon_mincit_gov_co/EjoqtPPzSzJGinbE9U0Psu8B6xLPAFPiGaTQU7d_160QRg?e=IUEzfW" TargetMode="External"/><Relationship Id="rId35" Type="http://schemas.openxmlformats.org/officeDocument/2006/relationships/hyperlink" Target="../../../../../../../../:f:/g/personal/mrchacon_mincit_gov_co/EjoqtPPzSzJGinbE9U0Psu8B6xLPAFPiGaTQU7d_160QRg?e=IUEzfW" TargetMode="External"/><Relationship Id="rId43" Type="http://schemas.openxmlformats.org/officeDocument/2006/relationships/hyperlink" Target="../../../../../../../../../:f:/g/personal/mrchacon_mincit_gov_co/EjoqmXlXdf1Hq-JLgTbf-LoBIJhSbwGCjV-X-h1VBJVQGQ?e=TjAuU3" TargetMode="External"/><Relationship Id="rId48" Type="http://schemas.openxmlformats.org/officeDocument/2006/relationships/hyperlink" Target="../../../../../../../../../:f:/g/personal/mrchacon_mincit_gov_co/Eg9WQgGFdeJGqXmJy2CLpq4BIcNX6pYyURNuMBYvDsCoFg?e=HwQg98" TargetMode="External"/><Relationship Id="rId56" Type="http://schemas.openxmlformats.org/officeDocument/2006/relationships/hyperlink" Target="../../../../../../../../../:f:/g/personal/mrchacon_mincit_gov_co/EjoqmXlXdf1Hq-JLgTbf-LoBIJhSbwGCjV-X-h1VBJVQGQ?e=TjAuU3" TargetMode="External"/><Relationship Id="rId64" Type="http://schemas.openxmlformats.org/officeDocument/2006/relationships/hyperlink" Target="../../../../../../../../../:f:/g/personal/mrchacon_mincit_gov_co/EoadxkAA_bFMnQziNHJB_fUBqmUCJhsH95aM9IH7kpp_fQ?e=NWe7Qc" TargetMode="External"/><Relationship Id="rId69" Type="http://schemas.openxmlformats.org/officeDocument/2006/relationships/hyperlink" Target="../../../../../../../../../:f:/g/personal/mrchacon_mincit_gov_co/Eg9WQgGFdeJGqXmJy2CLpq4BIcNX6pYyURNuMBYvDsCoFg?e=HwQg98" TargetMode="External"/><Relationship Id="rId77" Type="http://schemas.openxmlformats.org/officeDocument/2006/relationships/hyperlink" Target="../../../../../../../../../:f:/g/personal/mrchacon_mincit_gov_co/Eg9WQgGFdeJGqXmJy2CLpq4BIcNX6pYyURNuMBYvDsCoFg?e=HwQg98" TargetMode="External"/><Relationship Id="rId8" Type="http://schemas.openxmlformats.org/officeDocument/2006/relationships/hyperlink" Target="../../../../../../../../:f:/g/personal/mrchacon_mincit_gov_co/Ejb0U2cRL5dFiw-otrwc5zMBKG3NbEDZgmhdvZMd8Al9IQ?e=YU8aoS" TargetMode="External"/><Relationship Id="rId51" Type="http://schemas.openxmlformats.org/officeDocument/2006/relationships/hyperlink" Target="../../../../../../../../../:f:/g/personal/mrchacon_mincit_gov_co/EoadxkAA_bFMnQziNHJB_fUBqmUCJhsH95aM9IH7kpp_fQ?e=NWe7Qc" TargetMode="External"/><Relationship Id="rId72" Type="http://schemas.openxmlformats.org/officeDocument/2006/relationships/hyperlink" Target="../../../../../../../../../:f:/g/personal/mrchacon_mincit_gov_co/Eh9S_35vI_dPswRW3W68wy0BfmZlVc-NHqOVUsR6YHJ-1g?e=TpMa8A" TargetMode="External"/><Relationship Id="rId80" Type="http://schemas.openxmlformats.org/officeDocument/2006/relationships/printerSettings" Target="../printerSettings/printerSettings2.bin"/><Relationship Id="rId3" Type="http://schemas.openxmlformats.org/officeDocument/2006/relationships/hyperlink" Target="../../../../../../../../:f:/g/personal/mrchacon_mincit_gov_co/Ejb0U2cRL5dFiw-otrwc5zMBKG3NbEDZgmhdvZMd8Al9IQ?e=YU8aoS" TargetMode="External"/><Relationship Id="rId12" Type="http://schemas.openxmlformats.org/officeDocument/2006/relationships/hyperlink" Target="../../../../../../../../:f:/g/personal/mrchacon_mincit_gov_co/EjoqtPPzSzJGinbE9U0Psu8B6xLPAFPiGaTQU7d_160QRg?e=IUEzfW" TargetMode="External"/><Relationship Id="rId17" Type="http://schemas.openxmlformats.org/officeDocument/2006/relationships/hyperlink" Target="../../../../../../../../:f:/g/personal/mrchacon_mincit_gov_co/EjoqtPPzSzJGinbE9U0Psu8B6xLPAFPiGaTQU7d_160QRg?e=IUEzfW" TargetMode="External"/><Relationship Id="rId25" Type="http://schemas.openxmlformats.org/officeDocument/2006/relationships/hyperlink" Target="../../../../../../../../:f:/g/personal/mrchacon_mincit_gov_co/EjoqtPPzSzJGinbE9U0Psu8B6xLPAFPiGaTQU7d_160QRg?e=IUEzfW" TargetMode="External"/><Relationship Id="rId33" Type="http://schemas.openxmlformats.org/officeDocument/2006/relationships/hyperlink" Target="../../../../../../../../:f:/g/personal/mrchacon_mincit_gov_co/EjoqtPPzSzJGinbE9U0Psu8B6xLPAFPiGaTQU7d_160QRg?e=IUEzfW" TargetMode="External"/><Relationship Id="rId38" Type="http://schemas.openxmlformats.org/officeDocument/2006/relationships/hyperlink" Target="../../../../../../../../:f:/g/personal/mrchacon_mincit_gov_co/EjoqtPPzSzJGinbE9U0Psu8B6xLPAFPiGaTQU7d_160QRg?e=IUEzfW" TargetMode="External"/><Relationship Id="rId46" Type="http://schemas.openxmlformats.org/officeDocument/2006/relationships/hyperlink" Target="../../../../../../../../../:f:/g/personal/mrchacon_mincit_gov_co/EoadxkAA_bFMnQziNHJB_fUBqmUCJhsH95aM9IH7kpp_fQ?e=wyIJ81" TargetMode="External"/><Relationship Id="rId59" Type="http://schemas.openxmlformats.org/officeDocument/2006/relationships/hyperlink" Target="../../../../../../../../../:f:/g/personal/mrchacon_mincit_gov_co/EoadxkAA_bFMnQziNHJB_fUBqmUCJhsH95aM9IH7kpp_fQ?e=wyIJ81" TargetMode="External"/><Relationship Id="rId67" Type="http://schemas.openxmlformats.org/officeDocument/2006/relationships/hyperlink" Target="../../../../../../../../../:f:/g/personal/mrchacon_mincit_gov_co/Eg9WQgGFdeJGqXmJy2CLpq4BIcNX6pYyURNuMBYvDsCoFg?e=HwQg98" TargetMode="External"/><Relationship Id="rId20" Type="http://schemas.openxmlformats.org/officeDocument/2006/relationships/hyperlink" Target="../../../../../../../../:f:/g/personal/mrchacon_mincit_gov_co/Ejb0U2cRL5dFiw-otrwc5zMBKG3NbEDZgmhdvZMd8Al9IQ?e=YU8aoS" TargetMode="External"/><Relationship Id="rId41" Type="http://schemas.openxmlformats.org/officeDocument/2006/relationships/hyperlink" Target="../../../../../../../../../:f:/g/personal/mrchacon_mincit_gov_co/Eg9WQgGFdeJGqXmJy2CLpq4BIcNX6pYyURNuMBYvDsCoFg?e=HwQg98" TargetMode="External"/><Relationship Id="rId54" Type="http://schemas.openxmlformats.org/officeDocument/2006/relationships/hyperlink" Target="../../../../../../../../../:f:/g/personal/mrchacon_mincit_gov_co/Eg9WQgGFdeJGqXmJy2CLpq4BIcNX6pYyURNuMBYvDsCoFg?e=HwQg98" TargetMode="External"/><Relationship Id="rId62" Type="http://schemas.openxmlformats.org/officeDocument/2006/relationships/hyperlink" Target="../../../../../../../../../:f:/g/personal/mrchacon_mincit_gov_co/EoadxkAA_bFMnQziNHJB_fUBqmUCJhsH95aM9IH7kpp_fQ?e=wyIJ81" TargetMode="External"/><Relationship Id="rId70" Type="http://schemas.openxmlformats.org/officeDocument/2006/relationships/hyperlink" Target="../../../../../../../../../:f:/g/personal/mrchacon_mincit_gov_co/EjoqmXlXdf1Hq-JLgTbf-LoBIJhSbwGCjV-X-h1VBJVQGQ?e=TjAuU3" TargetMode="External"/><Relationship Id="rId75" Type="http://schemas.openxmlformats.org/officeDocument/2006/relationships/hyperlink" Target="../../../../../../../../../:f:/g/personal/mrchacon_mincit_gov_co/Eg9WQgGFdeJGqXmJy2CLpq4BIcNX6pYyURNuMBYvDsCoFg?e=HwQg98" TargetMode="External"/><Relationship Id="rId1" Type="http://schemas.openxmlformats.org/officeDocument/2006/relationships/hyperlink" Target="../../../../../../../../:f:/g/personal/mrchacon_mincit_gov_co/Ejb0U2cRL5dFiw-otrwc5zMBKG3NbEDZgmhdvZMd8Al9IQ?e=YU8aoS" TargetMode="External"/><Relationship Id="rId6" Type="http://schemas.openxmlformats.org/officeDocument/2006/relationships/hyperlink" Target="../../../../../../../../:f:/g/personal/mrchacon_mincit_gov_co/Ejb0U2cRL5dFiw-otrwc5zMBKG3NbEDZgmhdvZMd8Al9IQ?e=YU8aoS" TargetMode="External"/><Relationship Id="rId15" Type="http://schemas.openxmlformats.org/officeDocument/2006/relationships/hyperlink" Target="../../../../../../../../:f:/g/personal/mrchacon_mincit_gov_co/EjoqtPPzSzJGinbE9U0Psu8B6xLPAFPiGaTQU7d_160QRg?e=IUEzfW" TargetMode="External"/><Relationship Id="rId23" Type="http://schemas.openxmlformats.org/officeDocument/2006/relationships/hyperlink" Target="../../../../../../../../:f:/g/personal/mrchacon_mincit_gov_co/EoUB7LdDOL1AvRivi9tTWhIBTJzUrM_ViLd6E0LnN0r2Ug?e=nIHAh4" TargetMode="External"/><Relationship Id="rId28" Type="http://schemas.openxmlformats.org/officeDocument/2006/relationships/hyperlink" Target="https://www.datos.gov.co/Comercio-Industria-y-Turismo/MinCIT-Informaci-n-Clasificada-y-Reservada/7naf-gj5q" TargetMode="External"/><Relationship Id="rId36" Type="http://schemas.openxmlformats.org/officeDocument/2006/relationships/hyperlink" Target="../../../../../../../../:f:/g/personal/mrchacon_mincit_gov_co/EjoqtPPzSzJGinbE9U0Psu8B6xLPAFPiGaTQU7d_160QRg?e=IUEzfW" TargetMode="External"/><Relationship Id="rId49" Type="http://schemas.openxmlformats.org/officeDocument/2006/relationships/hyperlink" Target="../../../../../../../../../:f:/g/personal/mrchacon_mincit_gov_co/EoadxkAA_bFMnQziNHJB_fUBqmUCJhsH95aM9IH7kpp_fQ?e=wyIJ81" TargetMode="External"/><Relationship Id="rId57" Type="http://schemas.openxmlformats.org/officeDocument/2006/relationships/hyperlink" Target="../../../../../../../../../:f:/g/personal/mrchacon_mincit_gov_co/Eg9WQgGFdeJGqXmJy2CLpq4BIcNX6pYyURNuMBYvDsCoFg?e=HwQg98" TargetMode="External"/><Relationship Id="rId10" Type="http://schemas.openxmlformats.org/officeDocument/2006/relationships/hyperlink" Target="../../../../../../../../:f:/g/personal/mrchacon_mincit_gov_co/EjoqtPPzSzJGinbE9U0Psu8B6xLPAFPiGaTQU7d_160QRg?e=IUEzfW" TargetMode="External"/><Relationship Id="rId31" Type="http://schemas.openxmlformats.org/officeDocument/2006/relationships/hyperlink" Target="../../../../../../../../:f:/g/personal/mrchacon_mincit_gov_co/EjoqtPPzSzJGinbE9U0Psu8B6xLPAFPiGaTQU7d_160QRg?e=IUEzfW" TargetMode="External"/><Relationship Id="rId44" Type="http://schemas.openxmlformats.org/officeDocument/2006/relationships/hyperlink" Target="../../../../../../../../../:f:/g/personal/mrchacon_mincit_gov_co/Eg9WQgGFdeJGqXmJy2CLpq4BIcNX6pYyURNuMBYvDsCoFg?e=HwQg98" TargetMode="External"/><Relationship Id="rId52" Type="http://schemas.openxmlformats.org/officeDocument/2006/relationships/hyperlink" Target="https://www.mincit.gov.co/transparencia-y-acceso-a-la-informacion-publica/7-datos-abiertos/7-1-instrumentos-de-gestion-de-la-informacion/7-1-6-plan-institucional-de-archivos-pinar" TargetMode="External"/><Relationship Id="rId60" Type="http://schemas.openxmlformats.org/officeDocument/2006/relationships/hyperlink" Target="../../../../../../../../../:f:/g/personal/mrchacon_mincit_gov_co/EjoqmXlXdf1Hq-JLgTbf-LoBIJhSbwGCjV-X-h1VBJVQGQ?e=TjAuU3" TargetMode="External"/><Relationship Id="rId65" Type="http://schemas.openxmlformats.org/officeDocument/2006/relationships/hyperlink" Target="../../../../../../../../../:b:/g/personal/mrchacon_mincit_gov_co/EfP5ecY8unNBsp6_WNr5wLMBtLl_50rL0OwA4nCSl1TLVA?e=RVnIGm" TargetMode="External"/><Relationship Id="rId73" Type="http://schemas.openxmlformats.org/officeDocument/2006/relationships/hyperlink" Target="../../../../../../../../../:f:/g/personal/mrchacon_mincit_gov_co/EoadxkAA_bFMnQziNHJB_fUBqmUCJhsH95aM9IH7kpp_fQ?e=wyIJ81" TargetMode="External"/><Relationship Id="rId78" Type="http://schemas.openxmlformats.org/officeDocument/2006/relationships/hyperlink" Target="../../../../../../../../../:f:/g/personal/mrchacon_mincit_gov_co/EoadxkAA_bFMnQziNHJB_fUBqmUCJhsH95aM9IH7kpp_fQ?e=NWe7Qc" TargetMode="External"/><Relationship Id="rId81" Type="http://schemas.openxmlformats.org/officeDocument/2006/relationships/vmlDrawing" Target="../drawings/vmlDrawing4.vml"/><Relationship Id="rId4" Type="http://schemas.openxmlformats.org/officeDocument/2006/relationships/hyperlink" Target="../../../../../../../../:f:/g/personal/mrchacon_mincit_gov_co/Ejb0U2cRL5dFiw-otrwc5zMBKG3NbEDZgmhdvZMd8Al9IQ?e=YU8aoS" TargetMode="External"/><Relationship Id="rId9" Type="http://schemas.openxmlformats.org/officeDocument/2006/relationships/hyperlink" Target="../../../../../../../../:f:/g/personal/mrchacon_mincit_gov_co/EjoqtPPzSzJGinbE9U0Psu8B6xLPAFPiGaTQU7d_160QRg?e=IUEzfW" TargetMode="External"/><Relationship Id="rId13" Type="http://schemas.openxmlformats.org/officeDocument/2006/relationships/hyperlink" Target="../../../../../../../../:f:/g/personal/mrchacon_mincit_gov_co/EjoqtPPzSzJGinbE9U0Psu8B6xLPAFPiGaTQU7d_160QRg?e=IUEzfW" TargetMode="External"/><Relationship Id="rId18" Type="http://schemas.openxmlformats.org/officeDocument/2006/relationships/hyperlink" Target="../../../../../../../../:f:/g/personal/mrchacon_mincit_gov_co/Ejb0U2cRL5dFiw-otrwc5zMBKG3NbEDZgmhdvZMd8Al9IQ?e=YU8aoS" TargetMode="External"/><Relationship Id="rId39" Type="http://schemas.openxmlformats.org/officeDocument/2006/relationships/hyperlink" Target="https://www.mincit.gov.co/transparencia-y-acceso-a-la-informacion-publica/7-datos-abiertos/7-1-instrumentos-de-gestion-de-la-informacion/7-1-6-plan-institucional-de-archivos-pinar" TargetMode="External"/><Relationship Id="rId34" Type="http://schemas.openxmlformats.org/officeDocument/2006/relationships/hyperlink" Target="../../../../../../../../:f:/g/personal/mrchacon_mincit_gov_co/EjoqtPPzSzJGinbE9U0Psu8B6xLPAFPiGaTQU7d_160QRg?e=IUEzfW" TargetMode="External"/><Relationship Id="rId50" Type="http://schemas.openxmlformats.org/officeDocument/2006/relationships/hyperlink" Target="../../../../../../../../../:f:/g/personal/mrchacon_mincit_gov_co/Eg9WQgGFdeJGqXmJy2CLpq4BIcNX6pYyURNuMBYvDsCoFg?e=HwQg98" TargetMode="External"/><Relationship Id="rId55" Type="http://schemas.openxmlformats.org/officeDocument/2006/relationships/hyperlink" Target="../../../../../../../../../:f:/g/personal/mrchacon_mincit_gov_co/Eg9WQgGFdeJGqXmJy2CLpq4BIcNX6pYyURNuMBYvDsCoFg?e=HwQg98" TargetMode="External"/><Relationship Id="rId76" Type="http://schemas.openxmlformats.org/officeDocument/2006/relationships/hyperlink" Target="../../../../../../../../../:f:/g/personal/mrchacon_mincit_gov_co/EoadxkAA_bFMnQziNHJB_fUBqmUCJhsH95aM9IH7kpp_fQ?e=wyIJ81" TargetMode="External"/><Relationship Id="rId7" Type="http://schemas.openxmlformats.org/officeDocument/2006/relationships/hyperlink" Target="../../../../../../../../:f:/g/personal/mrchacon_mincit_gov_co/EjoqtPPzSzJGinbE9U0Psu8B6xLPAFPiGaTQU7d_160QRg?e=IUEzfW" TargetMode="External"/><Relationship Id="rId71" Type="http://schemas.openxmlformats.org/officeDocument/2006/relationships/hyperlink" Target="../../../../../../../../../:f:/g/personal/mrchacon_mincit_gov_co/Eg9WQgGFdeJGqXmJy2CLpq4BIcNX6pYyURNuMBYvDsCoFg?e=HwQg98" TargetMode="External"/><Relationship Id="rId2" Type="http://schemas.openxmlformats.org/officeDocument/2006/relationships/hyperlink" Target="../../../../../../../../:f:/g/personal/mrchacon_mincit_gov_co/Ejb0U2cRL5dFiw-otrwc5zMBKG3NbEDZgmhdvZMd8Al9IQ?e=YU8aoS" TargetMode="External"/><Relationship Id="rId29" Type="http://schemas.openxmlformats.org/officeDocument/2006/relationships/hyperlink" Target="../../../../../../../../:f:/g/personal/mrchacon_mincit_gov_co/EjoqtPPzSzJGinbE9U0Psu8B6xLPAFPiGaTQU7d_160QRg?e=IUEzfW" TargetMode="External"/><Relationship Id="rId24" Type="http://schemas.openxmlformats.org/officeDocument/2006/relationships/hyperlink" Target="../../../../../../../../:f:/g/personal/mrchacon_mincit_gov_co/EjoqtPPzSzJGinbE9U0Psu8B6xLPAFPiGaTQU7d_160QRg?e=IUEzfW" TargetMode="External"/><Relationship Id="rId40" Type="http://schemas.openxmlformats.org/officeDocument/2006/relationships/hyperlink" Target="../../../../../../../../../:f:/g/personal/mrchacon_mincit_gov_co/Eg9WQgGFdeJGqXmJy2CLpq4BIcNX6pYyURNuMBYvDsCoFg?e=HwQg98" TargetMode="External"/><Relationship Id="rId45" Type="http://schemas.openxmlformats.org/officeDocument/2006/relationships/hyperlink" Target="../../../../../../../../../:f:/g/personal/mrchacon_mincit_gov_co/Eh9S_35vI_dPswRW3W68wy0BfmZlVc-NHqOVUsR6YHJ-1g?e=TpMa8A" TargetMode="External"/><Relationship Id="rId66" Type="http://schemas.openxmlformats.org/officeDocument/2006/relationships/hyperlink" Target="https://www.mincit.gov.co/transparencia-y-acceso-a-la-informacion-publica/7-datos-abiertos/7-1-instrumentos-de-gestion-de-la-informacion/7-1-6-plan-institucional-de-archivos-pinar"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f:/g/personal/mrchacon_mincit_gov_co/Eh9S_35vI_dPswRW3W68wy0BfmZlVc-NHqOVUsR6YHJ-1g?e=TpMa8A" TargetMode="External"/><Relationship Id="rId13" Type="http://schemas.openxmlformats.org/officeDocument/2006/relationships/hyperlink" Target="../../../../../../../../../:f:/g/personal/mrchacon_mincit_gov_co/Eg9WQgGFdeJGqXmJy2CLpq4BIcNX6pYyURNuMBYvDsCoFg?e=HwQg98" TargetMode="External"/><Relationship Id="rId3" Type="http://schemas.openxmlformats.org/officeDocument/2006/relationships/hyperlink" Target="../../../../../../../../../:f:/g/personal/mrchacon_mincit_gov_co/Eg9WQgGFdeJGqXmJy2CLpq4BIcNX6pYyURNuMBYvDsCoFg?e=HwQg98" TargetMode="External"/><Relationship Id="rId7" Type="http://schemas.openxmlformats.org/officeDocument/2006/relationships/hyperlink" Target="../../../../../../../../../:f:/g/personal/mrchacon_mincit_gov_co/EoadxkAA_bFMnQziNHJB_fUBqmUCJhsH95aM9IH7kpp_fQ?e=wyIJ81" TargetMode="External"/><Relationship Id="rId12" Type="http://schemas.openxmlformats.org/officeDocument/2006/relationships/hyperlink" Target="../../../../../../../../../:f:/g/personal/mrchacon_mincit_gov_co/Eg9WQgGFdeJGqXmJy2CLpq4BIcNX6pYyURNuMBYvDsCoFg?e=HwQg98" TargetMode="External"/><Relationship Id="rId17" Type="http://schemas.openxmlformats.org/officeDocument/2006/relationships/comments" Target="../comments4.xml"/><Relationship Id="rId2" Type="http://schemas.openxmlformats.org/officeDocument/2006/relationships/hyperlink" Target="../../../../../../../../../:f:/g/personal/mrchacon_mincit_gov_co/EoadxkAA_bFMnQziNHJB_fUBqmUCJhsH95aM9IH7kpp_fQ?e=NWe7Qc" TargetMode="External"/><Relationship Id="rId16" Type="http://schemas.openxmlformats.org/officeDocument/2006/relationships/vmlDrawing" Target="../drawings/vmlDrawing5.vml"/><Relationship Id="rId1" Type="http://schemas.openxmlformats.org/officeDocument/2006/relationships/hyperlink" Target="../../../../../../../../../:b:/g/personal/mrchacon_mincit_gov_co/EfP5ecY8unNBsp6_WNr5wLMBtLl_50rL0OwA4nCSl1TLVA?e=RVnIGm" TargetMode="External"/><Relationship Id="rId6" Type="http://schemas.openxmlformats.org/officeDocument/2006/relationships/hyperlink" Target="../../../../../../../../../:f:/g/personal/mrchacon_mincit_gov_co/EjoqmXlXdf1Hq-JLgTbf-LoBIJhSbwGCjV-X-h1VBJVQGQ?e=TjAuU3" TargetMode="External"/><Relationship Id="rId11" Type="http://schemas.openxmlformats.org/officeDocument/2006/relationships/hyperlink" Target="../../../../../../../../../:f:/g/personal/mrchacon_mincit_gov_co/Eg9WQgGFdeJGqXmJy2CLpq4BIcNX6pYyURNuMBYvDsCoFg?e=HwQg98" TargetMode="External"/><Relationship Id="rId5" Type="http://schemas.openxmlformats.org/officeDocument/2006/relationships/hyperlink" Target="../../../../../../../../../:f:/g/personal/mrchacon_mincit_gov_co/Eg9WQgGFdeJGqXmJy2CLpq4BIcNX6pYyURNuMBYvDsCoFg?e=HwQg98" TargetMode="External"/><Relationship Id="rId15" Type="http://schemas.openxmlformats.org/officeDocument/2006/relationships/printerSettings" Target="../printerSettings/printerSettings3.bin"/><Relationship Id="rId10" Type="http://schemas.openxmlformats.org/officeDocument/2006/relationships/hyperlink" Target="../../../../../../../../../:f:/g/personal/mrchacon_mincit_gov_co/EjoqmXlXdf1Hq-JLgTbf-LoBIJhSbwGCjV-X-h1VBJVQGQ?e=TjAuU3" TargetMode="External"/><Relationship Id="rId4" Type="http://schemas.openxmlformats.org/officeDocument/2006/relationships/hyperlink" Target="../../../../../../../../../:f:/g/personal/mrchacon_mincit_gov_co/EoadxkAA_bFMnQziNHJB_fUBqmUCJhsH95aM9IH7kpp_fQ?e=wyIJ81" TargetMode="External"/><Relationship Id="rId9" Type="http://schemas.openxmlformats.org/officeDocument/2006/relationships/hyperlink" Target="../../../../../../../../../:f:/g/personal/mrchacon_mincit_gov_co/Eg9WQgGFdeJGqXmJy2CLpq4BIcNX6pYyURNuMBYvDsCoFg?e=HwQg98" TargetMode="External"/><Relationship Id="rId14" Type="http://schemas.openxmlformats.org/officeDocument/2006/relationships/hyperlink" Target="https://www.mincit.gov.co/transparencia-y-acceso-a-la-informacion-publica/7-datos-abiertos/7-1-instrumentos-de-gestion-de-la-informacion/7-1-6-plan-institucional-de-archivos-pinar"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f:/g/personal/mrchacon_mincit_gov_co/EjoqtPPzSzJGinbE9U0Psu8B6xLPAFPiGaTQU7d_160QRg?e=IUEzfW" TargetMode="External"/><Relationship Id="rId18" Type="http://schemas.openxmlformats.org/officeDocument/2006/relationships/hyperlink" Target="../../../../../../../../:f:/g/personal/mrchacon_mincit_gov_co/Ejb0U2cRL5dFiw-otrwc5zMBKG3NbEDZgmhdvZMd8Al9IQ?e=YU8aoS" TargetMode="External"/><Relationship Id="rId26" Type="http://schemas.openxmlformats.org/officeDocument/2006/relationships/hyperlink" Target="https://www.datos.gov.co/Comercio-Industria-y-Turismo/MinCIT-Informaci-n-Clasificada-y-Reservada/7naf-gj5q" TargetMode="External"/><Relationship Id="rId39" Type="http://schemas.openxmlformats.org/officeDocument/2006/relationships/hyperlink" Target="https://www.mincit.gov.co/transparencia-y-acceso-a-la-informacion-publica/7-datos-abiertos/7-1-instrumentos-de-gestion-de-la-informacion/7-1-6-plan-institucional-de-archivos-pinar" TargetMode="External"/><Relationship Id="rId21" Type="http://schemas.openxmlformats.org/officeDocument/2006/relationships/hyperlink" Target="../../../../../../../../:f:/g/personal/mrchacon_mincit_gov_co/Ejb0U2cRL5dFiw-otrwc5zMBKG3NbEDZgmhdvZMd8Al9IQ?e=YU8aoS" TargetMode="External"/><Relationship Id="rId34" Type="http://schemas.openxmlformats.org/officeDocument/2006/relationships/hyperlink" Target="../../../../../../../../:f:/g/personal/mrchacon_mincit_gov_co/EjoqtPPzSzJGinbE9U0Psu8B6xLPAFPiGaTQU7d_160QRg?e=IUEzfW" TargetMode="External"/><Relationship Id="rId42" Type="http://schemas.openxmlformats.org/officeDocument/2006/relationships/hyperlink" Target="../../../../../../../../../:f:/g/personal/mrchacon_mincit_gov_co/Eg9WQgGFdeJGqXmJy2CLpq4BIcNX6pYyURNuMBYvDsCoFg?e=HwQg98" TargetMode="External"/><Relationship Id="rId47" Type="http://schemas.openxmlformats.org/officeDocument/2006/relationships/hyperlink" Target="../../../../../../../../../:f:/g/personal/mrchacon_mincit_gov_co/EjoqmXlXdf1Hq-JLgTbf-LoBIJhSbwGCjV-X-h1VBJVQGQ?e=TjAuU3" TargetMode="External"/><Relationship Id="rId50" Type="http://schemas.openxmlformats.org/officeDocument/2006/relationships/hyperlink" Target="../../../../../../../../../:f:/g/personal/mrchacon_mincit_gov_co/Eg9WQgGFdeJGqXmJy2CLpq4BIcNX6pYyURNuMBYvDsCoFg?e=HwQg98" TargetMode="External"/><Relationship Id="rId7" Type="http://schemas.openxmlformats.org/officeDocument/2006/relationships/hyperlink" Target="../../../../../../../../:f:/g/personal/mrchacon_mincit_gov_co/EjoqtPPzSzJGinbE9U0Psu8B6xLPAFPiGaTQU7d_160QRg?e=IUEzfW" TargetMode="External"/><Relationship Id="rId2" Type="http://schemas.openxmlformats.org/officeDocument/2006/relationships/hyperlink" Target="../../../../../../../../:f:/g/personal/mrchacon_mincit_gov_co/Ejb0U2cRL5dFiw-otrwc5zMBKG3NbEDZgmhdvZMd8Al9IQ?e=YU8aoS" TargetMode="External"/><Relationship Id="rId16" Type="http://schemas.openxmlformats.org/officeDocument/2006/relationships/hyperlink" Target="../../../../../../../../:f:/g/personal/mrchacon_mincit_gov_co/EjoqtPPzSzJGinbE9U0Psu8B6xLPAFPiGaTQU7d_160QRg?e=IUEzfW" TargetMode="External"/><Relationship Id="rId29" Type="http://schemas.openxmlformats.org/officeDocument/2006/relationships/hyperlink" Target="../../../../../../../../:f:/g/personal/mrchacon_mincit_gov_co/EjoqtPPzSzJGinbE9U0Psu8B6xLPAFPiGaTQU7d_160QRg?e=IUEzfW" TargetMode="External"/><Relationship Id="rId11" Type="http://schemas.openxmlformats.org/officeDocument/2006/relationships/hyperlink" Target="../../../../../../../../:f:/g/personal/mrchacon_mincit_gov_co/EjoqtPPzSzJGinbE9U0Psu8B6xLPAFPiGaTQU7d_160QRg?e=IUEzfW" TargetMode="External"/><Relationship Id="rId24" Type="http://schemas.openxmlformats.org/officeDocument/2006/relationships/hyperlink" Target="../../../../../../../../:f:/g/personal/mrchacon_mincit_gov_co/EjoqtPPzSzJGinbE9U0Psu8B6xLPAFPiGaTQU7d_160QRg?e=IUEzfW" TargetMode="External"/><Relationship Id="rId32" Type="http://schemas.openxmlformats.org/officeDocument/2006/relationships/hyperlink" Target="../../../../../../../../:f:/g/personal/mrchacon_mincit_gov_co/EjoqtPPzSzJGinbE9U0Psu8B6xLPAFPiGaTQU7d_160QRg?e=IUEzfW" TargetMode="External"/><Relationship Id="rId37" Type="http://schemas.openxmlformats.org/officeDocument/2006/relationships/hyperlink" Target="../../../../../../../../:f:/g/personal/mrchacon_mincit_gov_co/EjoqtPPzSzJGinbE9U0Psu8B6xLPAFPiGaTQU7d_160QRg?e=IUEzfW" TargetMode="External"/><Relationship Id="rId40" Type="http://schemas.openxmlformats.org/officeDocument/2006/relationships/hyperlink" Target="../../../../../../../../../:f:/g/personal/mrchacon_mincit_gov_co/Eg9WQgGFdeJGqXmJy2CLpq4BIcNX6pYyURNuMBYvDsCoFg?e=HwQg98" TargetMode="External"/><Relationship Id="rId45" Type="http://schemas.openxmlformats.org/officeDocument/2006/relationships/hyperlink" Target="../../../../../../../../../:f:/g/personal/mrchacon_mincit_gov_co/Eh9S_35vI_dPswRW3W68wy0BfmZlVc-NHqOVUsR6YHJ-1g?e=TpMa8A" TargetMode="External"/><Relationship Id="rId53" Type="http://schemas.openxmlformats.org/officeDocument/2006/relationships/comments" Target="../comments5.xml"/><Relationship Id="rId5" Type="http://schemas.openxmlformats.org/officeDocument/2006/relationships/hyperlink" Target="../../../../../../../../:f:/g/personal/mrchacon_mincit_gov_co/Ejb0U2cRL5dFiw-otrwc5zMBKG3NbEDZgmhdvZMd8Al9IQ?e=YU8aoS" TargetMode="External"/><Relationship Id="rId10" Type="http://schemas.openxmlformats.org/officeDocument/2006/relationships/hyperlink" Target="../../../../../../../../:f:/g/personal/mrchacon_mincit_gov_co/EjoqtPPzSzJGinbE9U0Psu8B6xLPAFPiGaTQU7d_160QRg?e=IUEzfW" TargetMode="External"/><Relationship Id="rId19" Type="http://schemas.openxmlformats.org/officeDocument/2006/relationships/hyperlink" Target="../../../../../../../../:f:/g/personal/mrchacon_mincit_gov_co/Ejb0U2cRL5dFiw-otrwc5zMBKG3NbEDZgmhdvZMd8Al9IQ?e=YU8aoS" TargetMode="External"/><Relationship Id="rId31" Type="http://schemas.openxmlformats.org/officeDocument/2006/relationships/hyperlink" Target="../../../../../../../../:f:/g/personal/mrchacon_mincit_gov_co/EjoqtPPzSzJGinbE9U0Psu8B6xLPAFPiGaTQU7d_160QRg?e=IUEzfW" TargetMode="External"/><Relationship Id="rId44" Type="http://schemas.openxmlformats.org/officeDocument/2006/relationships/hyperlink" Target="../../../../../../../../../:f:/g/personal/mrchacon_mincit_gov_co/Eg9WQgGFdeJGqXmJy2CLpq4BIcNX6pYyURNuMBYvDsCoFg?e=HwQg98" TargetMode="External"/><Relationship Id="rId52" Type="http://schemas.openxmlformats.org/officeDocument/2006/relationships/vmlDrawing" Target="../drawings/vmlDrawing6.vml"/><Relationship Id="rId4" Type="http://schemas.openxmlformats.org/officeDocument/2006/relationships/hyperlink" Target="../../../../../../../../:f:/g/personal/mrchacon_mincit_gov_co/Ejb0U2cRL5dFiw-otrwc5zMBKG3NbEDZgmhdvZMd8Al9IQ?e=YU8aoS" TargetMode="External"/><Relationship Id="rId9" Type="http://schemas.openxmlformats.org/officeDocument/2006/relationships/hyperlink" Target="../../../../../../../../:f:/g/personal/mrchacon_mincit_gov_co/EjoqtPPzSzJGinbE9U0Psu8B6xLPAFPiGaTQU7d_160QRg?e=IUEzfW" TargetMode="External"/><Relationship Id="rId14" Type="http://schemas.openxmlformats.org/officeDocument/2006/relationships/hyperlink" Target="../../../../../../../../:f:/g/personal/mrchacon_mincit_gov_co/EjoqtPPzSzJGinbE9U0Psu8B6xLPAFPiGaTQU7d_160QRg?e=IUEzfW" TargetMode="External"/><Relationship Id="rId22" Type="http://schemas.openxmlformats.org/officeDocument/2006/relationships/hyperlink" Target="../../../../../../../../:f:/g/personal/mrchacon_mincit_gov_co/EjoqtPPzSzJGinbE9U0Psu8B6xLPAFPiGaTQU7d_160QRg?e=IUEzfW" TargetMode="External"/><Relationship Id="rId27" Type="http://schemas.openxmlformats.org/officeDocument/2006/relationships/hyperlink" Target="../../../../../../../../:f:/g/personal/mrchacon_mincit_gov_co/EjoqtPPzSzJGinbE9U0Psu8B6xLPAFPiGaTQU7d_160QRg?e=IUEzfW" TargetMode="External"/><Relationship Id="rId30" Type="http://schemas.openxmlformats.org/officeDocument/2006/relationships/hyperlink" Target="../../../../../../../../:f:/g/personal/mrchacon_mincit_gov_co/EjoqtPPzSzJGinbE9U0Psu8B6xLPAFPiGaTQU7d_160QRg?e=IUEzfW" TargetMode="External"/><Relationship Id="rId35" Type="http://schemas.openxmlformats.org/officeDocument/2006/relationships/hyperlink" Target="../../../../../../../../:f:/g/personal/mrchacon_mincit_gov_co/EjoqtPPzSzJGinbE9U0Psu8B6xLPAFPiGaTQU7d_160QRg?e=IUEzfW" TargetMode="External"/><Relationship Id="rId43" Type="http://schemas.openxmlformats.org/officeDocument/2006/relationships/hyperlink" Target="../../../../../../../../../:f:/g/personal/mrchacon_mincit_gov_co/EjoqmXlXdf1Hq-JLgTbf-LoBIJhSbwGCjV-X-h1VBJVQGQ?e=TjAuU3" TargetMode="External"/><Relationship Id="rId48" Type="http://schemas.openxmlformats.org/officeDocument/2006/relationships/hyperlink" Target="../../../../../../../../../:f:/g/personal/mrchacon_mincit_gov_co/Eg9WQgGFdeJGqXmJy2CLpq4BIcNX6pYyURNuMBYvDsCoFg?e=HwQg98" TargetMode="External"/><Relationship Id="rId8" Type="http://schemas.openxmlformats.org/officeDocument/2006/relationships/hyperlink" Target="../../../../../../../../:f:/g/personal/mrchacon_mincit_gov_co/Ejb0U2cRL5dFiw-otrwc5zMBKG3NbEDZgmhdvZMd8Al9IQ?e=YU8aoS" TargetMode="External"/><Relationship Id="rId51" Type="http://schemas.openxmlformats.org/officeDocument/2006/relationships/hyperlink" Target="../../../../../../../../../:f:/g/personal/mrchacon_mincit_gov_co/EoadxkAA_bFMnQziNHJB_fUBqmUCJhsH95aM9IH7kpp_fQ?e=NWe7Qc" TargetMode="External"/><Relationship Id="rId3" Type="http://schemas.openxmlformats.org/officeDocument/2006/relationships/hyperlink" Target="../../../../../../../../:f:/g/personal/mrchacon_mincit_gov_co/Ejb0U2cRL5dFiw-otrwc5zMBKG3NbEDZgmhdvZMd8Al9IQ?e=YU8aoS" TargetMode="External"/><Relationship Id="rId12" Type="http://schemas.openxmlformats.org/officeDocument/2006/relationships/hyperlink" Target="../../../../../../../../:f:/g/personal/mrchacon_mincit_gov_co/EjoqtPPzSzJGinbE9U0Psu8B6xLPAFPiGaTQU7d_160QRg?e=IUEzfW" TargetMode="External"/><Relationship Id="rId17" Type="http://schemas.openxmlformats.org/officeDocument/2006/relationships/hyperlink" Target="../../../../../../../../:f:/g/personal/mrchacon_mincit_gov_co/EjoqtPPzSzJGinbE9U0Psu8B6xLPAFPiGaTQU7d_160QRg?e=IUEzfW" TargetMode="External"/><Relationship Id="rId25" Type="http://schemas.openxmlformats.org/officeDocument/2006/relationships/hyperlink" Target="../../../../../../../../:f:/g/personal/mrchacon_mincit_gov_co/EjoqtPPzSzJGinbE9U0Psu8B6xLPAFPiGaTQU7d_160QRg?e=IUEzfW" TargetMode="External"/><Relationship Id="rId33" Type="http://schemas.openxmlformats.org/officeDocument/2006/relationships/hyperlink" Target="../../../../../../../../:f:/g/personal/mrchacon_mincit_gov_co/EjoqtPPzSzJGinbE9U0Psu8B6xLPAFPiGaTQU7d_160QRg?e=IUEzfW" TargetMode="External"/><Relationship Id="rId38" Type="http://schemas.openxmlformats.org/officeDocument/2006/relationships/hyperlink" Target="../../../../../../../../:f:/g/personal/mrchacon_mincit_gov_co/EjoqtPPzSzJGinbE9U0Psu8B6xLPAFPiGaTQU7d_160QRg?e=IUEzfW" TargetMode="External"/><Relationship Id="rId46" Type="http://schemas.openxmlformats.org/officeDocument/2006/relationships/hyperlink" Target="../../../../../../../../../:f:/g/personal/mrchacon_mincit_gov_co/EoadxkAA_bFMnQziNHJB_fUBqmUCJhsH95aM9IH7kpp_fQ?e=wyIJ81" TargetMode="External"/><Relationship Id="rId20" Type="http://schemas.openxmlformats.org/officeDocument/2006/relationships/hyperlink" Target="../../../../../../../../:f:/g/personal/mrchacon_mincit_gov_co/Ejb0U2cRL5dFiw-otrwc5zMBKG3NbEDZgmhdvZMd8Al9IQ?e=YU8aoS" TargetMode="External"/><Relationship Id="rId41" Type="http://schemas.openxmlformats.org/officeDocument/2006/relationships/hyperlink" Target="../../../../../../../../../:f:/g/personal/mrchacon_mincit_gov_co/Eg9WQgGFdeJGqXmJy2CLpq4BIcNX6pYyURNuMBYvDsCoFg?e=HwQg98" TargetMode="External"/><Relationship Id="rId1" Type="http://schemas.openxmlformats.org/officeDocument/2006/relationships/hyperlink" Target="../../../../../../../../:f:/g/personal/mrchacon_mincit_gov_co/Ejb0U2cRL5dFiw-otrwc5zMBKG3NbEDZgmhdvZMd8Al9IQ?e=YU8aoS" TargetMode="External"/><Relationship Id="rId6" Type="http://schemas.openxmlformats.org/officeDocument/2006/relationships/hyperlink" Target="../../../../../../../../:f:/g/personal/mrchacon_mincit_gov_co/Ejb0U2cRL5dFiw-otrwc5zMBKG3NbEDZgmhdvZMd8Al9IQ?e=YU8aoS" TargetMode="External"/><Relationship Id="rId15" Type="http://schemas.openxmlformats.org/officeDocument/2006/relationships/hyperlink" Target="../../../../../../../../:f:/g/personal/mrchacon_mincit_gov_co/EjoqtPPzSzJGinbE9U0Psu8B6xLPAFPiGaTQU7d_160QRg?e=IUEzfW" TargetMode="External"/><Relationship Id="rId23" Type="http://schemas.openxmlformats.org/officeDocument/2006/relationships/hyperlink" Target="../../../../../../../../:f:/g/personal/mrchacon_mincit_gov_co/EoUB7LdDOL1AvRivi9tTWhIBTJzUrM_ViLd6E0LnN0r2Ug?e=nIHAh4" TargetMode="External"/><Relationship Id="rId28" Type="http://schemas.openxmlformats.org/officeDocument/2006/relationships/hyperlink" Target="https://www.datos.gov.co/Comercio-Industria-y-Turismo/MinCIT-Informaci-n-Clasificada-y-Reservada/7naf-gj5q" TargetMode="External"/><Relationship Id="rId36" Type="http://schemas.openxmlformats.org/officeDocument/2006/relationships/hyperlink" Target="../../../../../../../../:f:/g/personal/mrchacon_mincit_gov_co/EjoqtPPzSzJGinbE9U0Psu8B6xLPAFPiGaTQU7d_160QRg?e=IUEzfW" TargetMode="External"/><Relationship Id="rId49" Type="http://schemas.openxmlformats.org/officeDocument/2006/relationships/hyperlink" Target="../../../../../../../../../:f:/g/personal/mrchacon_mincit_gov_co/EoadxkAA_bFMnQziNHJB_fUBqmUCJhsH95aM9IH7kpp_fQ?e=wyIJ81"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BN86"/>
  <sheetViews>
    <sheetView showGridLines="0" showRuler="0" showWhiteSpace="0" topLeftCell="J1" zoomScale="80" zoomScaleNormal="80" zoomScaleSheetLayoutView="110" workbookViewId="0">
      <selection activeCell="X16" sqref="X16:X18"/>
    </sheetView>
  </sheetViews>
  <sheetFormatPr baseColWidth="10" defaultColWidth="11.42578125" defaultRowHeight="12.75"/>
  <cols>
    <col min="1" max="1" width="3.140625" style="3" customWidth="1"/>
    <col min="2" max="3" width="12.5703125" style="3" customWidth="1"/>
    <col min="4" max="4" width="13" style="3" customWidth="1"/>
    <col min="5" max="5" width="25" style="3" customWidth="1"/>
    <col min="6" max="10" width="26.42578125" style="3" customWidth="1"/>
    <col min="11" max="11" width="12.42578125" style="3" customWidth="1"/>
    <col min="12" max="12" width="15.140625" style="3" customWidth="1"/>
    <col min="13" max="14" width="15.42578125" style="3" customWidth="1"/>
    <col min="15" max="15" width="30.5703125" style="3" customWidth="1"/>
    <col min="16" max="16" width="7.28515625" style="4" customWidth="1"/>
    <col min="17" max="17" width="31.140625" style="3" customWidth="1"/>
    <col min="18" max="18" width="21.28515625" style="3" customWidth="1"/>
    <col min="19" max="19" width="28" style="3" customWidth="1"/>
    <col min="20" max="20" width="17" style="130" customWidth="1"/>
    <col min="21" max="21" width="15.42578125" style="59" customWidth="1"/>
    <col min="22" max="22" width="16" style="4" customWidth="1"/>
    <col min="23" max="23" width="11.5703125" style="60" customWidth="1"/>
    <col min="24" max="24" width="43.42578125" style="3" customWidth="1"/>
    <col min="25" max="25" width="17.140625" style="4" customWidth="1"/>
    <col min="26" max="26" width="52.5703125" style="3" customWidth="1"/>
    <col min="27" max="27" width="19.42578125" style="3" customWidth="1"/>
    <col min="28" max="28" width="27.140625" style="3" customWidth="1"/>
    <col min="29" max="29" width="21.140625" style="3" customWidth="1"/>
    <col min="30" max="30" width="24.5703125" style="3" customWidth="1"/>
    <col min="31" max="31" width="5.5703125" style="59" customWidth="1"/>
    <col min="32" max="32" width="20.7109375" style="3" customWidth="1"/>
    <col min="33" max="33" width="5.28515625" style="59" customWidth="1"/>
    <col min="34" max="34" width="22.140625" style="3" customWidth="1"/>
    <col min="35" max="35" width="47.85546875" style="3" customWidth="1"/>
    <col min="36" max="36" width="13.85546875" style="130" customWidth="1"/>
    <col min="37" max="37" width="32.140625" style="3" customWidth="1"/>
    <col min="38" max="38" width="16.140625" style="3" customWidth="1"/>
    <col min="39" max="39" width="21.140625" style="130" customWidth="1"/>
    <col min="40" max="40" width="15" style="3" customWidth="1"/>
    <col min="41" max="41" width="16" style="3" customWidth="1"/>
    <col min="42" max="42" width="14.42578125" style="3" customWidth="1"/>
    <col min="43" max="43" width="19.85546875" style="3" customWidth="1"/>
    <col min="44" max="44" width="18.42578125" style="3" customWidth="1"/>
    <col min="45" max="45" width="12.5703125" style="3" customWidth="1"/>
    <col min="46" max="46" width="38.85546875" style="3" customWidth="1"/>
    <col min="47" max="47" width="38.85546875" style="205" customWidth="1"/>
    <col min="48" max="48" width="11.28515625" style="30" customWidth="1"/>
    <col min="49" max="49" width="45.85546875" style="211" customWidth="1"/>
    <col min="50" max="50" width="14" style="30" customWidth="1"/>
    <col min="51" max="51" width="27.140625" style="30" customWidth="1"/>
    <col min="52" max="52" width="3" style="211" bestFit="1" customWidth="1"/>
    <col min="53" max="53" width="3.85546875" style="30" bestFit="1" customWidth="1"/>
    <col min="54" max="54" width="53.7109375" style="205" customWidth="1"/>
    <col min="55" max="55" width="16.85546875" style="3" customWidth="1"/>
    <col min="56" max="56" width="15.5703125" style="3" customWidth="1"/>
    <col min="57" max="57" width="11.42578125" style="3" bestFit="1" customWidth="1"/>
    <col min="58" max="58" width="13.85546875" style="3" bestFit="1" customWidth="1"/>
    <col min="59" max="59" width="12" style="3" bestFit="1" customWidth="1"/>
    <col min="60" max="60" width="14.7109375" style="3" customWidth="1"/>
    <col min="61" max="61" width="16.28515625" style="3" customWidth="1"/>
    <col min="62" max="62" width="2.5703125" style="3" bestFit="1" customWidth="1"/>
    <col min="63" max="63" width="3.42578125" style="3" bestFit="1" customWidth="1"/>
    <col min="64" max="64" width="8.5703125" style="3" customWidth="1"/>
    <col min="65" max="65" width="14.140625" style="3" customWidth="1"/>
    <col min="66" max="16384" width="11.42578125" style="3"/>
  </cols>
  <sheetData>
    <row r="1" spans="2:66" ht="43.5" customHeight="1">
      <c r="B1" s="941" t="e" vm="1">
        <v>#VALUE!</v>
      </c>
      <c r="C1" s="941"/>
      <c r="D1" s="941"/>
      <c r="E1" s="941"/>
      <c r="F1" s="941"/>
      <c r="G1" s="941"/>
      <c r="H1" s="941"/>
      <c r="I1" s="941"/>
      <c r="J1" s="941"/>
      <c r="K1" s="941"/>
      <c r="L1" s="941"/>
      <c r="M1" s="934" t="s">
        <v>0</v>
      </c>
      <c r="N1" s="935"/>
      <c r="O1" s="935"/>
      <c r="P1" s="935"/>
      <c r="Q1" s="935"/>
      <c r="R1" s="935"/>
      <c r="S1" s="935"/>
      <c r="T1" s="936"/>
      <c r="U1" s="934" t="s">
        <v>1</v>
      </c>
      <c r="V1" s="935"/>
      <c r="W1" s="935"/>
      <c r="X1" s="936"/>
      <c r="AN1" s="927"/>
      <c r="AO1" s="927"/>
    </row>
    <row r="2" spans="2:66" hidden="1"/>
    <row r="3" spans="2:66" hidden="1">
      <c r="L3" s="949"/>
      <c r="M3" s="949"/>
      <c r="N3" s="949"/>
      <c r="O3" s="949"/>
      <c r="P3" s="949"/>
      <c r="AF3" s="921"/>
      <c r="AG3" s="921"/>
      <c r="AH3" s="921"/>
      <c r="AI3" s="921"/>
      <c r="AJ3" s="921"/>
      <c r="AK3" s="921"/>
      <c r="AL3" s="921"/>
      <c r="AM3" s="921"/>
      <c r="AN3" s="921"/>
      <c r="AO3" s="921"/>
      <c r="AP3" s="921"/>
      <c r="AQ3" s="921"/>
      <c r="AR3" s="921"/>
    </row>
    <row r="4" spans="2:66" ht="12.75" hidden="1" customHeight="1">
      <c r="K4" s="927" t="s">
        <v>2</v>
      </c>
      <c r="L4" s="942" t="s">
        <v>3</v>
      </c>
      <c r="M4" s="942"/>
      <c r="N4" s="165"/>
      <c r="O4" s="943" t="s">
        <v>4</v>
      </c>
      <c r="P4" s="944"/>
      <c r="Q4" s="946"/>
      <c r="R4" s="946"/>
      <c r="S4" s="946"/>
      <c r="T4" s="166"/>
      <c r="U4" s="167"/>
      <c r="V4" s="166"/>
      <c r="W4" s="168"/>
      <c r="X4" s="29"/>
      <c r="Y4" s="166"/>
      <c r="Z4" s="29"/>
      <c r="AB4" s="29"/>
      <c r="AC4" s="29"/>
      <c r="AD4" s="169"/>
      <c r="AE4" s="170"/>
      <c r="AF4" s="171"/>
      <c r="AG4" s="172"/>
      <c r="AH4" s="171"/>
      <c r="AI4" s="171"/>
      <c r="AJ4" s="173"/>
      <c r="AK4" s="171"/>
      <c r="AL4" s="171"/>
      <c r="AN4" s="29"/>
      <c r="AO4" s="29"/>
      <c r="AP4" s="29"/>
      <c r="AQ4" s="29"/>
      <c r="AR4" s="171"/>
      <c r="AS4" s="4"/>
      <c r="AT4" s="4"/>
      <c r="AU4" s="204"/>
      <c r="AW4" s="30"/>
      <c r="AZ4" s="30"/>
      <c r="BB4" s="204"/>
      <c r="BC4" s="4"/>
      <c r="BD4" s="4"/>
      <c r="BE4" s="4"/>
      <c r="BF4" s="4"/>
      <c r="BG4" s="4"/>
      <c r="BH4" s="4"/>
      <c r="BI4" s="4"/>
      <c r="BJ4" s="4"/>
      <c r="BK4" s="4"/>
      <c r="BL4" s="4"/>
      <c r="BM4" s="4"/>
      <c r="BN4" s="4"/>
    </row>
    <row r="5" spans="2:66" ht="34.5" hidden="1" customHeight="1">
      <c r="K5" s="927"/>
      <c r="L5" s="174"/>
      <c r="M5" s="174"/>
      <c r="N5" s="175"/>
      <c r="O5" s="945" t="s">
        <v>5</v>
      </c>
      <c r="P5" s="945"/>
      <c r="Q5" s="947"/>
      <c r="R5" s="947"/>
      <c r="S5" s="947"/>
      <c r="T5" s="947"/>
      <c r="U5" s="947"/>
      <c r="V5" s="947"/>
      <c r="W5" s="947"/>
      <c r="X5" s="947"/>
      <c r="Y5" s="166"/>
      <c r="Z5" s="29"/>
      <c r="AB5" s="29"/>
      <c r="AC5" s="29"/>
      <c r="AD5" s="169"/>
      <c r="AE5" s="170"/>
      <c r="AF5" s="176"/>
      <c r="AG5" s="177"/>
      <c r="AH5" s="176"/>
      <c r="AI5" s="176"/>
      <c r="AJ5" s="173"/>
      <c r="AK5" s="176"/>
      <c r="AL5" s="176"/>
      <c r="AM5" s="173"/>
      <c r="AN5" s="176"/>
      <c r="AP5" s="29"/>
      <c r="AQ5" s="29"/>
      <c r="AR5" s="176"/>
      <c r="AS5" s="4"/>
      <c r="AT5" s="4"/>
      <c r="AU5" s="204"/>
      <c r="AW5" s="30"/>
      <c r="AZ5" s="30"/>
      <c r="BB5" s="204"/>
      <c r="BC5" s="4"/>
      <c r="BD5" s="4"/>
      <c r="BE5" s="4"/>
      <c r="BF5" s="4"/>
      <c r="BG5" s="4"/>
      <c r="BH5" s="4"/>
      <c r="BI5" s="4"/>
      <c r="BJ5" s="4"/>
      <c r="BK5" s="4"/>
      <c r="BL5" s="4"/>
      <c r="BM5" s="4"/>
      <c r="BN5" s="4"/>
    </row>
    <row r="6" spans="2:66" hidden="1">
      <c r="K6" s="927"/>
      <c r="L6" s="174"/>
      <c r="M6" s="174"/>
      <c r="N6" s="175"/>
      <c r="O6" s="171"/>
      <c r="P6" s="128"/>
      <c r="Q6" s="130"/>
      <c r="R6" s="130"/>
      <c r="S6" s="29"/>
      <c r="T6" s="166"/>
      <c r="U6" s="167"/>
      <c r="V6" s="166"/>
      <c r="W6" s="168"/>
      <c r="X6" s="29"/>
      <c r="Y6" s="166"/>
      <c r="Z6" s="29"/>
      <c r="AB6" s="29"/>
      <c r="AC6" s="29"/>
      <c r="AD6" s="169"/>
      <c r="AE6" s="170"/>
      <c r="AF6" s="176"/>
      <c r="AG6" s="177"/>
      <c r="AH6" s="176"/>
      <c r="AI6" s="176"/>
      <c r="AJ6" s="173"/>
      <c r="AK6" s="176"/>
      <c r="AL6" s="176"/>
      <c r="AN6" s="29"/>
      <c r="AO6" s="29"/>
      <c r="AP6" s="29"/>
      <c r="AQ6" s="29"/>
      <c r="AR6" s="176"/>
      <c r="AS6" s="4"/>
      <c r="AT6" s="4"/>
      <c r="AU6" s="204"/>
      <c r="AW6" s="30"/>
      <c r="AZ6" s="30"/>
      <c r="BB6" s="204"/>
      <c r="BC6" s="4"/>
      <c r="BD6" s="4"/>
      <c r="BE6" s="4"/>
      <c r="BF6" s="4"/>
      <c r="BG6" s="4"/>
      <c r="BH6" s="4"/>
      <c r="BI6" s="4"/>
      <c r="BJ6" s="4"/>
      <c r="BK6" s="4"/>
      <c r="BL6" s="4"/>
      <c r="BM6" s="4"/>
      <c r="BN6" s="4"/>
    </row>
    <row r="7" spans="2:66" hidden="1">
      <c r="K7" s="927"/>
      <c r="L7" s="942" t="s">
        <v>6</v>
      </c>
      <c r="M7" s="942"/>
      <c r="N7" s="165"/>
      <c r="O7" s="171"/>
      <c r="P7" s="30"/>
      <c r="Q7" s="178"/>
      <c r="R7" s="178"/>
      <c r="S7" s="178"/>
      <c r="T7" s="166"/>
      <c r="U7" s="179"/>
      <c r="V7" s="166"/>
      <c r="W7" s="168"/>
      <c r="X7" s="178"/>
      <c r="Y7" s="166"/>
      <c r="Z7" s="178"/>
      <c r="AB7" s="178"/>
      <c r="AC7" s="178"/>
      <c r="AD7" s="169"/>
      <c r="AE7" s="170"/>
      <c r="AF7" s="171"/>
      <c r="AG7" s="172"/>
      <c r="AH7" s="171"/>
      <c r="AI7" s="171"/>
      <c r="AJ7" s="173"/>
      <c r="AK7" s="171"/>
      <c r="AL7" s="171"/>
      <c r="AM7" s="173"/>
      <c r="AN7" s="171"/>
      <c r="AO7" s="171"/>
      <c r="AP7" s="171"/>
      <c r="AQ7" s="171"/>
      <c r="AR7" s="171"/>
      <c r="AS7" s="30"/>
      <c r="AT7" s="30"/>
      <c r="AU7" s="204"/>
      <c r="AW7" s="30"/>
      <c r="AZ7" s="30"/>
      <c r="BB7" s="204"/>
      <c r="BC7" s="30"/>
      <c r="BD7" s="4"/>
      <c r="BE7" s="4"/>
      <c r="BF7" s="4"/>
      <c r="BG7" s="4"/>
      <c r="BH7" s="4"/>
      <c r="BI7" s="4"/>
      <c r="BJ7" s="4"/>
      <c r="BK7" s="4"/>
      <c r="BL7" s="4"/>
      <c r="BM7" s="4"/>
      <c r="BN7" s="4"/>
    </row>
    <row r="8" spans="2:66" hidden="1">
      <c r="K8" s="180"/>
      <c r="L8" s="174"/>
      <c r="M8" s="174"/>
      <c r="N8" s="181"/>
      <c r="O8" s="171"/>
      <c r="P8" s="30"/>
      <c r="Q8" s="178"/>
      <c r="R8" s="178"/>
      <c r="S8" s="178"/>
      <c r="T8" s="166"/>
      <c r="U8" s="179"/>
      <c r="V8" s="166"/>
      <c r="W8" s="168"/>
      <c r="X8" s="178"/>
      <c r="Y8" s="166"/>
      <c r="Z8" s="178"/>
      <c r="AB8" s="178"/>
      <c r="AC8" s="178"/>
      <c r="AD8" s="169"/>
      <c r="AE8" s="170"/>
      <c r="AF8" s="171"/>
      <c r="AG8" s="172"/>
      <c r="AH8" s="171"/>
      <c r="AI8" s="171"/>
      <c r="AJ8" s="173"/>
      <c r="AK8" s="171"/>
      <c r="AL8" s="171"/>
      <c r="AM8" s="173"/>
      <c r="AN8" s="171"/>
      <c r="AO8" s="171"/>
      <c r="AP8" s="171"/>
      <c r="AQ8" s="171"/>
      <c r="AR8" s="171"/>
      <c r="AS8" s="30"/>
      <c r="AT8" s="30"/>
      <c r="AU8" s="204"/>
      <c r="AW8" s="30"/>
      <c r="AZ8" s="30"/>
      <c r="BB8" s="204"/>
      <c r="BC8" s="30"/>
      <c r="BD8" s="4"/>
      <c r="BE8" s="4"/>
      <c r="BF8" s="4"/>
      <c r="BG8" s="4"/>
      <c r="BH8" s="4"/>
      <c r="BI8" s="4"/>
      <c r="BJ8" s="4"/>
      <c r="BK8" s="4"/>
      <c r="BL8" s="4"/>
      <c r="BM8" s="4"/>
      <c r="BN8" s="4"/>
    </row>
    <row r="9" spans="2:66" hidden="1">
      <c r="K9" s="180"/>
      <c r="L9" s="942" t="s">
        <v>7</v>
      </c>
      <c r="M9" s="948"/>
      <c r="N9" s="165"/>
      <c r="O9" s="182"/>
      <c r="P9" s="173"/>
      <c r="Q9" s="178"/>
      <c r="R9" s="178"/>
      <c r="S9" s="178"/>
      <c r="T9" s="166"/>
      <c r="U9" s="179"/>
      <c r="V9" s="166"/>
      <c r="W9" s="168"/>
      <c r="X9" s="178"/>
      <c r="Y9" s="166"/>
      <c r="Z9" s="178"/>
      <c r="AB9" s="178"/>
      <c r="AC9" s="178"/>
      <c r="AD9" s="169"/>
      <c r="AE9" s="170"/>
      <c r="AF9" s="171"/>
      <c r="AG9" s="172"/>
      <c r="AH9" s="171"/>
      <c r="AI9" s="171"/>
      <c r="AJ9" s="173"/>
      <c r="AK9" s="171"/>
      <c r="AL9" s="171"/>
      <c r="AM9" s="173"/>
      <c r="AN9" s="171"/>
      <c r="AO9" s="171"/>
      <c r="AP9" s="171"/>
      <c r="AQ9" s="171"/>
      <c r="AR9" s="171"/>
      <c r="AS9" s="30"/>
      <c r="AT9" s="30"/>
      <c r="AU9" s="204"/>
      <c r="AW9" s="30"/>
      <c r="AZ9" s="30"/>
      <c r="BB9" s="204"/>
      <c r="BC9" s="30"/>
      <c r="BD9" s="4"/>
      <c r="BE9" s="4"/>
      <c r="BF9" s="4"/>
      <c r="BG9" s="4"/>
      <c r="BH9" s="4"/>
      <c r="BI9" s="4"/>
      <c r="BJ9" s="4"/>
      <c r="BK9" s="4"/>
      <c r="BL9" s="4"/>
      <c r="BM9" s="4"/>
      <c r="BN9" s="4"/>
    </row>
    <row r="10" spans="2:66" ht="15.75" hidden="1" customHeight="1">
      <c r="K10" s="183"/>
      <c r="L10" s="171"/>
      <c r="M10" s="171"/>
      <c r="N10" s="171"/>
      <c r="O10" s="171"/>
      <c r="P10" s="173"/>
      <c r="Q10" s="8"/>
      <c r="R10" s="183"/>
      <c r="S10" s="184"/>
      <c r="T10" s="30"/>
      <c r="U10" s="185"/>
      <c r="V10" s="30"/>
      <c r="W10" s="186"/>
      <c r="X10" s="184"/>
      <c r="Y10" s="30"/>
      <c r="Z10" s="184"/>
      <c r="AA10" s="184"/>
      <c r="AB10" s="184"/>
      <c r="AC10" s="184"/>
      <c r="AD10" s="30"/>
      <c r="AE10" s="186"/>
      <c r="AF10" s="171"/>
      <c r="AG10" s="172"/>
      <c r="AH10" s="171"/>
      <c r="AI10" s="171"/>
      <c r="AJ10" s="173"/>
      <c r="AK10" s="171"/>
      <c r="AL10" s="171"/>
      <c r="AM10" s="30"/>
      <c r="AN10" s="184"/>
      <c r="AO10" s="184"/>
      <c r="AP10" s="184"/>
      <c r="AQ10" s="184"/>
      <c r="AR10" s="171"/>
      <c r="AS10" s="30"/>
      <c r="AT10" s="30"/>
      <c r="AU10" s="204"/>
      <c r="AW10" s="30"/>
      <c r="AZ10" s="30"/>
      <c r="BB10" s="204"/>
      <c r="BC10" s="4"/>
      <c r="BD10" s="4"/>
      <c r="BE10" s="4"/>
      <c r="BF10" s="4"/>
      <c r="BG10" s="4"/>
      <c r="BH10" s="4"/>
      <c r="BI10" s="4"/>
      <c r="BJ10" s="4"/>
      <c r="BK10" s="4"/>
      <c r="BL10" s="4"/>
      <c r="BM10" s="4"/>
    </row>
    <row r="11" spans="2:66" ht="12.75" hidden="1" customHeight="1">
      <c r="K11" s="187" t="s">
        <v>8</v>
      </c>
      <c r="L11" s="187"/>
      <c r="M11" s="187"/>
      <c r="N11" s="188"/>
      <c r="O11" s="951" t="s">
        <v>9</v>
      </c>
      <c r="P11" s="951"/>
      <c r="Q11" s="116"/>
      <c r="S11" s="8"/>
      <c r="T11" s="30"/>
      <c r="U11" s="189"/>
      <c r="V11" s="30"/>
      <c r="W11" s="186"/>
      <c r="X11" s="8"/>
      <c r="Y11" s="30"/>
      <c r="Z11" s="8"/>
      <c r="AA11" s="184"/>
      <c r="AB11" s="184"/>
      <c r="AC11" s="30"/>
      <c r="AD11" s="928"/>
      <c r="AE11" s="928"/>
      <c r="AF11" s="928"/>
      <c r="AG11" s="928"/>
      <c r="AH11" s="928"/>
      <c r="AI11" s="928"/>
      <c r="AJ11" s="928"/>
      <c r="AK11" s="928"/>
      <c r="AL11" s="928"/>
      <c r="AM11" s="928"/>
      <c r="AN11" s="928"/>
      <c r="AO11" s="928"/>
      <c r="AP11" s="928"/>
      <c r="AQ11" s="928"/>
      <c r="AR11" s="30"/>
      <c r="AS11" s="30"/>
      <c r="AT11" s="30"/>
      <c r="AU11" s="204"/>
      <c r="AW11" s="30"/>
      <c r="AZ11" s="30"/>
      <c r="BB11" s="204"/>
      <c r="BC11" s="4"/>
      <c r="BD11" s="4"/>
      <c r="BE11" s="4"/>
      <c r="BF11" s="4"/>
      <c r="BG11" s="4"/>
      <c r="BH11" s="4"/>
      <c r="BI11" s="4"/>
      <c r="BJ11" s="4"/>
      <c r="BK11" s="4"/>
      <c r="BL11" s="4"/>
    </row>
    <row r="12" spans="2:66" hidden="1">
      <c r="K12" s="187"/>
      <c r="L12" s="5"/>
      <c r="M12" s="30"/>
      <c r="N12" s="30"/>
      <c r="O12" s="30"/>
      <c r="P12" s="30"/>
      <c r="Q12" s="30"/>
      <c r="R12" s="30"/>
      <c r="S12" s="30"/>
      <c r="T12" s="30"/>
      <c r="U12" s="186"/>
      <c r="V12" s="30"/>
      <c r="W12" s="186"/>
      <c r="X12" s="30"/>
      <c r="Y12" s="30"/>
      <c r="Z12" s="30"/>
      <c r="AA12" s="30"/>
      <c r="AB12" s="30"/>
      <c r="AC12" s="30"/>
      <c r="AD12" s="30"/>
      <c r="AE12" s="186"/>
      <c r="AF12" s="30"/>
      <c r="AG12" s="186"/>
      <c r="AH12" s="30"/>
      <c r="AI12" s="30"/>
      <c r="AJ12" s="30"/>
      <c r="AK12" s="30"/>
      <c r="AL12" s="30"/>
      <c r="AM12" s="30"/>
      <c r="AN12" s="30"/>
      <c r="AO12" s="30"/>
      <c r="AP12" s="30"/>
      <c r="AQ12" s="30"/>
      <c r="AR12" s="30"/>
      <c r="AS12" s="30"/>
      <c r="AT12" s="30"/>
      <c r="AU12" s="204"/>
      <c r="AW12" s="30"/>
      <c r="AZ12" s="30"/>
      <c r="BB12" s="204"/>
      <c r="BC12" s="4"/>
      <c r="BD12" s="4"/>
      <c r="BE12" s="4"/>
      <c r="BF12" s="4"/>
      <c r="BG12" s="4"/>
      <c r="BH12" s="4"/>
      <c r="BI12" s="4"/>
      <c r="BJ12" s="4"/>
      <c r="BK12" s="4"/>
      <c r="BL12" s="4"/>
    </row>
    <row r="13" spans="2:66" ht="31.5" customHeight="1">
      <c r="B13" s="952" t="s">
        <v>10</v>
      </c>
      <c r="C13" s="953"/>
      <c r="D13" s="953"/>
      <c r="E13" s="953"/>
      <c r="F13" s="953"/>
      <c r="G13" s="953"/>
      <c r="H13" s="953"/>
      <c r="I13" s="953"/>
      <c r="J13" s="953"/>
      <c r="K13" s="953"/>
      <c r="L13" s="953"/>
      <c r="M13" s="953"/>
      <c r="N13" s="953"/>
      <c r="O13" s="953"/>
      <c r="P13" s="953"/>
      <c r="Q13" s="953"/>
      <c r="R13" s="953"/>
      <c r="S13" s="954"/>
      <c r="T13" s="924" t="s">
        <v>11</v>
      </c>
      <c r="U13" s="925"/>
      <c r="V13" s="925"/>
      <c r="W13" s="925"/>
      <c r="X13" s="925"/>
      <c r="Y13" s="926"/>
      <c r="Z13" s="898" t="s">
        <v>12</v>
      </c>
      <c r="AA13" s="898"/>
      <c r="AB13" s="898"/>
      <c r="AC13" s="898"/>
      <c r="AD13" s="898"/>
      <c r="AE13" s="898"/>
      <c r="AF13" s="898"/>
      <c r="AG13" s="898"/>
      <c r="AH13" s="898"/>
      <c r="AI13" s="898"/>
      <c r="AJ13" s="898"/>
      <c r="AK13" s="898"/>
      <c r="AL13" s="898"/>
      <c r="AM13" s="929" t="s">
        <v>13</v>
      </c>
      <c r="AN13" s="930"/>
      <c r="AO13" s="930"/>
      <c r="AP13" s="930"/>
      <c r="AQ13" s="930"/>
      <c r="AR13" s="931"/>
      <c r="AS13" s="897" t="s">
        <v>14</v>
      </c>
      <c r="AT13" s="907" t="s">
        <v>15</v>
      </c>
      <c r="AU13" s="897" t="s">
        <v>16</v>
      </c>
      <c r="AV13" s="895" t="s">
        <v>17</v>
      </c>
      <c r="AW13" s="895"/>
      <c r="AX13" s="895"/>
      <c r="AY13" s="895"/>
      <c r="AZ13" s="895"/>
      <c r="BA13" s="895"/>
      <c r="BB13" s="895"/>
    </row>
    <row r="14" spans="2:66" ht="29.25" customHeight="1">
      <c r="B14" s="950" t="s">
        <v>18</v>
      </c>
      <c r="C14" s="950"/>
      <c r="D14" s="919" t="s">
        <v>19</v>
      </c>
      <c r="E14" s="919"/>
      <c r="F14" s="919"/>
      <c r="G14" s="919"/>
      <c r="H14" s="919"/>
      <c r="I14" s="919"/>
      <c r="J14" s="919"/>
      <c r="K14" s="914" t="s">
        <v>20</v>
      </c>
      <c r="L14" s="914" t="s">
        <v>21</v>
      </c>
      <c r="M14" s="914" t="s">
        <v>22</v>
      </c>
      <c r="N14" s="914" t="s">
        <v>23</v>
      </c>
      <c r="O14" s="914" t="s">
        <v>24</v>
      </c>
      <c r="P14" s="912" t="s">
        <v>25</v>
      </c>
      <c r="Q14" s="914" t="s">
        <v>26</v>
      </c>
      <c r="R14" s="914" t="s">
        <v>27</v>
      </c>
      <c r="S14" s="914" t="s">
        <v>28</v>
      </c>
      <c r="T14" s="922" t="s">
        <v>29</v>
      </c>
      <c r="U14" s="937" t="s">
        <v>30</v>
      </c>
      <c r="V14" s="922" t="s">
        <v>31</v>
      </c>
      <c r="W14" s="937" t="s">
        <v>32</v>
      </c>
      <c r="X14" s="922" t="s">
        <v>33</v>
      </c>
      <c r="Y14" s="939" t="s">
        <v>34</v>
      </c>
      <c r="Z14" s="898" t="s">
        <v>35</v>
      </c>
      <c r="AA14" s="899" t="s">
        <v>36</v>
      </c>
      <c r="AB14" s="900"/>
      <c r="AC14" s="901" t="s">
        <v>37</v>
      </c>
      <c r="AD14" s="898" t="s">
        <v>38</v>
      </c>
      <c r="AE14" s="898"/>
      <c r="AF14" s="898" t="s">
        <v>39</v>
      </c>
      <c r="AG14" s="898"/>
      <c r="AH14" s="898" t="s">
        <v>40</v>
      </c>
      <c r="AI14" s="898"/>
      <c r="AJ14" s="898" t="s">
        <v>41</v>
      </c>
      <c r="AK14" s="898"/>
      <c r="AL14" s="898" t="s">
        <v>42</v>
      </c>
      <c r="AM14" s="905" t="s">
        <v>29</v>
      </c>
      <c r="AN14" s="905" t="s">
        <v>30</v>
      </c>
      <c r="AO14" s="905" t="s">
        <v>31</v>
      </c>
      <c r="AP14" s="905" t="s">
        <v>32</v>
      </c>
      <c r="AQ14" s="932" t="s">
        <v>43</v>
      </c>
      <c r="AR14" s="932" t="s">
        <v>44</v>
      </c>
      <c r="AS14" s="897"/>
      <c r="AT14" s="908"/>
      <c r="AU14" s="897"/>
      <c r="AV14" s="896" t="s">
        <v>45</v>
      </c>
      <c r="AW14" s="896" t="s">
        <v>46</v>
      </c>
      <c r="AX14" s="896" t="s">
        <v>47</v>
      </c>
      <c r="AY14" s="896" t="s">
        <v>48</v>
      </c>
      <c r="AZ14" s="896" t="s">
        <v>49</v>
      </c>
      <c r="BA14" s="896"/>
      <c r="BB14" s="896"/>
    </row>
    <row r="15" spans="2:66" s="4" customFormat="1" ht="76.5">
      <c r="B15" s="216" t="s">
        <v>50</v>
      </c>
      <c r="C15" s="216" t="s">
        <v>51</v>
      </c>
      <c r="D15" s="197" t="s">
        <v>52</v>
      </c>
      <c r="E15" s="197" t="s">
        <v>53</v>
      </c>
      <c r="F15" s="197" t="s">
        <v>54</v>
      </c>
      <c r="G15" s="197" t="s">
        <v>55</v>
      </c>
      <c r="H15" s="197" t="s">
        <v>56</v>
      </c>
      <c r="I15" s="197" t="s">
        <v>57</v>
      </c>
      <c r="J15" s="197" t="s">
        <v>58</v>
      </c>
      <c r="K15" s="915"/>
      <c r="L15" s="915"/>
      <c r="M15" s="915"/>
      <c r="N15" s="915"/>
      <c r="O15" s="915"/>
      <c r="P15" s="913"/>
      <c r="Q15" s="915"/>
      <c r="R15" s="915"/>
      <c r="S15" s="915"/>
      <c r="T15" s="923"/>
      <c r="U15" s="938"/>
      <c r="V15" s="923"/>
      <c r="W15" s="938"/>
      <c r="X15" s="923"/>
      <c r="Y15" s="940"/>
      <c r="Z15" s="898"/>
      <c r="AA15" s="217" t="s">
        <v>59</v>
      </c>
      <c r="AB15" s="217" t="s">
        <v>60</v>
      </c>
      <c r="AC15" s="902"/>
      <c r="AD15" s="903" t="s">
        <v>61</v>
      </c>
      <c r="AE15" s="904"/>
      <c r="AF15" s="903" t="s">
        <v>62</v>
      </c>
      <c r="AG15" s="904"/>
      <c r="AH15" s="217" t="s">
        <v>63</v>
      </c>
      <c r="AI15" s="217" t="s">
        <v>64</v>
      </c>
      <c r="AJ15" s="217" t="s">
        <v>65</v>
      </c>
      <c r="AK15" s="217" t="s">
        <v>66</v>
      </c>
      <c r="AL15" s="898"/>
      <c r="AM15" s="906"/>
      <c r="AN15" s="906"/>
      <c r="AO15" s="906"/>
      <c r="AP15" s="906"/>
      <c r="AQ15" s="933"/>
      <c r="AR15" s="933"/>
      <c r="AS15" s="897"/>
      <c r="AT15" s="909"/>
      <c r="AU15" s="897"/>
      <c r="AV15" s="896"/>
      <c r="AW15" s="896"/>
      <c r="AX15" s="896"/>
      <c r="AY15" s="896"/>
      <c r="AZ15" s="206" t="s">
        <v>67</v>
      </c>
      <c r="BA15" s="206" t="s">
        <v>68</v>
      </c>
      <c r="BB15" s="206" t="s">
        <v>69</v>
      </c>
    </row>
    <row r="16" spans="2:66" ht="154.5" customHeight="1">
      <c r="B16" s="218"/>
      <c r="C16" s="218"/>
      <c r="D16" s="920" t="s">
        <v>70</v>
      </c>
      <c r="E16" s="894" t="s">
        <v>71</v>
      </c>
      <c r="F16" s="889" t="s">
        <v>72</v>
      </c>
      <c r="G16" s="889" t="s">
        <v>73</v>
      </c>
      <c r="H16" s="889" t="s">
        <v>74</v>
      </c>
      <c r="I16" s="889" t="s">
        <v>75</v>
      </c>
      <c r="J16" s="889" t="s">
        <v>76</v>
      </c>
      <c r="K16" s="847">
        <v>1</v>
      </c>
      <c r="L16" s="889" t="s">
        <v>77</v>
      </c>
      <c r="M16" s="889" t="s">
        <v>78</v>
      </c>
      <c r="N16" s="830" t="s">
        <v>79</v>
      </c>
      <c r="O16" s="889" t="s">
        <v>80</v>
      </c>
      <c r="P16" s="885">
        <v>1</v>
      </c>
      <c r="Q16" s="830" t="s">
        <v>81</v>
      </c>
      <c r="R16" s="826" t="s">
        <v>82</v>
      </c>
      <c r="S16" s="830" t="s">
        <v>83</v>
      </c>
      <c r="T16" s="826" t="s">
        <v>84</v>
      </c>
      <c r="U16" s="855">
        <f>VLOOKUP(T16,'Datos Validacion'!$C$6:$D$10,2,0)</f>
        <v>0.6</v>
      </c>
      <c r="V16" s="857" t="s">
        <v>85</v>
      </c>
      <c r="W16" s="859">
        <f>VLOOKUP(V16,'Datos Validacion'!$E$6:$F$15,2,0)</f>
        <v>1</v>
      </c>
      <c r="X16" s="955" t="s">
        <v>86</v>
      </c>
      <c r="Y16" s="853" t="s">
        <v>87</v>
      </c>
      <c r="Z16" s="229" t="s">
        <v>88</v>
      </c>
      <c r="AA16" s="960" t="s">
        <v>89</v>
      </c>
      <c r="AB16" s="874" t="s">
        <v>90</v>
      </c>
      <c r="AC16" s="960" t="s">
        <v>91</v>
      </c>
      <c r="AD16" s="960" t="s">
        <v>92</v>
      </c>
      <c r="AE16" s="855">
        <f>VLOOKUP(AD16,'Datos Validacion'!$K$6:$L$8,2,0)</f>
        <v>0.25</v>
      </c>
      <c r="AF16" s="874" t="s">
        <v>93</v>
      </c>
      <c r="AG16" s="855">
        <f>VLOOKUP(AF16,'Datos Validacion'!$M$6:$N$7,2,0)</f>
        <v>0.15</v>
      </c>
      <c r="AH16" s="960" t="s">
        <v>94</v>
      </c>
      <c r="AI16" s="203" t="s">
        <v>95</v>
      </c>
      <c r="AJ16" s="25" t="s">
        <v>96</v>
      </c>
      <c r="AK16" s="221" t="s">
        <v>97</v>
      </c>
      <c r="AL16" s="962">
        <f>+AE16+AG16</f>
        <v>0.4</v>
      </c>
      <c r="AM16" s="861" t="str">
        <f>IF(AN16&lt;=20%,"MUY BAJA",IF(AN16&lt;=40%,"BAJA",IF(AN16&lt;=60%,"MEDIA",IF(AN16&lt;=80%,"ALTA","MUY ALTA"))))</f>
        <v>BAJA</v>
      </c>
      <c r="AN16" s="861">
        <f>IF(OR(AD16="prevenir",AD16="detectar"),(U16-(U16*AL16)), U16)</f>
        <v>0.36</v>
      </c>
      <c r="AO16" s="861" t="str">
        <f>IF(AP16&lt;=20%,"LEVE",IF(AP16&lt;=40%,"MENOR",IF(AP16&lt;=60%,"MODERADO",IF(AP16&lt;=80%,"MAYOR","CATASTROFICO"))))</f>
        <v>CATASTROFICO</v>
      </c>
      <c r="AP16" s="861">
        <f>IF(AD16="corregir",(W16-(W16*AL16)), W16)</f>
        <v>1</v>
      </c>
      <c r="AQ16" s="853" t="s">
        <v>87</v>
      </c>
      <c r="AR16" s="826" t="s">
        <v>98</v>
      </c>
      <c r="AS16" s="864"/>
      <c r="AT16" s="958" t="s">
        <v>99</v>
      </c>
      <c r="AU16" s="201" t="s">
        <v>100</v>
      </c>
      <c r="AV16" s="274" t="s">
        <v>101</v>
      </c>
      <c r="AW16" s="200" t="s">
        <v>102</v>
      </c>
      <c r="AX16" s="203" t="s">
        <v>103</v>
      </c>
      <c r="AY16" s="271" t="s">
        <v>104</v>
      </c>
      <c r="AZ16" s="270"/>
      <c r="BA16" s="203" t="s">
        <v>105</v>
      </c>
      <c r="BB16" s="201" t="s">
        <v>106</v>
      </c>
    </row>
    <row r="17" spans="2:54" ht="102">
      <c r="B17" s="218"/>
      <c r="C17" s="218"/>
      <c r="D17" s="920"/>
      <c r="E17" s="894"/>
      <c r="F17" s="889"/>
      <c r="G17" s="889"/>
      <c r="H17" s="889"/>
      <c r="I17" s="889"/>
      <c r="J17" s="889"/>
      <c r="K17" s="847"/>
      <c r="L17" s="889"/>
      <c r="M17" s="889"/>
      <c r="N17" s="830"/>
      <c r="O17" s="889"/>
      <c r="P17" s="893"/>
      <c r="Q17" s="830"/>
      <c r="R17" s="863"/>
      <c r="S17" s="830"/>
      <c r="T17" s="863"/>
      <c r="U17" s="867"/>
      <c r="V17" s="868"/>
      <c r="W17" s="876"/>
      <c r="X17" s="956"/>
      <c r="Y17" s="872"/>
      <c r="Z17" s="229" t="s">
        <v>107</v>
      </c>
      <c r="AA17" s="961"/>
      <c r="AB17" s="884"/>
      <c r="AC17" s="961"/>
      <c r="AD17" s="961"/>
      <c r="AE17" s="856"/>
      <c r="AF17" s="884"/>
      <c r="AG17" s="856"/>
      <c r="AH17" s="961"/>
      <c r="AI17" s="231" t="s">
        <v>108</v>
      </c>
      <c r="AJ17" s="230" t="s">
        <v>96</v>
      </c>
      <c r="AK17" s="231" t="s">
        <v>109</v>
      </c>
      <c r="AL17" s="963"/>
      <c r="AM17" s="873"/>
      <c r="AN17" s="873"/>
      <c r="AO17" s="873"/>
      <c r="AP17" s="873"/>
      <c r="AQ17" s="872"/>
      <c r="AR17" s="863"/>
      <c r="AS17" s="865"/>
      <c r="AT17" s="959"/>
      <c r="AU17" s="201" t="s">
        <v>110</v>
      </c>
      <c r="AV17" s="274" t="s">
        <v>101</v>
      </c>
      <c r="AW17" s="200" t="s">
        <v>111</v>
      </c>
      <c r="AX17" s="203" t="s">
        <v>112</v>
      </c>
      <c r="AY17" s="271" t="s">
        <v>113</v>
      </c>
      <c r="AZ17" s="270"/>
      <c r="BA17" s="203" t="s">
        <v>105</v>
      </c>
      <c r="BB17" s="201" t="s">
        <v>114</v>
      </c>
    </row>
    <row r="18" spans="2:54" ht="140.25">
      <c r="B18" s="218"/>
      <c r="C18" s="218"/>
      <c r="D18" s="920"/>
      <c r="E18" s="894"/>
      <c r="F18" s="889"/>
      <c r="G18" s="889"/>
      <c r="H18" s="889"/>
      <c r="I18" s="221" t="s">
        <v>115</v>
      </c>
      <c r="J18" s="221" t="s">
        <v>116</v>
      </c>
      <c r="K18" s="847"/>
      <c r="L18" s="221" t="s">
        <v>77</v>
      </c>
      <c r="M18" s="221" t="s">
        <v>78</v>
      </c>
      <c r="N18" s="203" t="s">
        <v>117</v>
      </c>
      <c r="O18" s="221" t="s">
        <v>118</v>
      </c>
      <c r="P18" s="886"/>
      <c r="Q18" s="830"/>
      <c r="R18" s="827"/>
      <c r="S18" s="830"/>
      <c r="T18" s="827"/>
      <c r="U18" s="856"/>
      <c r="V18" s="858"/>
      <c r="W18" s="860"/>
      <c r="X18" s="957"/>
      <c r="Y18" s="854"/>
      <c r="Z18" s="200" t="s">
        <v>119</v>
      </c>
      <c r="AA18" s="25" t="s">
        <v>89</v>
      </c>
      <c r="AB18" s="221" t="s">
        <v>90</v>
      </c>
      <c r="AC18" s="25" t="s">
        <v>91</v>
      </c>
      <c r="AD18" s="25" t="s">
        <v>92</v>
      </c>
      <c r="AE18" s="241">
        <f>VLOOKUP(AD18,'Datos Validacion'!$K$6:$L$8,2,0)</f>
        <v>0.25</v>
      </c>
      <c r="AF18" s="221" t="s">
        <v>93</v>
      </c>
      <c r="AG18" s="241">
        <f>VLOOKUP(AF18,'Datos Validacion'!$M$6:$N$7,2,0)</f>
        <v>0.15</v>
      </c>
      <c r="AH18" s="25" t="s">
        <v>94</v>
      </c>
      <c r="AI18" s="221" t="s">
        <v>120</v>
      </c>
      <c r="AJ18" s="25" t="s">
        <v>96</v>
      </c>
      <c r="AK18" s="25" t="s">
        <v>121</v>
      </c>
      <c r="AL18" s="242">
        <f t="shared" ref="AL18:AL24" si="0">+AE18+AG18</f>
        <v>0.4</v>
      </c>
      <c r="AM18" s="862"/>
      <c r="AN18" s="862"/>
      <c r="AO18" s="862"/>
      <c r="AP18" s="862"/>
      <c r="AQ18" s="854"/>
      <c r="AR18" s="827"/>
      <c r="AS18" s="866"/>
      <c r="AT18" s="269" t="s">
        <v>122</v>
      </c>
      <c r="AU18" s="201" t="s">
        <v>123</v>
      </c>
      <c r="AV18" s="274" t="s">
        <v>101</v>
      </c>
      <c r="AW18" s="200" t="s">
        <v>124</v>
      </c>
      <c r="AX18" s="203" t="s">
        <v>112</v>
      </c>
      <c r="AY18" s="271" t="s">
        <v>125</v>
      </c>
      <c r="AZ18" s="203"/>
      <c r="BA18" s="203" t="s">
        <v>105</v>
      </c>
      <c r="BB18" s="201" t="s">
        <v>126</v>
      </c>
    </row>
    <row r="19" spans="2:54" ht="114.75">
      <c r="B19" s="218"/>
      <c r="C19" s="218"/>
      <c r="D19" s="920" t="s">
        <v>127</v>
      </c>
      <c r="E19" s="894" t="s">
        <v>128</v>
      </c>
      <c r="F19" s="889" t="s">
        <v>129</v>
      </c>
      <c r="G19" s="889" t="s">
        <v>73</v>
      </c>
      <c r="H19" s="889" t="s">
        <v>130</v>
      </c>
      <c r="I19" s="889" t="s">
        <v>131</v>
      </c>
      <c r="J19" s="889" t="s">
        <v>132</v>
      </c>
      <c r="K19" s="847">
        <v>2</v>
      </c>
      <c r="L19" s="221" t="s">
        <v>133</v>
      </c>
      <c r="M19" s="221" t="s">
        <v>133</v>
      </c>
      <c r="N19" s="203" t="s">
        <v>79</v>
      </c>
      <c r="O19" s="221" t="s">
        <v>134</v>
      </c>
      <c r="P19" s="885">
        <v>2</v>
      </c>
      <c r="Q19" s="830" t="s">
        <v>135</v>
      </c>
      <c r="R19" s="826" t="s">
        <v>82</v>
      </c>
      <c r="S19" s="830" t="s">
        <v>136</v>
      </c>
      <c r="T19" s="826" t="s">
        <v>84</v>
      </c>
      <c r="U19" s="855">
        <f>VLOOKUP(T19,'Datos Validacion'!$C$6:$D$10,2,0)</f>
        <v>0.6</v>
      </c>
      <c r="V19" s="857" t="s">
        <v>85</v>
      </c>
      <c r="W19" s="859">
        <f>VLOOKUP(V19,'Datos Validacion'!$E$6:$F$15,2,0)</f>
        <v>1</v>
      </c>
      <c r="X19" s="955" t="s">
        <v>137</v>
      </c>
      <c r="Y19" s="853" t="s">
        <v>87</v>
      </c>
      <c r="Z19" s="221" t="s">
        <v>138</v>
      </c>
      <c r="AA19" s="25" t="s">
        <v>89</v>
      </c>
      <c r="AB19" s="221" t="s">
        <v>139</v>
      </c>
      <c r="AC19" s="25" t="s">
        <v>91</v>
      </c>
      <c r="AD19" s="25" t="s">
        <v>92</v>
      </c>
      <c r="AE19" s="241">
        <f>VLOOKUP(AD19,'Datos Validacion'!$K$6:$L$8,2,0)</f>
        <v>0.25</v>
      </c>
      <c r="AF19" s="221" t="s">
        <v>93</v>
      </c>
      <c r="AG19" s="241">
        <f>VLOOKUP(AF19,'Datos Validacion'!$M$6:$N$7,2,0)</f>
        <v>0.15</v>
      </c>
      <c r="AH19" s="25" t="s">
        <v>94</v>
      </c>
      <c r="AI19" s="221" t="s">
        <v>140</v>
      </c>
      <c r="AJ19" s="25" t="s">
        <v>96</v>
      </c>
      <c r="AK19" s="25" t="s">
        <v>141</v>
      </c>
      <c r="AL19" s="242">
        <f t="shared" si="0"/>
        <v>0.4</v>
      </c>
      <c r="AM19" s="861" t="str">
        <f>IF(AN19&lt;=20%,"MUY BAJA",IF(AN19&lt;=40%,"BAJA",IF(AN19&lt;=60%,"MEDIA",IF(AN19&lt;=80%,"ALTA","MUY ALTA"))))</f>
        <v>BAJA</v>
      </c>
      <c r="AN19" s="861">
        <f>IF(OR(AD19="prevenir",AD19="detectar"),(U19-(U19*AL19)), U19)</f>
        <v>0.36</v>
      </c>
      <c r="AO19" s="861" t="str">
        <f>IF(AP19&lt;=20%,"LEVE",IF(AP19&lt;=40%,"MENOR",IF(AP19&lt;=60%,"MODERADO",IF(AP19&lt;=80%,"MAYOR","CATASTROFICO"))))</f>
        <v>CATASTROFICO</v>
      </c>
      <c r="AP19" s="861">
        <f>IF(AD19="corregir",(W19-(W19*AL19)), W19)</f>
        <v>1</v>
      </c>
      <c r="AQ19" s="853" t="s">
        <v>87</v>
      </c>
      <c r="AR19" s="826" t="s">
        <v>98</v>
      </c>
      <c r="AS19" s="864"/>
      <c r="AT19" s="269" t="s">
        <v>142</v>
      </c>
      <c r="AU19" s="201" t="s">
        <v>143</v>
      </c>
      <c r="AV19" s="274" t="s">
        <v>101</v>
      </c>
      <c r="AW19" s="200" t="s">
        <v>144</v>
      </c>
      <c r="AX19" s="203" t="s">
        <v>112</v>
      </c>
      <c r="AY19" s="273" t="s">
        <v>145</v>
      </c>
      <c r="AZ19" s="203"/>
      <c r="BA19" s="203" t="s">
        <v>105</v>
      </c>
      <c r="BB19" s="201" t="s">
        <v>146</v>
      </c>
    </row>
    <row r="20" spans="2:54" ht="89.25">
      <c r="B20" s="218"/>
      <c r="C20" s="218"/>
      <c r="D20" s="920"/>
      <c r="E20" s="894"/>
      <c r="F20" s="889"/>
      <c r="G20" s="889"/>
      <c r="H20" s="889"/>
      <c r="I20" s="889"/>
      <c r="J20" s="889"/>
      <c r="K20" s="847"/>
      <c r="L20" s="221" t="s">
        <v>133</v>
      </c>
      <c r="M20" s="221" t="s">
        <v>133</v>
      </c>
      <c r="N20" s="203" t="s">
        <v>79</v>
      </c>
      <c r="O20" s="221" t="s">
        <v>147</v>
      </c>
      <c r="P20" s="886"/>
      <c r="Q20" s="830"/>
      <c r="R20" s="827"/>
      <c r="S20" s="830"/>
      <c r="T20" s="827"/>
      <c r="U20" s="856"/>
      <c r="V20" s="858"/>
      <c r="W20" s="860"/>
      <c r="X20" s="957"/>
      <c r="Y20" s="854"/>
      <c r="Z20" s="203" t="s">
        <v>148</v>
      </c>
      <c r="AA20" s="25" t="s">
        <v>89</v>
      </c>
      <c r="AB20" s="221" t="s">
        <v>90</v>
      </c>
      <c r="AC20" s="25" t="s">
        <v>91</v>
      </c>
      <c r="AD20" s="25" t="s">
        <v>92</v>
      </c>
      <c r="AE20" s="241">
        <f>VLOOKUP(AD20,'Datos Validacion'!$K$6:$L$8,2,0)</f>
        <v>0.25</v>
      </c>
      <c r="AF20" s="221" t="s">
        <v>93</v>
      </c>
      <c r="AG20" s="241">
        <f>VLOOKUP(AF20,'Datos Validacion'!$M$6:$N$7,2,0)</f>
        <v>0.15</v>
      </c>
      <c r="AH20" s="25" t="s">
        <v>94</v>
      </c>
      <c r="AI20" s="203" t="s">
        <v>95</v>
      </c>
      <c r="AJ20" s="25" t="s">
        <v>96</v>
      </c>
      <c r="AK20" s="221" t="s">
        <v>141</v>
      </c>
      <c r="AL20" s="242">
        <f t="shared" si="0"/>
        <v>0.4</v>
      </c>
      <c r="AM20" s="862"/>
      <c r="AN20" s="862"/>
      <c r="AO20" s="862"/>
      <c r="AP20" s="862"/>
      <c r="AQ20" s="854"/>
      <c r="AR20" s="827"/>
      <c r="AS20" s="866"/>
      <c r="AT20" s="269" t="s">
        <v>142</v>
      </c>
      <c r="AU20" s="201" t="s">
        <v>149</v>
      </c>
      <c r="AV20" s="274" t="s">
        <v>101</v>
      </c>
      <c r="AW20" s="200" t="s">
        <v>150</v>
      </c>
      <c r="AX20" s="203" t="s">
        <v>112</v>
      </c>
      <c r="AY20" s="208" t="s">
        <v>151</v>
      </c>
      <c r="AZ20" s="203"/>
      <c r="BA20" s="203" t="s">
        <v>152</v>
      </c>
      <c r="BB20" s="201" t="s">
        <v>153</v>
      </c>
    </row>
    <row r="21" spans="2:54" ht="95.25" customHeight="1">
      <c r="B21" s="218"/>
      <c r="C21" s="218"/>
      <c r="D21" s="219"/>
      <c r="E21" s="220" t="s">
        <v>154</v>
      </c>
      <c r="F21" s="221" t="s">
        <v>155</v>
      </c>
      <c r="G21" s="221" t="s">
        <v>73</v>
      </c>
      <c r="H21" s="221" t="s">
        <v>156</v>
      </c>
      <c r="I21" s="221" t="s">
        <v>115</v>
      </c>
      <c r="J21" s="221" t="s">
        <v>157</v>
      </c>
      <c r="K21" s="222">
        <v>3</v>
      </c>
      <c r="L21" s="221" t="s">
        <v>158</v>
      </c>
      <c r="M21" s="221" t="s">
        <v>159</v>
      </c>
      <c r="N21" s="203" t="s">
        <v>79</v>
      </c>
      <c r="O21" s="221" t="s">
        <v>160</v>
      </c>
      <c r="P21" s="219">
        <v>3</v>
      </c>
      <c r="Q21" s="203" t="s">
        <v>161</v>
      </c>
      <c r="R21" s="200" t="s">
        <v>82</v>
      </c>
      <c r="S21" s="203" t="s">
        <v>136</v>
      </c>
      <c r="T21" s="214" t="s">
        <v>162</v>
      </c>
      <c r="U21" s="224">
        <f>VLOOKUP(T21,'Datos Validacion'!$C$6:$D$10,2,0)</f>
        <v>0.8</v>
      </c>
      <c r="V21" s="225" t="s">
        <v>163</v>
      </c>
      <c r="W21" s="226">
        <f>VLOOKUP(V21,'Datos Validacion'!$E$6:$F$15,2,0)</f>
        <v>0.8</v>
      </c>
      <c r="X21" s="239" t="s">
        <v>164</v>
      </c>
      <c r="Y21" s="228" t="s">
        <v>165</v>
      </c>
      <c r="Z21" s="203" t="s">
        <v>166</v>
      </c>
      <c r="AA21" s="25" t="s">
        <v>89</v>
      </c>
      <c r="AB21" s="221" t="s">
        <v>167</v>
      </c>
      <c r="AC21" s="25" t="s">
        <v>91</v>
      </c>
      <c r="AD21" s="25" t="s">
        <v>92</v>
      </c>
      <c r="AE21" s="241">
        <f>VLOOKUP(AD21,'Datos Validacion'!$K$6:$L$8,2,0)</f>
        <v>0.25</v>
      </c>
      <c r="AF21" s="221" t="s">
        <v>93</v>
      </c>
      <c r="AG21" s="241">
        <f>VLOOKUP(AF21,'Datos Validacion'!$M$6:$N$7,2,0)</f>
        <v>0.15</v>
      </c>
      <c r="AH21" s="25" t="s">
        <v>94</v>
      </c>
      <c r="AI21" s="203" t="s">
        <v>168</v>
      </c>
      <c r="AJ21" s="25" t="s">
        <v>96</v>
      </c>
      <c r="AK21" s="221" t="s">
        <v>141</v>
      </c>
      <c r="AL21" s="242">
        <f t="shared" si="0"/>
        <v>0.4</v>
      </c>
      <c r="AM21" s="35" t="str">
        <f>IF(AN21&lt;=20%,"MUY BAJA",IF(AN21&lt;=40%,"BAJA",IF(AN21&lt;=60%,"MEDIA",IF(AN21&lt;=80%,"ALTA","MUY ALTA"))))</f>
        <v>MEDIA</v>
      </c>
      <c r="AN21" s="35">
        <f>IF(OR(AD21="prevenir",AD21="detectar"),(U21-(U21*AL21)), U21)</f>
        <v>0.48</v>
      </c>
      <c r="AO21" s="35" t="str">
        <f>IF(AP21&lt;=20%,"LEVE",IF(AP21&lt;=40%,"MENOR",IF(AP21&lt;=60%,"MODERADO",IF(AP21&lt;=80%,"MAYOR","CATASTROFICO"))))</f>
        <v>MAYOR</v>
      </c>
      <c r="AP21" s="35">
        <f>IF(AD21="corregir",(W21-(W21*AL21)), W21)</f>
        <v>0.8</v>
      </c>
      <c r="AQ21" s="228" t="s">
        <v>165</v>
      </c>
      <c r="AR21" s="203" t="s">
        <v>98</v>
      </c>
      <c r="AS21" s="207"/>
      <c r="AT21" s="198" t="s">
        <v>142</v>
      </c>
      <c r="AU21" s="201" t="s">
        <v>169</v>
      </c>
      <c r="AV21" s="274">
        <v>45209</v>
      </c>
      <c r="AW21" s="200" t="s">
        <v>170</v>
      </c>
      <c r="AX21" s="203" t="s">
        <v>171</v>
      </c>
      <c r="AY21" s="208" t="s">
        <v>151</v>
      </c>
      <c r="AZ21" s="203"/>
      <c r="BA21" s="203" t="s">
        <v>152</v>
      </c>
      <c r="BB21" s="201" t="s">
        <v>172</v>
      </c>
    </row>
    <row r="22" spans="2:54" ht="84.75" customHeight="1">
      <c r="B22" s="218"/>
      <c r="C22" s="218"/>
      <c r="D22" s="223"/>
      <c r="E22" s="965" t="s">
        <v>173</v>
      </c>
      <c r="F22" s="874" t="s">
        <v>174</v>
      </c>
      <c r="G22" s="874" t="s">
        <v>175</v>
      </c>
      <c r="H22" s="874" t="s">
        <v>176</v>
      </c>
      <c r="I22" s="874" t="s">
        <v>177</v>
      </c>
      <c r="J22" s="874" t="s">
        <v>178</v>
      </c>
      <c r="K22" s="838">
        <v>4</v>
      </c>
      <c r="L22" s="874" t="s">
        <v>179</v>
      </c>
      <c r="M22" s="874" t="s">
        <v>180</v>
      </c>
      <c r="N22" s="826" t="s">
        <v>79</v>
      </c>
      <c r="O22" s="874" t="s">
        <v>181</v>
      </c>
      <c r="P22" s="885">
        <v>4</v>
      </c>
      <c r="Q22" s="826" t="s">
        <v>182</v>
      </c>
      <c r="R22" s="826" t="s">
        <v>82</v>
      </c>
      <c r="S22" s="826" t="s">
        <v>183</v>
      </c>
      <c r="T22" s="826" t="s">
        <v>184</v>
      </c>
      <c r="U22" s="855">
        <f>VLOOKUP(T22,'Datos Validacion'!$C$6:$D$10,2,0)</f>
        <v>0.4</v>
      </c>
      <c r="V22" s="857" t="s">
        <v>163</v>
      </c>
      <c r="W22" s="859">
        <f>VLOOKUP(V22,'Datos Validacion'!$E$6:$F$15,2,0)</f>
        <v>0.8</v>
      </c>
      <c r="X22" s="955" t="s">
        <v>185</v>
      </c>
      <c r="Y22" s="853" t="s">
        <v>165</v>
      </c>
      <c r="Z22" s="214" t="s">
        <v>186</v>
      </c>
      <c r="AA22" s="230" t="s">
        <v>89</v>
      </c>
      <c r="AB22" s="214" t="s">
        <v>187</v>
      </c>
      <c r="AC22" s="230" t="s">
        <v>91</v>
      </c>
      <c r="AD22" s="230" t="s">
        <v>92</v>
      </c>
      <c r="AE22" s="224">
        <f>VLOOKUP(AD22,'Datos Validacion'!$K$6:$L$8,2,0)</f>
        <v>0.25</v>
      </c>
      <c r="AF22" s="231" t="s">
        <v>188</v>
      </c>
      <c r="AG22" s="224">
        <f>VLOOKUP(AF22,'Datos Validacion'!$M$6:$N$7,2,0)</f>
        <v>0.25</v>
      </c>
      <c r="AH22" s="230" t="s">
        <v>94</v>
      </c>
      <c r="AI22" s="214" t="s">
        <v>189</v>
      </c>
      <c r="AJ22" s="230" t="s">
        <v>96</v>
      </c>
      <c r="AK22" s="231" t="s">
        <v>190</v>
      </c>
      <c r="AL22" s="232">
        <f t="shared" si="0"/>
        <v>0.5</v>
      </c>
      <c r="AM22" s="861" t="str">
        <f>IF(AN22&lt;=20%,"MUY BAJA",IF(AN22&lt;=40%,"BAJA",IF(AN22&lt;=60%,"MEDIA",IF(AN22&lt;=80%,"ALTA","MUY ALTA"))))</f>
        <v>MUY BAJA</v>
      </c>
      <c r="AN22" s="861">
        <f>IF(OR(AD22="prevenir",AD22="detectar"),(U22-(U22*AL22)), U22)</f>
        <v>0.2</v>
      </c>
      <c r="AO22" s="861" t="str">
        <f>IF(AP22&lt;=20%,"LEVE",IF(AP22&lt;=40%,"MENOR",IF(AP22&lt;=60%,"MODERADO",IF(AP22&lt;=80%,"MAYOR","CATASTROFICO"))))</f>
        <v>MAYOR</v>
      </c>
      <c r="AP22" s="861">
        <f>IF(AD22="corregir",(W22-(W22*AL22)), W22)</f>
        <v>0.8</v>
      </c>
      <c r="AQ22" s="853" t="s">
        <v>165</v>
      </c>
      <c r="AR22" s="826" t="s">
        <v>191</v>
      </c>
      <c r="AS22" s="864"/>
      <c r="AT22" s="198" t="s">
        <v>192</v>
      </c>
      <c r="AU22" s="202" t="s">
        <v>193</v>
      </c>
      <c r="AV22" s="274">
        <v>45209</v>
      </c>
      <c r="AW22" s="200" t="s">
        <v>194</v>
      </c>
      <c r="AX22" s="203" t="s">
        <v>195</v>
      </c>
      <c r="AY22" s="243" t="s">
        <v>196</v>
      </c>
      <c r="AZ22" s="200"/>
      <c r="BA22" s="203" t="s">
        <v>152</v>
      </c>
      <c r="BB22" s="201" t="s">
        <v>197</v>
      </c>
    </row>
    <row r="23" spans="2:54" ht="84.75" customHeight="1">
      <c r="B23" s="218"/>
      <c r="C23" s="218"/>
      <c r="D23" s="235"/>
      <c r="E23" s="965"/>
      <c r="F23" s="875"/>
      <c r="G23" s="875"/>
      <c r="H23" s="875"/>
      <c r="I23" s="875"/>
      <c r="J23" s="875"/>
      <c r="K23" s="838"/>
      <c r="L23" s="875"/>
      <c r="M23" s="875"/>
      <c r="N23" s="863"/>
      <c r="O23" s="875"/>
      <c r="P23" s="893"/>
      <c r="Q23" s="863"/>
      <c r="R23" s="863"/>
      <c r="S23" s="863"/>
      <c r="T23" s="863"/>
      <c r="U23" s="867"/>
      <c r="V23" s="868"/>
      <c r="W23" s="876"/>
      <c r="X23" s="956"/>
      <c r="Y23" s="872"/>
      <c r="Z23" s="223" t="s">
        <v>198</v>
      </c>
      <c r="AA23" s="230" t="s">
        <v>89</v>
      </c>
      <c r="AB23" s="231" t="s">
        <v>199</v>
      </c>
      <c r="AC23" s="230" t="s">
        <v>91</v>
      </c>
      <c r="AD23" s="230" t="s">
        <v>92</v>
      </c>
      <c r="AE23" s="224">
        <f>VLOOKUP(AD23,'Datos Validacion'!$K$6:$L$8,2,0)</f>
        <v>0.25</v>
      </c>
      <c r="AF23" s="231" t="s">
        <v>188</v>
      </c>
      <c r="AG23" s="224">
        <f>VLOOKUP(AF23,'Datos Validacion'!$M$6:$N$7,2,0)</f>
        <v>0.25</v>
      </c>
      <c r="AH23" s="230" t="s">
        <v>94</v>
      </c>
      <c r="AI23" s="214" t="s">
        <v>200</v>
      </c>
      <c r="AJ23" s="230" t="s">
        <v>96</v>
      </c>
      <c r="AK23" s="231" t="s">
        <v>201</v>
      </c>
      <c r="AL23" s="232">
        <f t="shared" si="0"/>
        <v>0.5</v>
      </c>
      <c r="AM23" s="873"/>
      <c r="AN23" s="873"/>
      <c r="AO23" s="873"/>
      <c r="AP23" s="873"/>
      <c r="AQ23" s="872"/>
      <c r="AR23" s="863"/>
      <c r="AS23" s="865"/>
      <c r="AT23" s="198" t="s">
        <v>202</v>
      </c>
      <c r="AU23" s="201" t="s">
        <v>203</v>
      </c>
      <c r="AV23" s="274">
        <v>45209</v>
      </c>
      <c r="AW23" s="200" t="s">
        <v>204</v>
      </c>
      <c r="AX23" s="203" t="s">
        <v>205</v>
      </c>
      <c r="AY23" s="208" t="s">
        <v>151</v>
      </c>
      <c r="AZ23" s="200"/>
      <c r="BA23" s="203" t="s">
        <v>152</v>
      </c>
      <c r="BB23" s="201" t="s">
        <v>206</v>
      </c>
    </row>
    <row r="24" spans="2:54" ht="84.75" customHeight="1">
      <c r="B24" s="218"/>
      <c r="C24" s="218"/>
      <c r="D24" s="235"/>
      <c r="E24" s="965"/>
      <c r="F24" s="875"/>
      <c r="G24" s="875"/>
      <c r="H24" s="875"/>
      <c r="I24" s="875"/>
      <c r="J24" s="875"/>
      <c r="K24" s="838"/>
      <c r="L24" s="875"/>
      <c r="M24" s="875"/>
      <c r="N24" s="863"/>
      <c r="O24" s="875"/>
      <c r="P24" s="893"/>
      <c r="Q24" s="863"/>
      <c r="R24" s="863"/>
      <c r="S24" s="863"/>
      <c r="T24" s="863"/>
      <c r="U24" s="867"/>
      <c r="V24" s="868"/>
      <c r="W24" s="876"/>
      <c r="X24" s="956"/>
      <c r="Y24" s="872"/>
      <c r="Z24" s="214" t="s">
        <v>207</v>
      </c>
      <c r="AA24" s="230" t="s">
        <v>89</v>
      </c>
      <c r="AB24" s="231" t="s">
        <v>167</v>
      </c>
      <c r="AC24" s="230" t="s">
        <v>91</v>
      </c>
      <c r="AD24" s="230" t="s">
        <v>208</v>
      </c>
      <c r="AE24" s="224">
        <f>VLOOKUP(AD24,'Datos Validacion'!$K$6:$L$8,2,0)</f>
        <v>0.1</v>
      </c>
      <c r="AF24" s="231" t="s">
        <v>188</v>
      </c>
      <c r="AG24" s="224">
        <f>VLOOKUP(AF24,'Datos Validacion'!$M$6:$N$7,2,0)</f>
        <v>0.25</v>
      </c>
      <c r="AH24" s="230" t="s">
        <v>94</v>
      </c>
      <c r="AI24" s="214" t="s">
        <v>209</v>
      </c>
      <c r="AJ24" s="230" t="s">
        <v>96</v>
      </c>
      <c r="AK24" s="231" t="s">
        <v>210</v>
      </c>
      <c r="AL24" s="232">
        <f t="shared" si="0"/>
        <v>0.35</v>
      </c>
      <c r="AM24" s="873"/>
      <c r="AN24" s="873"/>
      <c r="AO24" s="873"/>
      <c r="AP24" s="873"/>
      <c r="AQ24" s="872"/>
      <c r="AR24" s="863"/>
      <c r="AS24" s="865"/>
      <c r="AT24" s="198" t="s">
        <v>211</v>
      </c>
      <c r="AU24" s="201" t="s">
        <v>212</v>
      </c>
      <c r="AV24" s="274">
        <v>45209</v>
      </c>
      <c r="AW24" s="200" t="s">
        <v>213</v>
      </c>
      <c r="AX24" s="203" t="s">
        <v>205</v>
      </c>
      <c r="AY24" s="208" t="s">
        <v>151</v>
      </c>
      <c r="AZ24" s="200"/>
      <c r="BA24" s="203" t="s">
        <v>152</v>
      </c>
      <c r="BB24" s="201" t="s">
        <v>206</v>
      </c>
    </row>
    <row r="25" spans="2:54" ht="84.75" customHeight="1">
      <c r="B25" s="218"/>
      <c r="C25" s="218"/>
      <c r="D25" s="235"/>
      <c r="E25" s="965"/>
      <c r="F25" s="875"/>
      <c r="G25" s="875"/>
      <c r="H25" s="875"/>
      <c r="I25" s="875"/>
      <c r="J25" s="875"/>
      <c r="K25" s="838"/>
      <c r="L25" s="875"/>
      <c r="M25" s="875"/>
      <c r="N25" s="863"/>
      <c r="O25" s="875"/>
      <c r="P25" s="893"/>
      <c r="Q25" s="863"/>
      <c r="R25" s="863"/>
      <c r="S25" s="863"/>
      <c r="T25" s="863"/>
      <c r="U25" s="867"/>
      <c r="V25" s="868"/>
      <c r="W25" s="876"/>
      <c r="X25" s="956"/>
      <c r="Y25" s="872"/>
      <c r="Z25" s="214" t="s">
        <v>214</v>
      </c>
      <c r="AA25" s="230" t="s">
        <v>89</v>
      </c>
      <c r="AB25" s="231" t="s">
        <v>215</v>
      </c>
      <c r="AC25" s="230" t="s">
        <v>91</v>
      </c>
      <c r="AD25" s="230" t="s">
        <v>92</v>
      </c>
      <c r="AE25" s="224">
        <f>VLOOKUP(AD25,'Datos Validacion'!$K$6:$L$8,2,0)</f>
        <v>0.25</v>
      </c>
      <c r="AF25" s="231" t="s">
        <v>188</v>
      </c>
      <c r="AG25" s="224">
        <f>VLOOKUP(AF25,'Datos Validacion'!$M$6:$N$7,2,0)</f>
        <v>0.25</v>
      </c>
      <c r="AH25" s="230" t="s">
        <v>94</v>
      </c>
      <c r="AI25" s="214" t="s">
        <v>216</v>
      </c>
      <c r="AJ25" s="230" t="s">
        <v>96</v>
      </c>
      <c r="AK25" s="231" t="s">
        <v>217</v>
      </c>
      <c r="AL25" s="232">
        <f t="shared" ref="AL25:AL26" si="1">+AE25+AG25</f>
        <v>0.5</v>
      </c>
      <c r="AM25" s="873"/>
      <c r="AN25" s="873"/>
      <c r="AO25" s="873"/>
      <c r="AP25" s="873"/>
      <c r="AQ25" s="872"/>
      <c r="AR25" s="863"/>
      <c r="AS25" s="237"/>
      <c r="AT25" s="198" t="s">
        <v>192</v>
      </c>
      <c r="AU25" s="202" t="s">
        <v>193</v>
      </c>
      <c r="AV25" s="274">
        <v>45209</v>
      </c>
      <c r="AW25" s="200" t="s">
        <v>194</v>
      </c>
      <c r="AX25" s="203" t="s">
        <v>195</v>
      </c>
      <c r="AY25" s="208" t="s">
        <v>196</v>
      </c>
      <c r="AZ25" s="200"/>
      <c r="BA25" s="203" t="s">
        <v>152</v>
      </c>
      <c r="BB25" s="201" t="s">
        <v>197</v>
      </c>
    </row>
    <row r="26" spans="2:54" ht="84.75" customHeight="1">
      <c r="B26" s="218"/>
      <c r="C26" s="218"/>
      <c r="D26" s="235"/>
      <c r="E26" s="965"/>
      <c r="F26" s="875"/>
      <c r="G26" s="875"/>
      <c r="H26" s="875"/>
      <c r="I26" s="875"/>
      <c r="J26" s="875"/>
      <c r="K26" s="838"/>
      <c r="L26" s="875"/>
      <c r="M26" s="875"/>
      <c r="N26" s="863"/>
      <c r="O26" s="875"/>
      <c r="P26" s="893"/>
      <c r="Q26" s="863"/>
      <c r="R26" s="863"/>
      <c r="S26" s="863"/>
      <c r="T26" s="827"/>
      <c r="U26" s="856"/>
      <c r="V26" s="858"/>
      <c r="W26" s="860"/>
      <c r="X26" s="956"/>
      <c r="Y26" s="854"/>
      <c r="Z26" s="214" t="s">
        <v>218</v>
      </c>
      <c r="AA26" s="230" t="s">
        <v>89</v>
      </c>
      <c r="AB26" s="231" t="s">
        <v>219</v>
      </c>
      <c r="AC26" s="230" t="s">
        <v>91</v>
      </c>
      <c r="AD26" s="230" t="s">
        <v>208</v>
      </c>
      <c r="AE26" s="224">
        <f>VLOOKUP(AD26,'Datos Validacion'!$K$6:$L$8,2,0)</f>
        <v>0.1</v>
      </c>
      <c r="AF26" s="231" t="s">
        <v>188</v>
      </c>
      <c r="AG26" s="224">
        <f>VLOOKUP(AF26,'Datos Validacion'!$M$6:$N$7,2,0)</f>
        <v>0.25</v>
      </c>
      <c r="AH26" s="230" t="s">
        <v>94</v>
      </c>
      <c r="AI26" s="203" t="s">
        <v>220</v>
      </c>
      <c r="AJ26" s="230" t="s">
        <v>96</v>
      </c>
      <c r="AK26" s="221" t="s">
        <v>221</v>
      </c>
      <c r="AL26" s="232">
        <f t="shared" si="1"/>
        <v>0.35</v>
      </c>
      <c r="AM26" s="862"/>
      <c r="AN26" s="862"/>
      <c r="AO26" s="873"/>
      <c r="AP26" s="862"/>
      <c r="AQ26" s="872"/>
      <c r="AR26" s="863"/>
      <c r="AS26" s="237"/>
      <c r="AT26" s="198" t="s">
        <v>222</v>
      </c>
      <c r="AU26" s="201" t="s">
        <v>223</v>
      </c>
      <c r="AV26" s="274">
        <v>45209</v>
      </c>
      <c r="AW26" s="200" t="s">
        <v>224</v>
      </c>
      <c r="AX26" s="203" t="s">
        <v>195</v>
      </c>
      <c r="AY26" s="208" t="s">
        <v>196</v>
      </c>
      <c r="AZ26" s="200"/>
      <c r="BA26" s="203" t="s">
        <v>152</v>
      </c>
      <c r="BB26" s="201" t="s">
        <v>225</v>
      </c>
    </row>
    <row r="27" spans="2:54" ht="84.75" customHeight="1">
      <c r="B27" s="218"/>
      <c r="C27" s="218"/>
      <c r="D27" s="235"/>
      <c r="E27" s="964" t="s">
        <v>226</v>
      </c>
      <c r="F27" s="874" t="s">
        <v>174</v>
      </c>
      <c r="G27" s="874" t="s">
        <v>175</v>
      </c>
      <c r="H27" s="874" t="s">
        <v>176</v>
      </c>
      <c r="I27" s="874" t="s">
        <v>227</v>
      </c>
      <c r="J27" s="874" t="s">
        <v>178</v>
      </c>
      <c r="K27" s="837">
        <v>5</v>
      </c>
      <c r="L27" s="874" t="s">
        <v>179</v>
      </c>
      <c r="M27" s="874" t="s">
        <v>180</v>
      </c>
      <c r="N27" s="826" t="s">
        <v>79</v>
      </c>
      <c r="O27" s="874" t="s">
        <v>228</v>
      </c>
      <c r="P27" s="885">
        <v>5</v>
      </c>
      <c r="Q27" s="826" t="s">
        <v>229</v>
      </c>
      <c r="R27" s="826" t="s">
        <v>82</v>
      </c>
      <c r="S27" s="826" t="s">
        <v>136</v>
      </c>
      <c r="T27" s="826" t="s">
        <v>184</v>
      </c>
      <c r="U27" s="855">
        <f>VLOOKUP(T27,'Datos Validacion'!$C$6:$D$10,2,0)</f>
        <v>0.4</v>
      </c>
      <c r="V27" s="857" t="s">
        <v>163</v>
      </c>
      <c r="W27" s="859">
        <f>VLOOKUP(V27,'Datos Validacion'!$E$6:$F$15,2,0)</f>
        <v>0.8</v>
      </c>
      <c r="X27" s="955" t="s">
        <v>185</v>
      </c>
      <c r="Y27" s="853" t="s">
        <v>165</v>
      </c>
      <c r="Z27" s="214" t="s">
        <v>186</v>
      </c>
      <c r="AA27" s="230" t="s">
        <v>89</v>
      </c>
      <c r="AB27" s="214" t="s">
        <v>187</v>
      </c>
      <c r="AC27" s="230" t="s">
        <v>91</v>
      </c>
      <c r="AD27" s="230" t="s">
        <v>92</v>
      </c>
      <c r="AE27" s="224">
        <f>VLOOKUP(AD27,'Datos Validacion'!$K$6:$L$8,2,0)</f>
        <v>0.25</v>
      </c>
      <c r="AF27" s="231" t="s">
        <v>188</v>
      </c>
      <c r="AG27" s="224">
        <f>VLOOKUP(AF27,'Datos Validacion'!$M$6:$N$7,2,0)</f>
        <v>0.25</v>
      </c>
      <c r="AH27" s="230" t="s">
        <v>94</v>
      </c>
      <c r="AI27" s="214" t="s">
        <v>189</v>
      </c>
      <c r="AJ27" s="230" t="s">
        <v>96</v>
      </c>
      <c r="AK27" s="231" t="s">
        <v>190</v>
      </c>
      <c r="AL27" s="232">
        <f>+AE27+AG27</f>
        <v>0.5</v>
      </c>
      <c r="AM27" s="861" t="str">
        <f>IF(AN27&lt;=20%,"MUY BAJA",IF(AN27&lt;=40%,"BAJA",IF(AN27&lt;=60%,"MEDIA",IF(AN27&lt;=80%,"ALTA","MUY ALTA"))))</f>
        <v>MUY BAJA</v>
      </c>
      <c r="AN27" s="861">
        <f>IF(OR(AD27="prevenir",AD27="detectar"),(U27-(U27*AL27)), U27)</f>
        <v>0.2</v>
      </c>
      <c r="AO27" s="861" t="str">
        <f>IF(AP27&lt;=20%,"LEVE",IF(AP27&lt;=40%,"MENOR",IF(AP27&lt;=60%,"MODERADO",IF(AP27&lt;=80%,"MAYOR","CATASTROFICO"))))</f>
        <v>MAYOR</v>
      </c>
      <c r="AP27" s="861">
        <f t="shared" ref="AP27" si="2">IF(AD27="corregir",(W27-(W27*AL27)), W27)</f>
        <v>0.8</v>
      </c>
      <c r="AQ27" s="853" t="s">
        <v>165</v>
      </c>
      <c r="AR27" s="826" t="s">
        <v>191</v>
      </c>
      <c r="AS27" s="864"/>
      <c r="AT27" s="198" t="s">
        <v>192</v>
      </c>
      <c r="AU27" s="202" t="s">
        <v>193</v>
      </c>
      <c r="AV27" s="274">
        <v>45209</v>
      </c>
      <c r="AW27" s="200" t="s">
        <v>194</v>
      </c>
      <c r="AX27" s="203" t="s">
        <v>195</v>
      </c>
      <c r="AY27" s="208" t="s">
        <v>196</v>
      </c>
      <c r="AZ27" s="200"/>
      <c r="BA27" s="203" t="s">
        <v>152</v>
      </c>
      <c r="BB27" s="201" t="s">
        <v>197</v>
      </c>
    </row>
    <row r="28" spans="2:54" ht="84.75" customHeight="1">
      <c r="B28" s="218"/>
      <c r="C28" s="218"/>
      <c r="D28" s="235"/>
      <c r="E28" s="964"/>
      <c r="F28" s="875"/>
      <c r="G28" s="875"/>
      <c r="H28" s="875"/>
      <c r="I28" s="875"/>
      <c r="J28" s="875"/>
      <c r="K28" s="837"/>
      <c r="L28" s="875"/>
      <c r="M28" s="875"/>
      <c r="N28" s="863"/>
      <c r="O28" s="875"/>
      <c r="P28" s="893"/>
      <c r="Q28" s="863"/>
      <c r="R28" s="863"/>
      <c r="S28" s="863"/>
      <c r="T28" s="863"/>
      <c r="U28" s="867"/>
      <c r="V28" s="868"/>
      <c r="W28" s="876"/>
      <c r="X28" s="956"/>
      <c r="Y28" s="872"/>
      <c r="Z28" s="223" t="s">
        <v>230</v>
      </c>
      <c r="AA28" s="230" t="s">
        <v>89</v>
      </c>
      <c r="AB28" s="231" t="s">
        <v>199</v>
      </c>
      <c r="AC28" s="230" t="s">
        <v>91</v>
      </c>
      <c r="AD28" s="230" t="s">
        <v>92</v>
      </c>
      <c r="AE28" s="224">
        <f>VLOOKUP(AD28,'Datos Validacion'!$K$6:$L$8,2,0)</f>
        <v>0.25</v>
      </c>
      <c r="AF28" s="231" t="s">
        <v>188</v>
      </c>
      <c r="AG28" s="224">
        <f>VLOOKUP(AF28,'Datos Validacion'!$M$6:$N$7,2,0)</f>
        <v>0.25</v>
      </c>
      <c r="AH28" s="230" t="s">
        <v>94</v>
      </c>
      <c r="AI28" s="214" t="s">
        <v>200</v>
      </c>
      <c r="AJ28" s="230" t="s">
        <v>96</v>
      </c>
      <c r="AK28" s="231" t="s">
        <v>201</v>
      </c>
      <c r="AL28" s="232">
        <f>+AE28+AG28</f>
        <v>0.5</v>
      </c>
      <c r="AM28" s="873"/>
      <c r="AN28" s="873"/>
      <c r="AO28" s="873"/>
      <c r="AP28" s="873"/>
      <c r="AQ28" s="872"/>
      <c r="AR28" s="863"/>
      <c r="AS28" s="865"/>
      <c r="AT28" s="198" t="s">
        <v>202</v>
      </c>
      <c r="AU28" s="201" t="s">
        <v>203</v>
      </c>
      <c r="AV28" s="274">
        <v>45209</v>
      </c>
      <c r="AW28" s="200" t="s">
        <v>204</v>
      </c>
      <c r="AX28" s="203" t="s">
        <v>205</v>
      </c>
      <c r="AY28" s="208" t="s">
        <v>151</v>
      </c>
      <c r="AZ28" s="200"/>
      <c r="BA28" s="203" t="s">
        <v>152</v>
      </c>
      <c r="BB28" s="201" t="s">
        <v>206</v>
      </c>
    </row>
    <row r="29" spans="2:54" ht="84.75" customHeight="1">
      <c r="B29" s="218"/>
      <c r="C29" s="218"/>
      <c r="D29" s="235"/>
      <c r="E29" s="964"/>
      <c r="F29" s="875"/>
      <c r="G29" s="875"/>
      <c r="H29" s="875"/>
      <c r="I29" s="875"/>
      <c r="J29" s="875"/>
      <c r="K29" s="837"/>
      <c r="L29" s="875"/>
      <c r="M29" s="875"/>
      <c r="N29" s="863"/>
      <c r="O29" s="875"/>
      <c r="P29" s="893"/>
      <c r="Q29" s="863"/>
      <c r="R29" s="863"/>
      <c r="S29" s="863"/>
      <c r="T29" s="863"/>
      <c r="U29" s="867"/>
      <c r="V29" s="868"/>
      <c r="W29" s="876"/>
      <c r="X29" s="956"/>
      <c r="Y29" s="872"/>
      <c r="Z29" s="214" t="s">
        <v>207</v>
      </c>
      <c r="AA29" s="230" t="s">
        <v>89</v>
      </c>
      <c r="AB29" s="231" t="s">
        <v>167</v>
      </c>
      <c r="AC29" s="230" t="s">
        <v>91</v>
      </c>
      <c r="AD29" s="230" t="s">
        <v>208</v>
      </c>
      <c r="AE29" s="224">
        <f>VLOOKUP(AD29,'Datos Validacion'!$K$6:$L$8,2,0)</f>
        <v>0.1</v>
      </c>
      <c r="AF29" s="231" t="s">
        <v>188</v>
      </c>
      <c r="AG29" s="224">
        <f>VLOOKUP(AF29,'Datos Validacion'!$M$6:$N$7,2,0)</f>
        <v>0.25</v>
      </c>
      <c r="AH29" s="230" t="s">
        <v>94</v>
      </c>
      <c r="AI29" s="214" t="s">
        <v>209</v>
      </c>
      <c r="AJ29" s="230" t="s">
        <v>96</v>
      </c>
      <c r="AK29" s="231" t="s">
        <v>210</v>
      </c>
      <c r="AL29" s="232">
        <f>+AE29+AG29</f>
        <v>0.35</v>
      </c>
      <c r="AM29" s="873"/>
      <c r="AN29" s="873"/>
      <c r="AO29" s="873"/>
      <c r="AP29" s="873"/>
      <c r="AQ29" s="872"/>
      <c r="AR29" s="863"/>
      <c r="AS29" s="865"/>
      <c r="AT29" s="198" t="s">
        <v>211</v>
      </c>
      <c r="AU29" s="201" t="s">
        <v>231</v>
      </c>
      <c r="AV29" s="274">
        <v>45209</v>
      </c>
      <c r="AW29" s="200" t="s">
        <v>213</v>
      </c>
      <c r="AX29" s="203" t="s">
        <v>205</v>
      </c>
      <c r="AY29" s="208" t="s">
        <v>151</v>
      </c>
      <c r="AZ29" s="200"/>
      <c r="BA29" s="203" t="s">
        <v>152</v>
      </c>
      <c r="BB29" s="201" t="s">
        <v>206</v>
      </c>
    </row>
    <row r="30" spans="2:54" ht="81.75" customHeight="1">
      <c r="B30" s="218"/>
      <c r="C30" s="218"/>
      <c r="D30" s="235"/>
      <c r="E30" s="964"/>
      <c r="F30" s="875"/>
      <c r="G30" s="875"/>
      <c r="H30" s="875"/>
      <c r="I30" s="875"/>
      <c r="J30" s="875"/>
      <c r="K30" s="837"/>
      <c r="L30" s="875"/>
      <c r="M30" s="875"/>
      <c r="N30" s="863"/>
      <c r="O30" s="875"/>
      <c r="P30" s="893"/>
      <c r="Q30" s="863"/>
      <c r="R30" s="863"/>
      <c r="S30" s="863"/>
      <c r="T30" s="863"/>
      <c r="U30" s="867"/>
      <c r="V30" s="868"/>
      <c r="W30" s="876"/>
      <c r="X30" s="956"/>
      <c r="Y30" s="872"/>
      <c r="Z30" s="214" t="s">
        <v>232</v>
      </c>
      <c r="AA30" s="230" t="s">
        <v>89</v>
      </c>
      <c r="AB30" s="231" t="s">
        <v>215</v>
      </c>
      <c r="AC30" s="230" t="s">
        <v>91</v>
      </c>
      <c r="AD30" s="230" t="s">
        <v>92</v>
      </c>
      <c r="AE30" s="224">
        <f>VLOOKUP(AD30,'Datos Validacion'!$K$6:$L$8,2,0)</f>
        <v>0.25</v>
      </c>
      <c r="AF30" s="231" t="s">
        <v>188</v>
      </c>
      <c r="AG30" s="224">
        <f>VLOOKUP(AF30,'Datos Validacion'!$M$6:$N$7,2,0)</f>
        <v>0.25</v>
      </c>
      <c r="AH30" s="230" t="s">
        <v>94</v>
      </c>
      <c r="AI30" s="214" t="s">
        <v>216</v>
      </c>
      <c r="AJ30" s="230" t="s">
        <v>96</v>
      </c>
      <c r="AK30" s="231" t="s">
        <v>217</v>
      </c>
      <c r="AL30" s="232">
        <f t="shared" ref="AL30:AL31" si="3">+AE30+AG30</f>
        <v>0.5</v>
      </c>
      <c r="AM30" s="873"/>
      <c r="AN30" s="873"/>
      <c r="AO30" s="873"/>
      <c r="AP30" s="873"/>
      <c r="AQ30" s="872"/>
      <c r="AR30" s="863"/>
      <c r="AS30" s="865"/>
      <c r="AT30" s="198" t="s">
        <v>192</v>
      </c>
      <c r="AU30" s="202" t="s">
        <v>193</v>
      </c>
      <c r="AV30" s="274">
        <v>45209</v>
      </c>
      <c r="AW30" s="200" t="s">
        <v>194</v>
      </c>
      <c r="AX30" s="203" t="s">
        <v>195</v>
      </c>
      <c r="AY30" s="243" t="s">
        <v>196</v>
      </c>
      <c r="AZ30" s="200"/>
      <c r="BA30" s="203" t="s">
        <v>152</v>
      </c>
      <c r="BB30" s="201" t="s">
        <v>197</v>
      </c>
    </row>
    <row r="31" spans="2:54" ht="81.75" customHeight="1">
      <c r="B31" s="218"/>
      <c r="C31" s="218"/>
      <c r="D31" s="235"/>
      <c r="E31" s="964"/>
      <c r="F31" s="875"/>
      <c r="G31" s="875"/>
      <c r="H31" s="875"/>
      <c r="I31" s="875"/>
      <c r="J31" s="875"/>
      <c r="K31" s="837"/>
      <c r="L31" s="875"/>
      <c r="M31" s="875"/>
      <c r="N31" s="863"/>
      <c r="O31" s="875"/>
      <c r="P31" s="893"/>
      <c r="Q31" s="863"/>
      <c r="R31" s="863"/>
      <c r="S31" s="863"/>
      <c r="T31" s="827"/>
      <c r="U31" s="856"/>
      <c r="V31" s="858"/>
      <c r="W31" s="860"/>
      <c r="X31" s="956"/>
      <c r="Y31" s="854"/>
      <c r="Z31" s="215" t="s">
        <v>233</v>
      </c>
      <c r="AA31" s="230" t="s">
        <v>89</v>
      </c>
      <c r="AB31" s="231" t="s">
        <v>219</v>
      </c>
      <c r="AC31" s="230" t="s">
        <v>91</v>
      </c>
      <c r="AD31" s="230" t="s">
        <v>208</v>
      </c>
      <c r="AE31" s="224">
        <f>VLOOKUP(AD31,'Datos Validacion'!$K$6:$L$8,2,0)</f>
        <v>0.1</v>
      </c>
      <c r="AF31" s="231" t="s">
        <v>188</v>
      </c>
      <c r="AG31" s="224">
        <f>VLOOKUP(AF31,'Datos Validacion'!$M$6:$N$7,2,0)</f>
        <v>0.25</v>
      </c>
      <c r="AH31" s="230" t="s">
        <v>94</v>
      </c>
      <c r="AI31" s="203" t="s">
        <v>220</v>
      </c>
      <c r="AJ31" s="230" t="s">
        <v>96</v>
      </c>
      <c r="AK31" s="221" t="s">
        <v>221</v>
      </c>
      <c r="AL31" s="232">
        <f t="shared" si="3"/>
        <v>0.35</v>
      </c>
      <c r="AM31" s="862"/>
      <c r="AN31" s="862"/>
      <c r="AO31" s="873"/>
      <c r="AP31" s="873"/>
      <c r="AQ31" s="872"/>
      <c r="AR31" s="863"/>
      <c r="AS31" s="865"/>
      <c r="AT31" s="198" t="s">
        <v>222</v>
      </c>
      <c r="AU31" s="201" t="s">
        <v>234</v>
      </c>
      <c r="AV31" s="274">
        <v>45209</v>
      </c>
      <c r="AW31" s="200" t="s">
        <v>224</v>
      </c>
      <c r="AX31" s="203" t="s">
        <v>195</v>
      </c>
      <c r="AY31" s="208" t="s">
        <v>196</v>
      </c>
      <c r="AZ31" s="200"/>
      <c r="BA31" s="203" t="s">
        <v>152</v>
      </c>
      <c r="BB31" s="201" t="s">
        <v>225</v>
      </c>
    </row>
    <row r="32" spans="2:54" ht="114" customHeight="1">
      <c r="B32" s="218"/>
      <c r="C32" s="218"/>
      <c r="D32" s="223"/>
      <c r="E32" s="244" t="s">
        <v>235</v>
      </c>
      <c r="F32" s="231" t="s">
        <v>236</v>
      </c>
      <c r="G32" s="231" t="s">
        <v>175</v>
      </c>
      <c r="H32" s="221" t="s">
        <v>237</v>
      </c>
      <c r="I32" s="231" t="s">
        <v>238</v>
      </c>
      <c r="J32" s="231" t="s">
        <v>178</v>
      </c>
      <c r="K32" s="245">
        <v>6</v>
      </c>
      <c r="L32" s="221"/>
      <c r="M32" s="221"/>
      <c r="N32" s="203" t="s">
        <v>239</v>
      </c>
      <c r="O32" s="231" t="s">
        <v>240</v>
      </c>
      <c r="P32" s="223">
        <v>6</v>
      </c>
      <c r="Q32" s="231" t="s">
        <v>241</v>
      </c>
      <c r="R32" s="214" t="s">
        <v>82</v>
      </c>
      <c r="S32" s="214" t="s">
        <v>242</v>
      </c>
      <c r="T32" s="214" t="s">
        <v>184</v>
      </c>
      <c r="U32" s="224">
        <f>VLOOKUP(T32,'Datos Validacion'!$C$6:$D$10,2,0)</f>
        <v>0.4</v>
      </c>
      <c r="V32" s="225" t="s">
        <v>243</v>
      </c>
      <c r="W32" s="226">
        <f>VLOOKUP(V32,'Datos Validacion'!$E$6:$F$15,2,0)</f>
        <v>0.2</v>
      </c>
      <c r="X32" s="227" t="s">
        <v>244</v>
      </c>
      <c r="Y32" s="228" t="s">
        <v>245</v>
      </c>
      <c r="Z32" s="214" t="s">
        <v>246</v>
      </c>
      <c r="AA32" s="246" t="s">
        <v>89</v>
      </c>
      <c r="AB32" s="214" t="s">
        <v>247</v>
      </c>
      <c r="AC32" s="246" t="s">
        <v>91</v>
      </c>
      <c r="AD32" s="246" t="s">
        <v>92</v>
      </c>
      <c r="AE32" s="247">
        <f>VLOOKUP(AD32,'Datos Validacion'!$K$6:$L$8,2,0)</f>
        <v>0.25</v>
      </c>
      <c r="AF32" s="248" t="s">
        <v>188</v>
      </c>
      <c r="AG32" s="247">
        <f>VLOOKUP(AF32,'Datos Validacion'!$M$6:$N$7,2,0)</f>
        <v>0.25</v>
      </c>
      <c r="AH32" s="246" t="s">
        <v>94</v>
      </c>
      <c r="AI32" s="214" t="s">
        <v>248</v>
      </c>
      <c r="AJ32" s="246" t="s">
        <v>96</v>
      </c>
      <c r="AK32" s="248" t="s">
        <v>249</v>
      </c>
      <c r="AL32" s="232">
        <f>+AE32+AG32</f>
        <v>0.5</v>
      </c>
      <c r="AM32" s="233" t="str">
        <f>IF(AN32&lt;=20%,"MUY BAJA",IF(AN32&lt;=40%,"BAJA",IF(AN32&lt;=60%,"MEDIA",IF(AN32&lt;=80%,"ALTA","MUY ALTA"))))</f>
        <v>MUY BAJA</v>
      </c>
      <c r="AN32" s="233">
        <f>IF(OR(AD32="prevenir",AD32="detectar"),(U32-(U32*AL32)), U32)</f>
        <v>0.2</v>
      </c>
      <c r="AO32" s="233" t="str">
        <f>IF(AP32&lt;=20%,"LEVE",IF(AP32&lt;=40%,"MENOR",IF(AP32&lt;=60%,"MODERADO",IF(AP32&lt;=80%,"MAYOR","CATASTROFICO"))))</f>
        <v>LEVE</v>
      </c>
      <c r="AP32" s="233">
        <f>IF(AD32="corregir",(W32-(W32*AL32)), W32)</f>
        <v>0.2</v>
      </c>
      <c r="AQ32" s="228" t="s">
        <v>245</v>
      </c>
      <c r="AR32" s="214" t="s">
        <v>250</v>
      </c>
      <c r="AS32" s="210"/>
      <c r="AT32" s="275" t="s">
        <v>251</v>
      </c>
      <c r="AU32" s="276" t="s">
        <v>252</v>
      </c>
      <c r="AV32" s="277">
        <v>45209</v>
      </c>
      <c r="AW32" s="278" t="s">
        <v>253</v>
      </c>
      <c r="AX32" s="260" t="s">
        <v>195</v>
      </c>
      <c r="AY32" s="260"/>
      <c r="AZ32" s="278"/>
      <c r="BA32" s="260"/>
      <c r="BB32" s="276"/>
    </row>
    <row r="33" spans="2:54" ht="76.5" customHeight="1">
      <c r="B33" s="218"/>
      <c r="C33" s="218"/>
      <c r="D33" s="219"/>
      <c r="E33" s="853" t="s">
        <v>254</v>
      </c>
      <c r="F33" s="980" t="s">
        <v>255</v>
      </c>
      <c r="G33" s="874" t="s">
        <v>256</v>
      </c>
      <c r="H33" s="874" t="s">
        <v>257</v>
      </c>
      <c r="I33" s="874" t="s">
        <v>258</v>
      </c>
      <c r="J33" s="874" t="s">
        <v>259</v>
      </c>
      <c r="K33" s="848">
        <v>7</v>
      </c>
      <c r="L33" s="231"/>
      <c r="M33" s="231"/>
      <c r="N33" s="826" t="s">
        <v>79</v>
      </c>
      <c r="O33" s="874" t="s">
        <v>260</v>
      </c>
      <c r="P33" s="885">
        <v>7</v>
      </c>
      <c r="Q33" s="826" t="s">
        <v>261</v>
      </c>
      <c r="R33" s="826" t="s">
        <v>82</v>
      </c>
      <c r="S33" s="826" t="s">
        <v>262</v>
      </c>
      <c r="T33" s="826" t="s">
        <v>184</v>
      </c>
      <c r="U33" s="855">
        <f>VLOOKUP(T33,'Datos Validacion'!$C$6:$D$10,2,0)</f>
        <v>0.4</v>
      </c>
      <c r="V33" s="857" t="s">
        <v>263</v>
      </c>
      <c r="W33" s="859">
        <f>VLOOKUP(V33,'Datos Validacion'!$E$6:$F$15,2,0)</f>
        <v>0.6</v>
      </c>
      <c r="X33" s="891" t="s">
        <v>264</v>
      </c>
      <c r="Y33" s="853" t="s">
        <v>263</v>
      </c>
      <c r="Z33" s="249" t="s">
        <v>265</v>
      </c>
      <c r="AA33" s="250" t="s">
        <v>89</v>
      </c>
      <c r="AB33" s="249" t="s">
        <v>266</v>
      </c>
      <c r="AC33" s="251" t="s">
        <v>91</v>
      </c>
      <c r="AD33" s="251" t="s">
        <v>92</v>
      </c>
      <c r="AE33" s="252">
        <f>VLOOKUP(AD33,'Datos Validacion'!$K$6:$L$8,2,0)</f>
        <v>0.25</v>
      </c>
      <c r="AF33" s="253" t="s">
        <v>93</v>
      </c>
      <c r="AG33" s="252">
        <f>VLOOKUP(AF33,'Datos Validacion'!$M$6:$N$7,2,0)</f>
        <v>0.15</v>
      </c>
      <c r="AH33" s="251" t="s">
        <v>94</v>
      </c>
      <c r="AI33" s="249" t="s">
        <v>267</v>
      </c>
      <c r="AJ33" s="251" t="s">
        <v>96</v>
      </c>
      <c r="AK33" s="253" t="s">
        <v>268</v>
      </c>
      <c r="AL33" s="254">
        <f>+AE33+AG33</f>
        <v>0.4</v>
      </c>
      <c r="AM33" s="969" t="str">
        <f>IF(AN33&lt;=20%,"MUY BAJA",IF(AN33&lt;=40%,"BAJA",IF(AN33&lt;=60%,"MEDIA",IF(AN33&lt;=80%,"ALTA","MUY ALTA"))))</f>
        <v>BAJA</v>
      </c>
      <c r="AN33" s="861">
        <f>IF(OR(AD33="prevenir",AD33="detectar"),(U33-(U33*AL33)), U33)</f>
        <v>0.24</v>
      </c>
      <c r="AO33" s="969" t="str">
        <f>IF(AP33&lt;=20%,"LEVE",IF(AP33&lt;=40%,"MENOR",IF(AP33&lt;=60%,"MODERADO",IF(AP33&lt;=80%,"MAYOR","CATASTROFICO"))))</f>
        <v>MODERADO</v>
      </c>
      <c r="AP33" s="861">
        <f>IF(AD33="corregir",(W33-(W33*AL33)), W33)</f>
        <v>0.6</v>
      </c>
      <c r="AQ33" s="853" t="s">
        <v>263</v>
      </c>
      <c r="AR33" s="826" t="s">
        <v>191</v>
      </c>
      <c r="AS33" s="207"/>
      <c r="AT33" s="279" t="s">
        <v>269</v>
      </c>
      <c r="AU33" s="984" t="s">
        <v>270</v>
      </c>
      <c r="AV33" s="846">
        <v>45209</v>
      </c>
      <c r="AW33" s="842" t="s">
        <v>271</v>
      </c>
      <c r="AX33" s="840" t="s">
        <v>195</v>
      </c>
      <c r="AY33" s="844" t="e" vm="2">
        <v>#VALUE!</v>
      </c>
      <c r="AZ33" s="842"/>
      <c r="BA33" s="840" t="s">
        <v>152</v>
      </c>
      <c r="BB33" s="828" t="s">
        <v>271</v>
      </c>
    </row>
    <row r="34" spans="2:54" ht="76.5" customHeight="1">
      <c r="B34" s="218"/>
      <c r="C34" s="218"/>
      <c r="D34" s="223"/>
      <c r="E34" s="854"/>
      <c r="F34" s="982"/>
      <c r="G34" s="884"/>
      <c r="H34" s="884"/>
      <c r="I34" s="884"/>
      <c r="J34" s="884"/>
      <c r="K34" s="849"/>
      <c r="L34" s="236"/>
      <c r="M34" s="236"/>
      <c r="N34" s="827"/>
      <c r="O34" s="884"/>
      <c r="P34" s="886"/>
      <c r="Q34" s="827"/>
      <c r="R34" s="827"/>
      <c r="S34" s="827"/>
      <c r="T34" s="827"/>
      <c r="U34" s="856"/>
      <c r="V34" s="858"/>
      <c r="W34" s="860"/>
      <c r="X34" s="983"/>
      <c r="Y34" s="854"/>
      <c r="Z34" s="255" t="s">
        <v>272</v>
      </c>
      <c r="AA34" s="250" t="s">
        <v>89</v>
      </c>
      <c r="AB34" s="249" t="s">
        <v>273</v>
      </c>
      <c r="AC34" s="251" t="s">
        <v>91</v>
      </c>
      <c r="AD34" s="251" t="s">
        <v>92</v>
      </c>
      <c r="AE34" s="252">
        <f>VLOOKUP(AD34,'Datos Validacion'!$K$6:$L$8,2,0)</f>
        <v>0.25</v>
      </c>
      <c r="AF34" s="253" t="s">
        <v>93</v>
      </c>
      <c r="AG34" s="252">
        <f>VLOOKUP(AF34,'Datos Validacion'!$M$6:$N$7,2,0)</f>
        <v>0.15</v>
      </c>
      <c r="AH34" s="251" t="s">
        <v>94</v>
      </c>
      <c r="AI34" s="249" t="s">
        <v>274</v>
      </c>
      <c r="AJ34" s="251" t="s">
        <v>96</v>
      </c>
      <c r="AK34" s="256" t="s">
        <v>275</v>
      </c>
      <c r="AL34" s="254">
        <f t="shared" ref="AL34" si="4">+AE34+AG34</f>
        <v>0.4</v>
      </c>
      <c r="AM34" s="970"/>
      <c r="AN34" s="862"/>
      <c r="AO34" s="970"/>
      <c r="AP34" s="862"/>
      <c r="AQ34" s="854"/>
      <c r="AR34" s="827"/>
      <c r="AS34" s="209"/>
      <c r="AT34" s="282" t="s">
        <v>99</v>
      </c>
      <c r="AU34" s="984"/>
      <c r="AV34" s="846"/>
      <c r="AW34" s="843"/>
      <c r="AX34" s="841"/>
      <c r="AY34" s="845"/>
      <c r="AZ34" s="843"/>
      <c r="BA34" s="841"/>
      <c r="BB34" s="829"/>
    </row>
    <row r="35" spans="2:54" ht="84" customHeight="1">
      <c r="B35" s="218"/>
      <c r="C35" s="55"/>
      <c r="D35" s="223"/>
      <c r="E35" s="887" t="s">
        <v>276</v>
      </c>
      <c r="F35" s="874" t="s">
        <v>277</v>
      </c>
      <c r="G35" s="874" t="s">
        <v>256</v>
      </c>
      <c r="H35" s="874" t="s">
        <v>278</v>
      </c>
      <c r="I35" s="874" t="s">
        <v>279</v>
      </c>
      <c r="J35" s="874" t="s">
        <v>280</v>
      </c>
      <c r="K35" s="850">
        <v>8</v>
      </c>
      <c r="L35" s="889"/>
      <c r="M35" s="889"/>
      <c r="N35" s="826" t="s">
        <v>79</v>
      </c>
      <c r="O35" s="874" t="s">
        <v>281</v>
      </c>
      <c r="P35" s="885">
        <v>8</v>
      </c>
      <c r="Q35" s="826" t="s">
        <v>282</v>
      </c>
      <c r="R35" s="826" t="s">
        <v>82</v>
      </c>
      <c r="S35" s="826" t="s">
        <v>283</v>
      </c>
      <c r="T35" s="826" t="s">
        <v>184</v>
      </c>
      <c r="U35" s="855">
        <f>VLOOKUP(T35,'Datos Validacion'!$C$6:$D$10,2,0)</f>
        <v>0.4</v>
      </c>
      <c r="V35" s="857" t="s">
        <v>263</v>
      </c>
      <c r="W35" s="859">
        <f>VLOOKUP(V35,'Datos Validacion'!$E$6:$F$15,2,0)</f>
        <v>0.6</v>
      </c>
      <c r="X35" s="891" t="s">
        <v>284</v>
      </c>
      <c r="Y35" s="853" t="s">
        <v>263</v>
      </c>
      <c r="Z35" s="826" t="s">
        <v>265</v>
      </c>
      <c r="AA35" s="230" t="s">
        <v>89</v>
      </c>
      <c r="AB35" s="214" t="s">
        <v>266</v>
      </c>
      <c r="AC35" s="230" t="s">
        <v>91</v>
      </c>
      <c r="AD35" s="230" t="s">
        <v>92</v>
      </c>
      <c r="AE35" s="224">
        <f>VLOOKUP(AD35,'Datos Validacion'!$K$6:$L$8,2,0)</f>
        <v>0.25</v>
      </c>
      <c r="AF35" s="231" t="s">
        <v>188</v>
      </c>
      <c r="AG35" s="224">
        <f>VLOOKUP(AF35,'Datos Validacion'!$M$6:$N$7,2,0)</f>
        <v>0.25</v>
      </c>
      <c r="AH35" s="230" t="s">
        <v>94</v>
      </c>
      <c r="AI35" s="214" t="s">
        <v>267</v>
      </c>
      <c r="AJ35" s="230" t="s">
        <v>96</v>
      </c>
      <c r="AK35" s="874" t="s">
        <v>268</v>
      </c>
      <c r="AL35" s="258">
        <f>+AE35+AG35</f>
        <v>0.5</v>
      </c>
      <c r="AM35" s="969" t="str">
        <f>IF(AN35&lt;=20%,"MUY BAJA",IF(AN35&lt;=40%,"BAJA",IF(AN35&lt;=60%,"MEDIA",IF(AN35&lt;=80%,"ALTA","MUY ALTA"))))</f>
        <v>MUY BAJA</v>
      </c>
      <c r="AN35" s="861">
        <f>IF(OR(AD35="prevenir",AD35="detectar"),(U35-(U35*AL35)), U35)</f>
        <v>0.2</v>
      </c>
      <c r="AO35" s="969" t="str">
        <f>IF(AP35&lt;=20%,"LEVE",IF(AP35&lt;=40%,"MENOR",IF(AP35&lt;=60%,"MODERADO",IF(AP35&lt;=80%,"MAYOR","CATASTROFICO"))))</f>
        <v>MODERADO</v>
      </c>
      <c r="AP35" s="861">
        <f>IF(AD35="corregir",(W35-(W35*AL35)), W35)</f>
        <v>0.6</v>
      </c>
      <c r="AQ35" s="966" t="s">
        <v>263</v>
      </c>
      <c r="AR35" s="826" t="s">
        <v>191</v>
      </c>
      <c r="AS35" s="864"/>
      <c r="AT35" s="282" t="s">
        <v>99</v>
      </c>
      <c r="AU35" s="984" t="s">
        <v>285</v>
      </c>
      <c r="AV35" s="846">
        <v>45209</v>
      </c>
      <c r="AW35" s="842" t="s">
        <v>253</v>
      </c>
      <c r="AX35" s="840" t="s">
        <v>195</v>
      </c>
      <c r="AY35" s="842"/>
      <c r="AZ35" s="842"/>
      <c r="BA35" s="840"/>
      <c r="BB35" s="828"/>
    </row>
    <row r="36" spans="2:54" ht="84" customHeight="1">
      <c r="B36" s="218"/>
      <c r="C36" s="55"/>
      <c r="D36" s="235"/>
      <c r="E36" s="888"/>
      <c r="F36" s="875"/>
      <c r="G36" s="875"/>
      <c r="H36" s="875"/>
      <c r="I36" s="875"/>
      <c r="J36" s="875"/>
      <c r="K36" s="851"/>
      <c r="L36" s="889"/>
      <c r="M36" s="889"/>
      <c r="N36" s="863"/>
      <c r="O36" s="875"/>
      <c r="P36" s="893"/>
      <c r="Q36" s="863"/>
      <c r="R36" s="863"/>
      <c r="S36" s="863"/>
      <c r="T36" s="863"/>
      <c r="U36" s="867"/>
      <c r="V36" s="868"/>
      <c r="W36" s="876"/>
      <c r="X36" s="892"/>
      <c r="Y36" s="872"/>
      <c r="Z36" s="827"/>
      <c r="AA36" s="230" t="s">
        <v>89</v>
      </c>
      <c r="AB36" s="214" t="s">
        <v>266</v>
      </c>
      <c r="AC36" s="230" t="s">
        <v>91</v>
      </c>
      <c r="AD36" s="230" t="s">
        <v>92</v>
      </c>
      <c r="AE36" s="224">
        <f>VLOOKUP(AD36,'Datos Validacion'!$K$6:$L$8,2,0)</f>
        <v>0.25</v>
      </c>
      <c r="AF36" s="231" t="s">
        <v>188</v>
      </c>
      <c r="AG36" s="224">
        <f>VLOOKUP(AF36,'Datos Validacion'!$M$6:$N$7,2,0)</f>
        <v>0.25</v>
      </c>
      <c r="AH36" s="230" t="s">
        <v>94</v>
      </c>
      <c r="AI36" s="214" t="s">
        <v>286</v>
      </c>
      <c r="AJ36" s="230" t="s">
        <v>96</v>
      </c>
      <c r="AK36" s="884"/>
      <c r="AL36" s="258">
        <f>+AE36+AG36</f>
        <v>0.5</v>
      </c>
      <c r="AM36" s="971"/>
      <c r="AN36" s="873"/>
      <c r="AO36" s="971"/>
      <c r="AP36" s="873"/>
      <c r="AQ36" s="967"/>
      <c r="AR36" s="863"/>
      <c r="AS36" s="865"/>
      <c r="AT36" s="282" t="s">
        <v>287</v>
      </c>
      <c r="AU36" s="984"/>
      <c r="AV36" s="846">
        <v>45209</v>
      </c>
      <c r="AW36" s="843"/>
      <c r="AX36" s="841"/>
      <c r="AY36" s="843"/>
      <c r="AZ36" s="843"/>
      <c r="BA36" s="841"/>
      <c r="BB36" s="829"/>
    </row>
    <row r="37" spans="2:54" ht="69.95" customHeight="1">
      <c r="B37" s="218"/>
      <c r="C37" s="55"/>
      <c r="D37" s="235"/>
      <c r="E37" s="888"/>
      <c r="F37" s="875"/>
      <c r="G37" s="875"/>
      <c r="H37" s="875"/>
      <c r="I37" s="875"/>
      <c r="J37" s="875"/>
      <c r="K37" s="851"/>
      <c r="L37" s="889"/>
      <c r="M37" s="889"/>
      <c r="N37" s="863"/>
      <c r="O37" s="875"/>
      <c r="P37" s="893"/>
      <c r="Q37" s="863"/>
      <c r="R37" s="863"/>
      <c r="S37" s="863"/>
      <c r="T37" s="863"/>
      <c r="U37" s="867"/>
      <c r="V37" s="868"/>
      <c r="W37" s="876"/>
      <c r="X37" s="892"/>
      <c r="Y37" s="872"/>
      <c r="Z37" s="830" t="s">
        <v>288</v>
      </c>
      <c r="AA37" s="230" t="s">
        <v>89</v>
      </c>
      <c r="AB37" s="214" t="s">
        <v>289</v>
      </c>
      <c r="AC37" s="230" t="s">
        <v>91</v>
      </c>
      <c r="AD37" s="230" t="s">
        <v>92</v>
      </c>
      <c r="AE37" s="224">
        <f>VLOOKUP(AD37,'Datos Validacion'!$K$6:$L$8,2,0)</f>
        <v>0.25</v>
      </c>
      <c r="AF37" s="231" t="s">
        <v>188</v>
      </c>
      <c r="AG37" s="224">
        <f>VLOOKUP(AF37,'Datos Validacion'!$M$6:$N$7,2,0)</f>
        <v>0.25</v>
      </c>
      <c r="AH37" s="230" t="s">
        <v>94</v>
      </c>
      <c r="AI37" s="214" t="s">
        <v>189</v>
      </c>
      <c r="AJ37" s="230" t="s">
        <v>96</v>
      </c>
      <c r="AK37" s="874" t="s">
        <v>290</v>
      </c>
      <c r="AL37" s="232">
        <f>+AE37+AG37</f>
        <v>0.5</v>
      </c>
      <c r="AM37" s="971"/>
      <c r="AN37" s="873"/>
      <c r="AO37" s="971"/>
      <c r="AP37" s="873"/>
      <c r="AQ37" s="967"/>
      <c r="AR37" s="863"/>
      <c r="AS37" s="865"/>
      <c r="AT37" s="282" t="s">
        <v>291</v>
      </c>
      <c r="AU37" s="283" t="s">
        <v>292</v>
      </c>
      <c r="AV37" s="277">
        <v>45209</v>
      </c>
      <c r="AW37" s="278" t="s">
        <v>213</v>
      </c>
      <c r="AX37" s="260" t="s">
        <v>205</v>
      </c>
      <c r="AY37" s="284" t="s">
        <v>151</v>
      </c>
      <c r="AZ37" s="278"/>
      <c r="BA37" s="260" t="s">
        <v>152</v>
      </c>
      <c r="BB37" s="276" t="s">
        <v>206</v>
      </c>
    </row>
    <row r="38" spans="2:54" ht="69.95" customHeight="1">
      <c r="B38" s="218"/>
      <c r="C38" s="55"/>
      <c r="D38" s="235"/>
      <c r="E38" s="888"/>
      <c r="F38" s="875"/>
      <c r="G38" s="875"/>
      <c r="H38" s="875"/>
      <c r="I38" s="875"/>
      <c r="J38" s="875"/>
      <c r="K38" s="851"/>
      <c r="L38" s="889"/>
      <c r="M38" s="889"/>
      <c r="N38" s="863"/>
      <c r="O38" s="875"/>
      <c r="P38" s="893"/>
      <c r="Q38" s="863"/>
      <c r="R38" s="863"/>
      <c r="S38" s="863"/>
      <c r="T38" s="863"/>
      <c r="U38" s="867"/>
      <c r="V38" s="868"/>
      <c r="W38" s="876"/>
      <c r="X38" s="892"/>
      <c r="Y38" s="872"/>
      <c r="Z38" s="830"/>
      <c r="AA38" s="230" t="s">
        <v>89</v>
      </c>
      <c r="AB38" s="214" t="s">
        <v>289</v>
      </c>
      <c r="AC38" s="230" t="s">
        <v>91</v>
      </c>
      <c r="AD38" s="230" t="s">
        <v>92</v>
      </c>
      <c r="AE38" s="224">
        <f>VLOOKUP(AD38,'Datos Validacion'!$K$6:$L$8,2,0)</f>
        <v>0.25</v>
      </c>
      <c r="AF38" s="231" t="s">
        <v>188</v>
      </c>
      <c r="AG38" s="224">
        <f>VLOOKUP(AF38,'Datos Validacion'!$M$6:$N$7,2,0)</f>
        <v>0.25</v>
      </c>
      <c r="AH38" s="230" t="s">
        <v>94</v>
      </c>
      <c r="AI38" s="214" t="s">
        <v>189</v>
      </c>
      <c r="AJ38" s="230" t="s">
        <v>96</v>
      </c>
      <c r="AK38" s="875"/>
      <c r="AL38" s="232">
        <f t="shared" ref="AL38:AL39" si="5">+AE38+AG38</f>
        <v>0.5</v>
      </c>
      <c r="AM38" s="971"/>
      <c r="AN38" s="873"/>
      <c r="AO38" s="971"/>
      <c r="AP38" s="873"/>
      <c r="AQ38" s="967"/>
      <c r="AR38" s="863"/>
      <c r="AS38" s="865"/>
      <c r="AT38" s="282" t="s">
        <v>293</v>
      </c>
      <c r="AU38" s="283" t="s">
        <v>294</v>
      </c>
      <c r="AV38" s="277">
        <v>45209</v>
      </c>
      <c r="AW38" s="275" t="s">
        <v>295</v>
      </c>
      <c r="AX38" s="260" t="s">
        <v>296</v>
      </c>
      <c r="AY38" s="284" t="s">
        <v>151</v>
      </c>
      <c r="AZ38" s="275"/>
      <c r="BA38" s="280" t="s">
        <v>152</v>
      </c>
      <c r="BB38" s="281" t="s">
        <v>297</v>
      </c>
    </row>
    <row r="39" spans="2:54" ht="69.95" customHeight="1">
      <c r="B39" s="218"/>
      <c r="C39" s="55"/>
      <c r="D39" s="235"/>
      <c r="E39" s="888"/>
      <c r="F39" s="875"/>
      <c r="G39" s="875"/>
      <c r="H39" s="875"/>
      <c r="I39" s="875"/>
      <c r="J39" s="875"/>
      <c r="K39" s="851"/>
      <c r="L39" s="889"/>
      <c r="M39" s="889"/>
      <c r="N39" s="863"/>
      <c r="O39" s="875"/>
      <c r="P39" s="893"/>
      <c r="Q39" s="863"/>
      <c r="R39" s="863"/>
      <c r="S39" s="863"/>
      <c r="T39" s="863"/>
      <c r="U39" s="867"/>
      <c r="V39" s="868"/>
      <c r="W39" s="876"/>
      <c r="X39" s="892"/>
      <c r="Y39" s="872"/>
      <c r="Z39" s="830"/>
      <c r="AA39" s="230" t="s">
        <v>89</v>
      </c>
      <c r="AB39" s="214" t="s">
        <v>289</v>
      </c>
      <c r="AC39" s="230" t="s">
        <v>91</v>
      </c>
      <c r="AD39" s="230" t="s">
        <v>92</v>
      </c>
      <c r="AE39" s="224">
        <f>VLOOKUP(AD39,'Datos Validacion'!$K$6:$L$8,2,0)</f>
        <v>0.25</v>
      </c>
      <c r="AF39" s="231" t="s">
        <v>188</v>
      </c>
      <c r="AG39" s="224">
        <f>VLOOKUP(AF39,'Datos Validacion'!$M$6:$N$7,2,0)</f>
        <v>0.25</v>
      </c>
      <c r="AH39" s="230" t="s">
        <v>94</v>
      </c>
      <c r="AI39" s="214" t="s">
        <v>189</v>
      </c>
      <c r="AJ39" s="230" t="s">
        <v>96</v>
      </c>
      <c r="AK39" s="875"/>
      <c r="AL39" s="232">
        <f t="shared" si="5"/>
        <v>0.5</v>
      </c>
      <c r="AM39" s="971"/>
      <c r="AN39" s="873"/>
      <c r="AO39" s="971"/>
      <c r="AP39" s="873"/>
      <c r="AQ39" s="967"/>
      <c r="AR39" s="863"/>
      <c r="AS39" s="865"/>
      <c r="AT39" s="234" t="s">
        <v>298</v>
      </c>
      <c r="AU39" s="202" t="s">
        <v>299</v>
      </c>
      <c r="AV39" s="274">
        <v>45209</v>
      </c>
      <c r="AW39" s="213" t="str">
        <f>AW35</f>
        <v xml:space="preserve">Pendiente de publicar en noviembre 2023 noticia sobre aplicación de políticas de segurida de la información. </v>
      </c>
      <c r="AX39" s="214" t="str">
        <f t="shared" ref="AX39:BB39" si="6">AX35</f>
        <v>Oficina Sistemas de Información 
SPI</v>
      </c>
      <c r="AY39" s="213">
        <f t="shared" si="6"/>
        <v>0</v>
      </c>
      <c r="AZ39" s="213"/>
      <c r="BA39" s="214">
        <f t="shared" si="6"/>
        <v>0</v>
      </c>
      <c r="BB39" s="272">
        <f t="shared" si="6"/>
        <v>0</v>
      </c>
    </row>
    <row r="40" spans="2:54" ht="87" customHeight="1">
      <c r="B40" s="218"/>
      <c r="C40" s="55"/>
      <c r="D40" s="235"/>
      <c r="E40" s="888"/>
      <c r="F40" s="875"/>
      <c r="G40" s="875"/>
      <c r="H40" s="875"/>
      <c r="I40" s="875"/>
      <c r="J40" s="875"/>
      <c r="K40" s="851"/>
      <c r="L40" s="889"/>
      <c r="M40" s="889"/>
      <c r="N40" s="863"/>
      <c r="O40" s="875"/>
      <c r="P40" s="893"/>
      <c r="Q40" s="863"/>
      <c r="R40" s="863"/>
      <c r="S40" s="863"/>
      <c r="T40" s="827"/>
      <c r="U40" s="856"/>
      <c r="V40" s="858"/>
      <c r="W40" s="860"/>
      <c r="X40" s="892"/>
      <c r="Y40" s="854"/>
      <c r="Z40" s="214" t="s">
        <v>300</v>
      </c>
      <c r="AA40" s="230" t="s">
        <v>89</v>
      </c>
      <c r="AB40" s="231" t="s">
        <v>167</v>
      </c>
      <c r="AC40" s="230" t="s">
        <v>91</v>
      </c>
      <c r="AD40" s="230" t="s">
        <v>208</v>
      </c>
      <c r="AE40" s="224">
        <f>VLOOKUP(AD40,'Datos Validacion'!$K$6:$L$8,2,0)</f>
        <v>0.1</v>
      </c>
      <c r="AF40" s="231" t="s">
        <v>188</v>
      </c>
      <c r="AG40" s="224">
        <f>VLOOKUP(AF40,'Datos Validacion'!$M$6:$N$7,2,0)</f>
        <v>0.25</v>
      </c>
      <c r="AH40" s="230" t="s">
        <v>94</v>
      </c>
      <c r="AI40" s="214" t="s">
        <v>209</v>
      </c>
      <c r="AJ40" s="230" t="s">
        <v>96</v>
      </c>
      <c r="AK40" s="231" t="s">
        <v>210</v>
      </c>
      <c r="AL40" s="259">
        <f t="shared" ref="AL40" si="7">+AE40+AG40</f>
        <v>0.35</v>
      </c>
      <c r="AM40" s="970"/>
      <c r="AN40" s="862"/>
      <c r="AO40" s="970"/>
      <c r="AP40" s="862"/>
      <c r="AQ40" s="968"/>
      <c r="AR40" s="827"/>
      <c r="AS40" s="865"/>
      <c r="AT40" s="198" t="s">
        <v>211</v>
      </c>
      <c r="AU40" s="202" t="s">
        <v>301</v>
      </c>
      <c r="AV40" s="274">
        <v>45209</v>
      </c>
      <c r="AW40" s="200" t="s">
        <v>213</v>
      </c>
      <c r="AX40" s="203" t="s">
        <v>205</v>
      </c>
      <c r="AY40" s="208" t="s">
        <v>151</v>
      </c>
      <c r="AZ40" s="200"/>
      <c r="BA40" s="203" t="s">
        <v>152</v>
      </c>
      <c r="BB40" s="201" t="s">
        <v>206</v>
      </c>
    </row>
    <row r="41" spans="2:54" ht="82.5" customHeight="1">
      <c r="B41" s="218"/>
      <c r="C41" s="55"/>
      <c r="D41" s="235"/>
      <c r="E41" s="887" t="s">
        <v>302</v>
      </c>
      <c r="F41" s="874" t="s">
        <v>303</v>
      </c>
      <c r="G41" s="874" t="s">
        <v>256</v>
      </c>
      <c r="H41" s="874" t="s">
        <v>304</v>
      </c>
      <c r="I41" s="874" t="s">
        <v>305</v>
      </c>
      <c r="J41" s="874" t="s">
        <v>306</v>
      </c>
      <c r="K41" s="850">
        <v>9</v>
      </c>
      <c r="L41" s="874" t="s">
        <v>307</v>
      </c>
      <c r="M41" s="874" t="s">
        <v>308</v>
      </c>
      <c r="N41" s="826" t="s">
        <v>239</v>
      </c>
      <c r="O41" s="874" t="s">
        <v>309</v>
      </c>
      <c r="P41" s="920">
        <v>9</v>
      </c>
      <c r="Q41" s="826" t="s">
        <v>310</v>
      </c>
      <c r="R41" s="826" t="s">
        <v>82</v>
      </c>
      <c r="S41" s="826" t="s">
        <v>283</v>
      </c>
      <c r="T41" s="826" t="s">
        <v>184</v>
      </c>
      <c r="U41" s="855">
        <f>VLOOKUP(T41,'Datos Validacion'!$C$6:$D$10,2,0)</f>
        <v>0.4</v>
      </c>
      <c r="V41" s="857" t="s">
        <v>263</v>
      </c>
      <c r="W41" s="859">
        <f>VLOOKUP(V41,'Datos Validacion'!$E$6:$F$15,2,0)</f>
        <v>0.6</v>
      </c>
      <c r="X41" s="891" t="s">
        <v>311</v>
      </c>
      <c r="Y41" s="853" t="s">
        <v>263</v>
      </c>
      <c r="Z41" s="203" t="s">
        <v>288</v>
      </c>
      <c r="AA41" s="230" t="s">
        <v>89</v>
      </c>
      <c r="AB41" s="214" t="s">
        <v>289</v>
      </c>
      <c r="AC41" s="230" t="s">
        <v>91</v>
      </c>
      <c r="AD41" s="230" t="s">
        <v>92</v>
      </c>
      <c r="AE41" s="224">
        <f>VLOOKUP(AD41,'Datos Validacion'!$K$6:$L$8,2,0)</f>
        <v>0.25</v>
      </c>
      <c r="AF41" s="231" t="s">
        <v>188</v>
      </c>
      <c r="AG41" s="224">
        <f>VLOOKUP(AF41,'Datos Validacion'!$M$6:$N$7,2,0)</f>
        <v>0.25</v>
      </c>
      <c r="AH41" s="230" t="s">
        <v>94</v>
      </c>
      <c r="AI41" s="214" t="s">
        <v>189</v>
      </c>
      <c r="AJ41" s="230" t="s">
        <v>96</v>
      </c>
      <c r="AK41" s="231" t="s">
        <v>290</v>
      </c>
      <c r="AL41" s="232">
        <f>+AE41+AG41</f>
        <v>0.5</v>
      </c>
      <c r="AM41" s="969" t="str">
        <f>IF(AN41&lt;=20%,"MUY BAJA",IF(AN41&lt;=40%,"BAJA",IF(AN41&lt;=60%,"MEDIA",IF(AN41&lt;=80%,"ALTA","MUY ALTA"))))</f>
        <v>MUY BAJA</v>
      </c>
      <c r="AN41" s="861">
        <f>IF(OR(AD41="prevenir",AD41="detectar"),(U41-(U41*AL41)), U41)</f>
        <v>0.2</v>
      </c>
      <c r="AO41" s="969" t="str">
        <f>IF(AP41&lt;=20%,"LEVE",IF(AP41&lt;=40%,"MENOR",IF(AP41&lt;=60%,"MODERADO",IF(AP41&lt;=80%,"MAYOR","CATASTROFICO"))))</f>
        <v>MODERADO</v>
      </c>
      <c r="AP41" s="861">
        <f>IF(AD41="corregir",(W41-(W41*AL41)), W41)</f>
        <v>0.6</v>
      </c>
      <c r="AQ41" s="966" t="s">
        <v>263</v>
      </c>
      <c r="AR41" s="826" t="s">
        <v>191</v>
      </c>
      <c r="AS41" s="864"/>
      <c r="AT41" s="198" t="s">
        <v>192</v>
      </c>
      <c r="AU41" s="202" t="s">
        <v>312</v>
      </c>
      <c r="AV41" s="274">
        <v>45209</v>
      </c>
      <c r="AW41" s="200" t="s">
        <v>194</v>
      </c>
      <c r="AX41" s="203" t="s">
        <v>195</v>
      </c>
      <c r="AY41" s="243" t="s">
        <v>196</v>
      </c>
      <c r="AZ41" s="200"/>
      <c r="BA41" s="203" t="s">
        <v>152</v>
      </c>
      <c r="BB41" s="201" t="s">
        <v>197</v>
      </c>
    </row>
    <row r="42" spans="2:54" ht="88.5" customHeight="1">
      <c r="B42" s="218"/>
      <c r="C42" s="218"/>
      <c r="D42" s="235"/>
      <c r="E42" s="888"/>
      <c r="F42" s="875"/>
      <c r="G42" s="875"/>
      <c r="H42" s="875"/>
      <c r="I42" s="875"/>
      <c r="J42" s="875"/>
      <c r="K42" s="851"/>
      <c r="L42" s="875"/>
      <c r="M42" s="875"/>
      <c r="N42" s="863"/>
      <c r="O42" s="875"/>
      <c r="P42" s="920"/>
      <c r="Q42" s="863"/>
      <c r="R42" s="863"/>
      <c r="S42" s="863"/>
      <c r="T42" s="863"/>
      <c r="U42" s="867"/>
      <c r="V42" s="868"/>
      <c r="W42" s="876"/>
      <c r="X42" s="892"/>
      <c r="Y42" s="872"/>
      <c r="Z42" s="203" t="s">
        <v>300</v>
      </c>
      <c r="AA42" s="230" t="s">
        <v>89</v>
      </c>
      <c r="AB42" s="221" t="s">
        <v>167</v>
      </c>
      <c r="AC42" s="230" t="s">
        <v>91</v>
      </c>
      <c r="AD42" s="230" t="s">
        <v>92</v>
      </c>
      <c r="AE42" s="224">
        <f>VLOOKUP(AD42,'Datos Validacion'!$K$6:$L$8,2,0)</f>
        <v>0.25</v>
      </c>
      <c r="AF42" s="231" t="s">
        <v>188</v>
      </c>
      <c r="AG42" s="224">
        <f>VLOOKUP(AF42,'Datos Validacion'!$M$6:$N$7,2,0)</f>
        <v>0.25</v>
      </c>
      <c r="AH42" s="230" t="s">
        <v>94</v>
      </c>
      <c r="AI42" s="214" t="s">
        <v>209</v>
      </c>
      <c r="AJ42" s="230" t="s">
        <v>96</v>
      </c>
      <c r="AK42" s="231" t="s">
        <v>210</v>
      </c>
      <c r="AL42" s="232">
        <f t="shared" ref="AL42" si="8">+AE42+AG42</f>
        <v>0.5</v>
      </c>
      <c r="AM42" s="971"/>
      <c r="AN42" s="873"/>
      <c r="AO42" s="971"/>
      <c r="AP42" s="873"/>
      <c r="AQ42" s="967"/>
      <c r="AR42" s="863"/>
      <c r="AS42" s="865"/>
      <c r="AT42" s="198" t="s">
        <v>211</v>
      </c>
      <c r="AU42" s="201" t="s">
        <v>313</v>
      </c>
      <c r="AV42" s="274">
        <v>45209</v>
      </c>
      <c r="AW42" s="200" t="s">
        <v>213</v>
      </c>
      <c r="AX42" s="203" t="s">
        <v>205</v>
      </c>
      <c r="AY42" s="208" t="s">
        <v>151</v>
      </c>
      <c r="AZ42" s="200"/>
      <c r="BA42" s="203" t="s">
        <v>152</v>
      </c>
      <c r="BB42" s="201" t="s">
        <v>206</v>
      </c>
    </row>
    <row r="43" spans="2:54" ht="88.5" customHeight="1">
      <c r="B43" s="218"/>
      <c r="C43" s="218"/>
      <c r="D43" s="235"/>
      <c r="E43" s="890"/>
      <c r="F43" s="884"/>
      <c r="G43" s="884"/>
      <c r="H43" s="884"/>
      <c r="I43" s="884"/>
      <c r="J43" s="884"/>
      <c r="K43" s="852"/>
      <c r="L43" s="884"/>
      <c r="M43" s="884"/>
      <c r="N43" s="827"/>
      <c r="O43" s="884"/>
      <c r="P43" s="920"/>
      <c r="Q43" s="827"/>
      <c r="R43" s="827"/>
      <c r="S43" s="827"/>
      <c r="T43" s="827"/>
      <c r="U43" s="856"/>
      <c r="V43" s="858"/>
      <c r="W43" s="860"/>
      <c r="X43" s="983"/>
      <c r="Y43" s="854"/>
      <c r="Z43" s="203" t="s">
        <v>314</v>
      </c>
      <c r="AA43" s="25" t="s">
        <v>89</v>
      </c>
      <c r="AB43" s="221" t="s">
        <v>90</v>
      </c>
      <c r="AC43" s="25" t="s">
        <v>91</v>
      </c>
      <c r="AD43" s="25" t="s">
        <v>92</v>
      </c>
      <c r="AE43" s="241">
        <f>VLOOKUP(AD43,'Datos Validacion'!$K$6:$L$8,2,0)</f>
        <v>0.25</v>
      </c>
      <c r="AF43" s="221" t="s">
        <v>93</v>
      </c>
      <c r="AG43" s="241">
        <f>VLOOKUP(AF43,'Datos Validacion'!$M$6:$N$7,2,0)</f>
        <v>0.15</v>
      </c>
      <c r="AH43" s="25" t="s">
        <v>94</v>
      </c>
      <c r="AI43" s="203" t="s">
        <v>95</v>
      </c>
      <c r="AJ43" s="25" t="s">
        <v>96</v>
      </c>
      <c r="AK43" s="221" t="s">
        <v>141</v>
      </c>
      <c r="AL43" s="232">
        <f t="shared" ref="AL43:AL45" si="9">+AE43+AG43</f>
        <v>0.4</v>
      </c>
      <c r="AM43" s="970"/>
      <c r="AN43" s="862"/>
      <c r="AO43" s="970"/>
      <c r="AP43" s="862"/>
      <c r="AQ43" s="968"/>
      <c r="AR43" s="827"/>
      <c r="AS43" s="237"/>
      <c r="AT43" s="279" t="s">
        <v>287</v>
      </c>
      <c r="AU43" s="283" t="s">
        <v>315</v>
      </c>
      <c r="AV43" s="277">
        <v>45209</v>
      </c>
      <c r="AW43" s="200" t="s">
        <v>213</v>
      </c>
      <c r="AX43" s="203" t="s">
        <v>205</v>
      </c>
      <c r="AY43" s="208" t="s">
        <v>151</v>
      </c>
      <c r="AZ43" s="200"/>
      <c r="BA43" s="203" t="s">
        <v>152</v>
      </c>
      <c r="BB43" s="201" t="s">
        <v>206</v>
      </c>
    </row>
    <row r="44" spans="2:54" ht="95.25" customHeight="1">
      <c r="B44" s="218"/>
      <c r="C44" s="218"/>
      <c r="D44" s="885" t="s">
        <v>316</v>
      </c>
      <c r="E44" s="894" t="s">
        <v>317</v>
      </c>
      <c r="F44" s="889" t="s">
        <v>318</v>
      </c>
      <c r="G44" s="889" t="s">
        <v>256</v>
      </c>
      <c r="H44" s="874" t="s">
        <v>176</v>
      </c>
      <c r="I44" s="874" t="s">
        <v>319</v>
      </c>
      <c r="J44" s="874" t="s">
        <v>320</v>
      </c>
      <c r="K44" s="847">
        <v>10</v>
      </c>
      <c r="L44" s="874" t="s">
        <v>321</v>
      </c>
      <c r="M44" s="874" t="s">
        <v>321</v>
      </c>
      <c r="N44" s="826" t="s">
        <v>79</v>
      </c>
      <c r="O44" s="874" t="s">
        <v>322</v>
      </c>
      <c r="P44" s="920">
        <v>10</v>
      </c>
      <c r="Q44" s="826" t="s">
        <v>323</v>
      </c>
      <c r="R44" s="826" t="s">
        <v>82</v>
      </c>
      <c r="S44" s="826" t="s">
        <v>324</v>
      </c>
      <c r="T44" s="826" t="s">
        <v>184</v>
      </c>
      <c r="U44" s="855">
        <f>VLOOKUP(T44,'Datos Validacion'!$C$6:$D$10,2,0)</f>
        <v>0.4</v>
      </c>
      <c r="V44" s="857" t="s">
        <v>163</v>
      </c>
      <c r="W44" s="859">
        <f>VLOOKUP(V44,'Datos Validacion'!$E$6:$F$15,2,0)</f>
        <v>0.8</v>
      </c>
      <c r="X44" s="891" t="s">
        <v>325</v>
      </c>
      <c r="Y44" s="853" t="s">
        <v>165</v>
      </c>
      <c r="Z44" s="260" t="s">
        <v>232</v>
      </c>
      <c r="AA44" s="230" t="s">
        <v>89</v>
      </c>
      <c r="AB44" s="231" t="s">
        <v>215</v>
      </c>
      <c r="AC44" s="230" t="s">
        <v>91</v>
      </c>
      <c r="AD44" s="230" t="s">
        <v>92</v>
      </c>
      <c r="AE44" s="224">
        <f>VLOOKUP(AD44,'Datos Validacion'!$K$6:$L$8,2,0)</f>
        <v>0.25</v>
      </c>
      <c r="AF44" s="231" t="s">
        <v>188</v>
      </c>
      <c r="AG44" s="224">
        <f>VLOOKUP(AF44,'Datos Validacion'!$M$6:$N$7,2,0)</f>
        <v>0.25</v>
      </c>
      <c r="AH44" s="230" t="s">
        <v>94</v>
      </c>
      <c r="AI44" s="214" t="s">
        <v>216</v>
      </c>
      <c r="AJ44" s="230" t="s">
        <v>96</v>
      </c>
      <c r="AK44" s="231" t="s">
        <v>217</v>
      </c>
      <c r="AL44" s="232">
        <f t="shared" si="9"/>
        <v>0.5</v>
      </c>
      <c r="AM44" s="969" t="str">
        <f t="shared" ref="AM44" si="10">IF(AN44&lt;=20%,"MUY BAJA",IF(AN44&lt;=40%,"BAJA",IF(AN44&lt;=60%,"MEDIA",IF(AN44&lt;=80%,"ALTA","MUY ALTA"))))</f>
        <v>MUY BAJA</v>
      </c>
      <c r="AN44" s="861">
        <f t="shared" ref="AN44" si="11">IF(OR(AD44="prevenir",AD44="detectar"),(U44-(U44*AL44)), U44)</f>
        <v>0.2</v>
      </c>
      <c r="AO44" s="969" t="str">
        <f t="shared" ref="AO44" si="12">IF(AP44&lt;=20%,"LEVE",IF(AP44&lt;=40%,"MENOR",IF(AP44&lt;=60%,"MODERADO",IF(AP44&lt;=80%,"MAYOR","CATASTROFICO"))))</f>
        <v>MAYOR</v>
      </c>
      <c r="AP44" s="861">
        <f t="shared" ref="AP44" si="13">IF(AD44="corregir",(W44-(W44*AL44)), W44)</f>
        <v>0.8</v>
      </c>
      <c r="AQ44" s="966" t="s">
        <v>165</v>
      </c>
      <c r="AR44" s="826" t="s">
        <v>191</v>
      </c>
      <c r="AS44" s="210"/>
      <c r="AT44" s="198" t="s">
        <v>192</v>
      </c>
      <c r="AU44" s="202" t="s">
        <v>326</v>
      </c>
      <c r="AV44" s="274">
        <v>45209</v>
      </c>
      <c r="AW44" s="200" t="s">
        <v>194</v>
      </c>
      <c r="AX44" s="203" t="s">
        <v>195</v>
      </c>
      <c r="AY44" s="243" t="s">
        <v>196</v>
      </c>
      <c r="AZ44" s="200"/>
      <c r="BA44" s="203" t="s">
        <v>152</v>
      </c>
      <c r="BB44" s="201" t="s">
        <v>197</v>
      </c>
    </row>
    <row r="45" spans="2:54" ht="95.25" customHeight="1">
      <c r="B45" s="218"/>
      <c r="C45" s="218"/>
      <c r="D45" s="893"/>
      <c r="E45" s="894"/>
      <c r="F45" s="889"/>
      <c r="G45" s="889"/>
      <c r="H45" s="875"/>
      <c r="I45" s="875"/>
      <c r="J45" s="875"/>
      <c r="K45" s="847"/>
      <c r="L45" s="875"/>
      <c r="M45" s="875"/>
      <c r="N45" s="863"/>
      <c r="O45" s="875"/>
      <c r="P45" s="920"/>
      <c r="Q45" s="863"/>
      <c r="R45" s="863"/>
      <c r="S45" s="863"/>
      <c r="T45" s="863"/>
      <c r="U45" s="867"/>
      <c r="V45" s="868"/>
      <c r="W45" s="876"/>
      <c r="X45" s="892"/>
      <c r="Y45" s="872"/>
      <c r="Z45" s="260" t="s">
        <v>186</v>
      </c>
      <c r="AA45" s="230" t="s">
        <v>89</v>
      </c>
      <c r="AB45" s="214" t="s">
        <v>187</v>
      </c>
      <c r="AC45" s="230" t="s">
        <v>91</v>
      </c>
      <c r="AD45" s="230" t="s">
        <v>92</v>
      </c>
      <c r="AE45" s="224">
        <f>VLOOKUP(AD45,'Datos Validacion'!$K$6:$L$8,2,0)</f>
        <v>0.25</v>
      </c>
      <c r="AF45" s="231" t="s">
        <v>188</v>
      </c>
      <c r="AG45" s="224">
        <f>VLOOKUP(AF45,'Datos Validacion'!$M$6:$N$7,2,0)</f>
        <v>0.25</v>
      </c>
      <c r="AH45" s="230" t="s">
        <v>94</v>
      </c>
      <c r="AI45" s="214" t="s">
        <v>327</v>
      </c>
      <c r="AJ45" s="230" t="s">
        <v>96</v>
      </c>
      <c r="AK45" s="231" t="s">
        <v>190</v>
      </c>
      <c r="AL45" s="232">
        <f t="shared" si="9"/>
        <v>0.5</v>
      </c>
      <c r="AM45" s="971"/>
      <c r="AN45" s="873"/>
      <c r="AO45" s="971"/>
      <c r="AP45" s="873"/>
      <c r="AQ45" s="967"/>
      <c r="AR45" s="863"/>
      <c r="AS45" s="237"/>
      <c r="AT45" s="198" t="s">
        <v>328</v>
      </c>
      <c r="AU45" s="202" t="s">
        <v>329</v>
      </c>
      <c r="AV45" s="274">
        <v>45209</v>
      </c>
      <c r="AW45" s="200" t="s">
        <v>330</v>
      </c>
      <c r="AX45" s="203" t="s">
        <v>331</v>
      </c>
      <c r="AY45" s="208" t="s">
        <v>151</v>
      </c>
      <c r="AZ45" s="200"/>
      <c r="BA45" s="203" t="s">
        <v>152</v>
      </c>
      <c r="BB45" s="201" t="s">
        <v>332</v>
      </c>
    </row>
    <row r="46" spans="2:54" ht="95.25" customHeight="1">
      <c r="B46" s="218"/>
      <c r="C46" s="218"/>
      <c r="D46" s="893"/>
      <c r="E46" s="894"/>
      <c r="F46" s="889"/>
      <c r="G46" s="889"/>
      <c r="H46" s="875"/>
      <c r="I46" s="875"/>
      <c r="J46" s="875"/>
      <c r="K46" s="847"/>
      <c r="L46" s="875"/>
      <c r="M46" s="875"/>
      <c r="N46" s="863"/>
      <c r="O46" s="875"/>
      <c r="P46" s="920"/>
      <c r="Q46" s="863"/>
      <c r="R46" s="863"/>
      <c r="S46" s="863"/>
      <c r="T46" s="863"/>
      <c r="U46" s="867"/>
      <c r="V46" s="868"/>
      <c r="W46" s="876"/>
      <c r="X46" s="892"/>
      <c r="Y46" s="872"/>
      <c r="Z46" s="261" t="s">
        <v>333</v>
      </c>
      <c r="AA46" s="230" t="s">
        <v>89</v>
      </c>
      <c r="AB46" s="231" t="s">
        <v>199</v>
      </c>
      <c r="AC46" s="230" t="s">
        <v>91</v>
      </c>
      <c r="AD46" s="230" t="s">
        <v>92</v>
      </c>
      <c r="AE46" s="224">
        <f>VLOOKUP(AD46,'Datos Validacion'!$K$6:$L$8,2,0)</f>
        <v>0.25</v>
      </c>
      <c r="AF46" s="231" t="s">
        <v>188</v>
      </c>
      <c r="AG46" s="224">
        <f>VLOOKUP(AF46,'Datos Validacion'!$M$6:$N$7,2,0)</f>
        <v>0.25</v>
      </c>
      <c r="AH46" s="230" t="s">
        <v>94</v>
      </c>
      <c r="AI46" s="214" t="s">
        <v>200</v>
      </c>
      <c r="AJ46" s="230" t="s">
        <v>96</v>
      </c>
      <c r="AK46" s="231" t="s">
        <v>201</v>
      </c>
      <c r="AL46" s="232">
        <f t="shared" ref="AL46:AL48" si="14">+AE46+AG46</f>
        <v>0.5</v>
      </c>
      <c r="AM46" s="971"/>
      <c r="AN46" s="873"/>
      <c r="AO46" s="971"/>
      <c r="AP46" s="873"/>
      <c r="AQ46" s="967"/>
      <c r="AR46" s="863"/>
      <c r="AS46" s="237"/>
      <c r="AT46" s="198" t="s">
        <v>334</v>
      </c>
      <c r="AU46" s="201" t="s">
        <v>335</v>
      </c>
      <c r="AV46" s="274">
        <v>45209</v>
      </c>
      <c r="AW46" s="200" t="s">
        <v>330</v>
      </c>
      <c r="AX46" s="203" t="s">
        <v>331</v>
      </c>
      <c r="AY46" s="208" t="s">
        <v>151</v>
      </c>
      <c r="AZ46" s="200"/>
      <c r="BA46" s="203" t="s">
        <v>152</v>
      </c>
      <c r="BB46" s="201" t="s">
        <v>332</v>
      </c>
    </row>
    <row r="47" spans="2:54" ht="95.25" customHeight="1">
      <c r="B47" s="218"/>
      <c r="C47" s="218"/>
      <c r="D47" s="886"/>
      <c r="E47" s="894"/>
      <c r="F47" s="889"/>
      <c r="G47" s="889"/>
      <c r="H47" s="875"/>
      <c r="I47" s="875"/>
      <c r="J47" s="875"/>
      <c r="K47" s="847"/>
      <c r="L47" s="875"/>
      <c r="M47" s="875"/>
      <c r="N47" s="863"/>
      <c r="O47" s="875"/>
      <c r="P47" s="920"/>
      <c r="Q47" s="863"/>
      <c r="R47" s="863"/>
      <c r="S47" s="863"/>
      <c r="T47" s="863"/>
      <c r="U47" s="867"/>
      <c r="V47" s="868"/>
      <c r="W47" s="876"/>
      <c r="X47" s="892"/>
      <c r="Y47" s="872"/>
      <c r="Z47" s="260" t="s">
        <v>207</v>
      </c>
      <c r="AA47" s="230" t="s">
        <v>89</v>
      </c>
      <c r="AB47" s="231" t="s">
        <v>167</v>
      </c>
      <c r="AC47" s="230" t="s">
        <v>91</v>
      </c>
      <c r="AD47" s="230" t="s">
        <v>208</v>
      </c>
      <c r="AE47" s="224">
        <f>VLOOKUP(AD47,'Datos Validacion'!$K$6:$L$8,2,0)</f>
        <v>0.1</v>
      </c>
      <c r="AF47" s="231" t="s">
        <v>188</v>
      </c>
      <c r="AG47" s="224">
        <f>VLOOKUP(AF47,'Datos Validacion'!$M$6:$N$7,2,0)</f>
        <v>0.25</v>
      </c>
      <c r="AH47" s="230" t="s">
        <v>94</v>
      </c>
      <c r="AI47" s="214" t="s">
        <v>209</v>
      </c>
      <c r="AJ47" s="230" t="s">
        <v>96</v>
      </c>
      <c r="AK47" s="231" t="s">
        <v>210</v>
      </c>
      <c r="AL47" s="232">
        <f t="shared" si="14"/>
        <v>0.35</v>
      </c>
      <c r="AM47" s="971"/>
      <c r="AN47" s="873"/>
      <c r="AO47" s="971"/>
      <c r="AP47" s="873"/>
      <c r="AQ47" s="967"/>
      <c r="AR47" s="863"/>
      <c r="AS47" s="237"/>
      <c r="AT47" s="198" t="s">
        <v>211</v>
      </c>
      <c r="AU47" s="201" t="s">
        <v>336</v>
      </c>
      <c r="AV47" s="274">
        <v>45209</v>
      </c>
      <c r="AW47" s="200" t="s">
        <v>213</v>
      </c>
      <c r="AX47" s="203" t="s">
        <v>205</v>
      </c>
      <c r="AY47" s="208" t="s">
        <v>151</v>
      </c>
      <c r="AZ47" s="200"/>
      <c r="BA47" s="203" t="s">
        <v>152</v>
      </c>
      <c r="BB47" s="201" t="s">
        <v>206</v>
      </c>
    </row>
    <row r="48" spans="2:54" ht="95.25" customHeight="1">
      <c r="B48" s="218"/>
      <c r="C48" s="246"/>
      <c r="D48" s="235"/>
      <c r="E48" s="894"/>
      <c r="F48" s="889"/>
      <c r="G48" s="889"/>
      <c r="H48" s="875"/>
      <c r="I48" s="875"/>
      <c r="J48" s="875"/>
      <c r="K48" s="847"/>
      <c r="L48" s="875"/>
      <c r="M48" s="875"/>
      <c r="N48" s="863"/>
      <c r="O48" s="875"/>
      <c r="P48" s="920"/>
      <c r="Q48" s="863"/>
      <c r="R48" s="863"/>
      <c r="S48" s="863"/>
      <c r="T48" s="827"/>
      <c r="U48" s="856"/>
      <c r="V48" s="858"/>
      <c r="W48" s="860"/>
      <c r="X48" s="892"/>
      <c r="Y48" s="854"/>
      <c r="Z48" s="260" t="s">
        <v>337</v>
      </c>
      <c r="AA48" s="230" t="s">
        <v>89</v>
      </c>
      <c r="AB48" s="231" t="s">
        <v>219</v>
      </c>
      <c r="AC48" s="230" t="s">
        <v>91</v>
      </c>
      <c r="AD48" s="230" t="s">
        <v>208</v>
      </c>
      <c r="AE48" s="224">
        <f>VLOOKUP(AD48,'Datos Validacion'!$K$6:$L$8,2,0)</f>
        <v>0.1</v>
      </c>
      <c r="AF48" s="231" t="s">
        <v>188</v>
      </c>
      <c r="AG48" s="224">
        <f>VLOOKUP(AF48,'Datos Validacion'!$M$6:$N$7,2,0)</f>
        <v>0.25</v>
      </c>
      <c r="AH48" s="230" t="s">
        <v>94</v>
      </c>
      <c r="AI48" s="203" t="s">
        <v>220</v>
      </c>
      <c r="AJ48" s="230" t="s">
        <v>96</v>
      </c>
      <c r="AK48" s="221" t="s">
        <v>221</v>
      </c>
      <c r="AL48" s="232">
        <f t="shared" si="14"/>
        <v>0.35</v>
      </c>
      <c r="AM48" s="970"/>
      <c r="AN48" s="862"/>
      <c r="AO48" s="970"/>
      <c r="AP48" s="862"/>
      <c r="AQ48" s="968"/>
      <c r="AR48" s="863"/>
      <c r="AS48" s="237"/>
      <c r="AT48" s="198" t="s">
        <v>222</v>
      </c>
      <c r="AU48" s="201" t="s">
        <v>338</v>
      </c>
      <c r="AV48" s="274">
        <v>45209</v>
      </c>
      <c r="AW48" s="200" t="s">
        <v>224</v>
      </c>
      <c r="AX48" s="203" t="s">
        <v>195</v>
      </c>
      <c r="AY48" s="208" t="s">
        <v>196</v>
      </c>
      <c r="AZ48" s="200"/>
      <c r="BA48" s="203" t="s">
        <v>152</v>
      </c>
      <c r="BB48" s="201" t="s">
        <v>225</v>
      </c>
    </row>
    <row r="49" spans="2:54" ht="71.099999999999994" customHeight="1">
      <c r="B49" s="218"/>
      <c r="C49" s="246" t="s">
        <v>316</v>
      </c>
      <c r="D49" s="885"/>
      <c r="E49" s="894" t="s">
        <v>339</v>
      </c>
      <c r="F49" s="889" t="s">
        <v>340</v>
      </c>
      <c r="G49" s="889" t="s">
        <v>256</v>
      </c>
      <c r="H49" s="889" t="s">
        <v>341</v>
      </c>
      <c r="I49" s="889" t="s">
        <v>342</v>
      </c>
      <c r="J49" s="889" t="s">
        <v>343</v>
      </c>
      <c r="K49" s="847">
        <v>11</v>
      </c>
      <c r="L49" s="889" t="s">
        <v>344</v>
      </c>
      <c r="M49" s="889" t="s">
        <v>344</v>
      </c>
      <c r="N49" s="830" t="s">
        <v>79</v>
      </c>
      <c r="O49" s="889" t="s">
        <v>345</v>
      </c>
      <c r="P49" s="920">
        <v>11</v>
      </c>
      <c r="Q49" s="830" t="s">
        <v>346</v>
      </c>
      <c r="R49" s="830" t="s">
        <v>82</v>
      </c>
      <c r="S49" s="830" t="s">
        <v>347</v>
      </c>
      <c r="T49" s="826" t="s">
        <v>184</v>
      </c>
      <c r="U49" s="855">
        <f>VLOOKUP(T49,'Datos Validacion'!$C$6:$D$10,2,0)</f>
        <v>0.4</v>
      </c>
      <c r="V49" s="857" t="s">
        <v>263</v>
      </c>
      <c r="W49" s="859">
        <f>VLOOKUP(V49,'Datos Validacion'!$E$6:$F$15,2,0)</f>
        <v>0.6</v>
      </c>
      <c r="X49" s="877" t="s">
        <v>348</v>
      </c>
      <c r="Y49" s="877" t="s">
        <v>263</v>
      </c>
      <c r="Z49" s="826" t="s">
        <v>349</v>
      </c>
      <c r="AA49" s="230" t="s">
        <v>89</v>
      </c>
      <c r="AB49" s="230" t="s">
        <v>266</v>
      </c>
      <c r="AC49" s="230" t="s">
        <v>91</v>
      </c>
      <c r="AD49" s="230" t="s">
        <v>92</v>
      </c>
      <c r="AE49" s="224">
        <f>VLOOKUP(AD49,'Datos Validacion'!$K$6:$L$8,2,0)</f>
        <v>0.25</v>
      </c>
      <c r="AF49" s="231" t="s">
        <v>188</v>
      </c>
      <c r="AG49" s="224">
        <f>VLOOKUP(AF49,'Datos Validacion'!$M$6:$N$7,2,0)</f>
        <v>0.25</v>
      </c>
      <c r="AH49" s="230" t="s">
        <v>94</v>
      </c>
      <c r="AI49" s="874" t="s">
        <v>267</v>
      </c>
      <c r="AJ49" s="960" t="s">
        <v>96</v>
      </c>
      <c r="AK49" s="874" t="s">
        <v>268</v>
      </c>
      <c r="AL49" s="979">
        <f>+AE49+AG49</f>
        <v>0.5</v>
      </c>
      <c r="AM49" s="861" t="str">
        <f>IF(AN49&lt;=20%,"MUY BAJA",IF(AN49&lt;=40%,"BAJA",IF(AN49&lt;=60%,"MEDIA",IF(AN49&lt;=80%,"ALTA","MUY ALTA"))))</f>
        <v>MUY BAJA</v>
      </c>
      <c r="AN49" s="861">
        <f>IF(OR(AD49="prevenir",AD49="detectar"),(U49-(U49*AL49)), U49)</f>
        <v>0.2</v>
      </c>
      <c r="AO49" s="861" t="str">
        <f>IF(AP49&lt;=20%,"LEVE",IF(AP49&lt;=40%,"MENOR",IF(AP49&lt;=60%,"MODERADO",IF(AP49&lt;=80%,"MAYOR","CATASTROFICO"))))</f>
        <v>MODERADO</v>
      </c>
      <c r="AP49" s="861">
        <f>IF(AD49="corregir",(W49-(W49*AL49)), W49)</f>
        <v>0.6</v>
      </c>
      <c r="AQ49" s="853" t="s">
        <v>263</v>
      </c>
      <c r="AR49" s="830" t="s">
        <v>191</v>
      </c>
      <c r="AS49" s="864"/>
      <c r="AT49" s="234" t="s">
        <v>99</v>
      </c>
      <c r="AU49" s="881" t="s">
        <v>350</v>
      </c>
      <c r="AV49" s="835">
        <v>45209</v>
      </c>
      <c r="AW49" s="833" t="str">
        <f>AW35</f>
        <v xml:space="preserve">Pendiente de publicar en noviembre 2023 noticia sobre aplicación de políticas de segurida de la información. </v>
      </c>
      <c r="AX49" s="826" t="str">
        <f t="shared" ref="AX49:BB49" si="15">AX35</f>
        <v>Oficina Sistemas de Información 
SPI</v>
      </c>
      <c r="AY49" s="826">
        <f t="shared" si="15"/>
        <v>0</v>
      </c>
      <c r="AZ49" s="826"/>
      <c r="BA49" s="826">
        <f t="shared" si="15"/>
        <v>0</v>
      </c>
      <c r="BB49" s="833">
        <f t="shared" si="15"/>
        <v>0</v>
      </c>
    </row>
    <row r="50" spans="2:54" ht="71.099999999999994" customHeight="1">
      <c r="B50" s="218"/>
      <c r="C50" s="262"/>
      <c r="D50" s="893"/>
      <c r="E50" s="894"/>
      <c r="F50" s="889"/>
      <c r="G50" s="889"/>
      <c r="H50" s="889"/>
      <c r="I50" s="889"/>
      <c r="J50" s="889"/>
      <c r="K50" s="847"/>
      <c r="L50" s="889"/>
      <c r="M50" s="889"/>
      <c r="N50" s="830"/>
      <c r="O50" s="889"/>
      <c r="P50" s="920"/>
      <c r="Q50" s="830"/>
      <c r="R50" s="830"/>
      <c r="S50" s="830"/>
      <c r="T50" s="863"/>
      <c r="U50" s="867"/>
      <c r="V50" s="868"/>
      <c r="W50" s="876"/>
      <c r="X50" s="877"/>
      <c r="Y50" s="877"/>
      <c r="Z50" s="863"/>
      <c r="AA50" s="230" t="s">
        <v>89</v>
      </c>
      <c r="AB50" s="230" t="s">
        <v>266</v>
      </c>
      <c r="AC50" s="230" t="s">
        <v>91</v>
      </c>
      <c r="AD50" s="230" t="s">
        <v>92</v>
      </c>
      <c r="AE50" s="224">
        <f>VLOOKUP(AD50,'Datos Validacion'!$K$6:$L$8,2,0)</f>
        <v>0.25</v>
      </c>
      <c r="AF50" s="231" t="s">
        <v>188</v>
      </c>
      <c r="AG50" s="224">
        <f>VLOOKUP(AF50,'Datos Validacion'!$M$6:$N$7,2,0)</f>
        <v>0.25</v>
      </c>
      <c r="AH50" s="230" t="s">
        <v>94</v>
      </c>
      <c r="AI50" s="875"/>
      <c r="AJ50" s="974"/>
      <c r="AK50" s="875"/>
      <c r="AL50" s="979"/>
      <c r="AM50" s="873"/>
      <c r="AN50" s="873"/>
      <c r="AO50" s="873"/>
      <c r="AP50" s="873"/>
      <c r="AQ50" s="872"/>
      <c r="AR50" s="830"/>
      <c r="AS50" s="865"/>
      <c r="AT50" s="234" t="s">
        <v>287</v>
      </c>
      <c r="AU50" s="881"/>
      <c r="AV50" s="835"/>
      <c r="AW50" s="834"/>
      <c r="AX50" s="827"/>
      <c r="AY50" s="827"/>
      <c r="AZ50" s="827"/>
      <c r="BA50" s="827"/>
      <c r="BB50" s="834"/>
    </row>
    <row r="51" spans="2:54" ht="150.6" customHeight="1">
      <c r="B51" s="218"/>
      <c r="C51" s="262"/>
      <c r="D51" s="235"/>
      <c r="E51" s="894"/>
      <c r="F51" s="889"/>
      <c r="G51" s="889"/>
      <c r="H51" s="889"/>
      <c r="I51" s="889"/>
      <c r="J51" s="889"/>
      <c r="K51" s="847"/>
      <c r="L51" s="889"/>
      <c r="M51" s="889"/>
      <c r="N51" s="830"/>
      <c r="O51" s="889"/>
      <c r="P51" s="920"/>
      <c r="Q51" s="830"/>
      <c r="R51" s="830"/>
      <c r="S51" s="830"/>
      <c r="T51" s="827"/>
      <c r="U51" s="856"/>
      <c r="V51" s="858"/>
      <c r="W51" s="860"/>
      <c r="X51" s="877"/>
      <c r="Y51" s="877"/>
      <c r="Z51" s="203" t="s">
        <v>300</v>
      </c>
      <c r="AA51" s="25" t="s">
        <v>89</v>
      </c>
      <c r="AB51" s="221" t="s">
        <v>167</v>
      </c>
      <c r="AC51" s="25" t="s">
        <v>91</v>
      </c>
      <c r="AD51" s="25" t="s">
        <v>208</v>
      </c>
      <c r="AE51" s="241">
        <f>VLOOKUP(AD51,'Datos Validacion'!$K$6:$L$8,2,0)</f>
        <v>0.1</v>
      </c>
      <c r="AF51" s="221" t="s">
        <v>188</v>
      </c>
      <c r="AG51" s="241">
        <f>VLOOKUP(AF51,'Datos Validacion'!$M$6:$N$7,2,0)</f>
        <v>0.25</v>
      </c>
      <c r="AH51" s="25" t="s">
        <v>94</v>
      </c>
      <c r="AI51" s="214" t="s">
        <v>209</v>
      </c>
      <c r="AJ51" s="25" t="s">
        <v>96</v>
      </c>
      <c r="AK51" s="221" t="s">
        <v>210</v>
      </c>
      <c r="AL51" s="242">
        <f t="shared" ref="AL51" si="16">+AE51+AG51</f>
        <v>0.35</v>
      </c>
      <c r="AM51" s="862"/>
      <c r="AN51" s="862"/>
      <c r="AO51" s="862"/>
      <c r="AP51" s="862"/>
      <c r="AQ51" s="854"/>
      <c r="AR51" s="830"/>
      <c r="AS51" s="865"/>
      <c r="AT51" s="198" t="s">
        <v>211</v>
      </c>
      <c r="AU51" s="201" t="s">
        <v>351</v>
      </c>
      <c r="AV51" s="274">
        <v>45209</v>
      </c>
      <c r="AW51" s="200" t="s">
        <v>213</v>
      </c>
      <c r="AX51" s="203" t="s">
        <v>205</v>
      </c>
      <c r="AY51" s="208" t="s">
        <v>151</v>
      </c>
      <c r="AZ51" s="200"/>
      <c r="BA51" s="203" t="s">
        <v>152</v>
      </c>
      <c r="BB51" s="201" t="s">
        <v>206</v>
      </c>
    </row>
    <row r="52" spans="2:54" ht="79.5" customHeight="1">
      <c r="B52" s="218"/>
      <c r="C52" s="263"/>
      <c r="D52" s="885"/>
      <c r="E52" s="887" t="s">
        <v>352</v>
      </c>
      <c r="F52" s="874" t="s">
        <v>353</v>
      </c>
      <c r="G52" s="874" t="s">
        <v>256</v>
      </c>
      <c r="H52" s="874" t="s">
        <v>341</v>
      </c>
      <c r="I52" s="874" t="s">
        <v>342</v>
      </c>
      <c r="J52" s="874" t="s">
        <v>343</v>
      </c>
      <c r="K52" s="850">
        <v>12</v>
      </c>
      <c r="L52" s="874" t="s">
        <v>354</v>
      </c>
      <c r="M52" s="874" t="s">
        <v>355</v>
      </c>
      <c r="N52" s="826" t="s">
        <v>117</v>
      </c>
      <c r="O52" s="874" t="s">
        <v>345</v>
      </c>
      <c r="P52" s="885">
        <v>12</v>
      </c>
      <c r="Q52" s="826" t="s">
        <v>356</v>
      </c>
      <c r="R52" s="826" t="s">
        <v>82</v>
      </c>
      <c r="S52" s="826" t="s">
        <v>347</v>
      </c>
      <c r="T52" s="826" t="s">
        <v>184</v>
      </c>
      <c r="U52" s="855">
        <f>VLOOKUP(T52,'Datos Validacion'!$C$6:$D$10,2,0)</f>
        <v>0.4</v>
      </c>
      <c r="V52" s="857" t="s">
        <v>263</v>
      </c>
      <c r="W52" s="859">
        <f>VLOOKUP(V52,'Datos Validacion'!$E$6:$F$15,2,0)</f>
        <v>0.6</v>
      </c>
      <c r="X52" s="853" t="s">
        <v>348</v>
      </c>
      <c r="Y52" s="853" t="s">
        <v>263</v>
      </c>
      <c r="Z52" s="977" t="s">
        <v>349</v>
      </c>
      <c r="AA52" s="230" t="s">
        <v>89</v>
      </c>
      <c r="AB52" s="230" t="s">
        <v>266</v>
      </c>
      <c r="AC52" s="230" t="s">
        <v>91</v>
      </c>
      <c r="AD52" s="230" t="s">
        <v>92</v>
      </c>
      <c r="AE52" s="224">
        <f>VLOOKUP(AD52,'Datos Validacion'!$K$6:$L$8,2,0)</f>
        <v>0.25</v>
      </c>
      <c r="AF52" s="231" t="s">
        <v>188</v>
      </c>
      <c r="AG52" s="224">
        <f>VLOOKUP(AF52,'Datos Validacion'!$M$6:$N$7,2,0)</f>
        <v>0.25</v>
      </c>
      <c r="AH52" s="230" t="s">
        <v>94</v>
      </c>
      <c r="AI52" s="874" t="s">
        <v>267</v>
      </c>
      <c r="AJ52" s="960" t="s">
        <v>96</v>
      </c>
      <c r="AK52" s="874" t="s">
        <v>268</v>
      </c>
      <c r="AL52" s="979">
        <f>+AE52+AG52</f>
        <v>0.5</v>
      </c>
      <c r="AM52" s="861" t="str">
        <f>IF(AN52&lt;=20%,"MUY BAJA",IF(AN52&lt;=40%,"BAJA",IF(AN52&lt;=60%,"MEDIA",IF(AN52&lt;=80%,"ALTA","MUY ALTA"))))</f>
        <v>MUY BAJA</v>
      </c>
      <c r="AN52" s="861">
        <f>IF(OR(AD52="prevenir",AD52="detectar"),(U52-(U52*AL52)), U52)</f>
        <v>0.2</v>
      </c>
      <c r="AO52" s="861" t="str">
        <f>IF(AP52&lt;=20%,"LEVE",IF(AP52&lt;=40%,"MENOR",IF(AP52&lt;=60%,"MODERADO",IF(AP52&lt;=80%,"MAYOR","CATASTROFICO"))))</f>
        <v>MODERADO</v>
      </c>
      <c r="AP52" s="861">
        <f>IF(AD52="corregir",(W52-(W52*AL52)), W52)</f>
        <v>0.6</v>
      </c>
      <c r="AQ52" s="853" t="s">
        <v>263</v>
      </c>
      <c r="AR52" s="826" t="s">
        <v>191</v>
      </c>
      <c r="AS52" s="864"/>
      <c r="AT52" s="234" t="s">
        <v>99</v>
      </c>
      <c r="AU52" s="881" t="s">
        <v>350</v>
      </c>
      <c r="AV52" s="835">
        <v>45209</v>
      </c>
      <c r="AW52" s="833" t="str">
        <f>AW35</f>
        <v xml:space="preserve">Pendiente de publicar en noviembre 2023 noticia sobre aplicación de políticas de segurida de la información. </v>
      </c>
      <c r="AX52" s="826" t="str">
        <f t="shared" ref="AX52:BB52" si="17">AX35</f>
        <v>Oficina Sistemas de Información 
SPI</v>
      </c>
      <c r="AY52" s="826">
        <f t="shared" si="17"/>
        <v>0</v>
      </c>
      <c r="AZ52" s="826"/>
      <c r="BA52" s="826">
        <f t="shared" si="17"/>
        <v>0</v>
      </c>
      <c r="BB52" s="833">
        <f t="shared" si="17"/>
        <v>0</v>
      </c>
    </row>
    <row r="53" spans="2:54" ht="79.5" customHeight="1">
      <c r="B53" s="218"/>
      <c r="C53" s="263"/>
      <c r="D53" s="893"/>
      <c r="E53" s="888"/>
      <c r="F53" s="875"/>
      <c r="G53" s="875"/>
      <c r="H53" s="875"/>
      <c r="I53" s="875"/>
      <c r="J53" s="875"/>
      <c r="K53" s="851"/>
      <c r="L53" s="875"/>
      <c r="M53" s="875"/>
      <c r="N53" s="863"/>
      <c r="O53" s="875"/>
      <c r="P53" s="893"/>
      <c r="Q53" s="863"/>
      <c r="R53" s="863"/>
      <c r="S53" s="863"/>
      <c r="T53" s="863"/>
      <c r="U53" s="867"/>
      <c r="V53" s="868"/>
      <c r="W53" s="876"/>
      <c r="X53" s="872"/>
      <c r="Y53" s="872"/>
      <c r="Z53" s="978"/>
      <c r="AA53" s="230" t="s">
        <v>89</v>
      </c>
      <c r="AB53" s="230" t="s">
        <v>266</v>
      </c>
      <c r="AC53" s="230" t="s">
        <v>91</v>
      </c>
      <c r="AD53" s="230" t="s">
        <v>92</v>
      </c>
      <c r="AE53" s="224">
        <f>VLOOKUP(AD53,'Datos Validacion'!$K$6:$L$8,2,0)</f>
        <v>0.25</v>
      </c>
      <c r="AF53" s="231" t="s">
        <v>188</v>
      </c>
      <c r="AG53" s="224">
        <f>VLOOKUP(AF53,'Datos Validacion'!$M$6:$N$7,2,0)</f>
        <v>0.25</v>
      </c>
      <c r="AH53" s="230" t="s">
        <v>94</v>
      </c>
      <c r="AI53" s="875"/>
      <c r="AJ53" s="974"/>
      <c r="AK53" s="875"/>
      <c r="AL53" s="979"/>
      <c r="AM53" s="873"/>
      <c r="AN53" s="873"/>
      <c r="AO53" s="873"/>
      <c r="AP53" s="873"/>
      <c r="AQ53" s="872"/>
      <c r="AR53" s="863"/>
      <c r="AS53" s="865"/>
      <c r="AT53" s="234" t="s">
        <v>287</v>
      </c>
      <c r="AU53" s="881"/>
      <c r="AV53" s="835"/>
      <c r="AW53" s="834"/>
      <c r="AX53" s="827"/>
      <c r="AY53" s="827"/>
      <c r="AZ53" s="827"/>
      <c r="BA53" s="827"/>
      <c r="BB53" s="834"/>
    </row>
    <row r="54" spans="2:54" ht="83.45" customHeight="1">
      <c r="B54" s="218"/>
      <c r="C54" s="263"/>
      <c r="D54" s="238"/>
      <c r="E54" s="888"/>
      <c r="F54" s="875"/>
      <c r="G54" s="875"/>
      <c r="H54" s="875"/>
      <c r="I54" s="875"/>
      <c r="J54" s="875"/>
      <c r="K54" s="851"/>
      <c r="L54" s="875"/>
      <c r="M54" s="875"/>
      <c r="N54" s="863"/>
      <c r="O54" s="875"/>
      <c r="P54" s="893"/>
      <c r="Q54" s="863"/>
      <c r="R54" s="863"/>
      <c r="S54" s="863"/>
      <c r="T54" s="827"/>
      <c r="U54" s="856"/>
      <c r="V54" s="858"/>
      <c r="W54" s="860"/>
      <c r="X54" s="872"/>
      <c r="Y54" s="854"/>
      <c r="Z54" s="264" t="s">
        <v>300</v>
      </c>
      <c r="AA54" s="25" t="s">
        <v>89</v>
      </c>
      <c r="AB54" s="221" t="s">
        <v>167</v>
      </c>
      <c r="AC54" s="25" t="s">
        <v>91</v>
      </c>
      <c r="AD54" s="25" t="s">
        <v>208</v>
      </c>
      <c r="AE54" s="241">
        <f>VLOOKUP(AD54,'Datos Validacion'!$K$6:$L$8,2,0)</f>
        <v>0.1</v>
      </c>
      <c r="AF54" s="221" t="s">
        <v>188</v>
      </c>
      <c r="AG54" s="241">
        <f>VLOOKUP(AF54,'Datos Validacion'!$M$6:$N$7,2,0)</f>
        <v>0.25</v>
      </c>
      <c r="AH54" s="25" t="s">
        <v>94</v>
      </c>
      <c r="AI54" s="214" t="s">
        <v>209</v>
      </c>
      <c r="AJ54" s="25" t="s">
        <v>96</v>
      </c>
      <c r="AK54" s="221" t="s">
        <v>210</v>
      </c>
      <c r="AL54" s="242">
        <f t="shared" ref="AL54" si="18">+AE54+AG54</f>
        <v>0.35</v>
      </c>
      <c r="AM54" s="862"/>
      <c r="AN54" s="862"/>
      <c r="AO54" s="862"/>
      <c r="AP54" s="862"/>
      <c r="AQ54" s="854"/>
      <c r="AR54" s="827"/>
      <c r="AS54" s="865"/>
      <c r="AT54" s="198" t="s">
        <v>211</v>
      </c>
      <c r="AU54" s="201" t="s">
        <v>351</v>
      </c>
      <c r="AV54" s="274">
        <v>45209</v>
      </c>
      <c r="AW54" s="200" t="s">
        <v>213</v>
      </c>
      <c r="AX54" s="203" t="s">
        <v>205</v>
      </c>
      <c r="AY54" s="208" t="s">
        <v>151</v>
      </c>
      <c r="AZ54" s="200"/>
      <c r="BA54" s="203" t="s">
        <v>152</v>
      </c>
      <c r="BB54" s="201" t="s">
        <v>206</v>
      </c>
    </row>
    <row r="55" spans="2:54" ht="84.75" customHeight="1">
      <c r="B55" s="218"/>
      <c r="C55" s="263"/>
      <c r="D55" s="885"/>
      <c r="E55" s="887" t="s">
        <v>357</v>
      </c>
      <c r="F55" s="874" t="s">
        <v>358</v>
      </c>
      <c r="G55" s="874" t="s">
        <v>256</v>
      </c>
      <c r="H55" s="874" t="s">
        <v>359</v>
      </c>
      <c r="I55" s="874" t="s">
        <v>360</v>
      </c>
      <c r="J55" s="874" t="s">
        <v>343</v>
      </c>
      <c r="K55" s="850">
        <v>13</v>
      </c>
      <c r="L55" s="874"/>
      <c r="M55" s="874"/>
      <c r="N55" s="826" t="s">
        <v>79</v>
      </c>
      <c r="O55" s="874" t="s">
        <v>345</v>
      </c>
      <c r="P55" s="885">
        <v>13</v>
      </c>
      <c r="Q55" s="826" t="s">
        <v>361</v>
      </c>
      <c r="R55" s="826" t="s">
        <v>82</v>
      </c>
      <c r="S55" s="826" t="s">
        <v>362</v>
      </c>
      <c r="T55" s="826" t="s">
        <v>184</v>
      </c>
      <c r="U55" s="855">
        <f>VLOOKUP(T55,'Datos Validacion'!$C$6:$D$10,2,0)</f>
        <v>0.4</v>
      </c>
      <c r="V55" s="878" t="s">
        <v>263</v>
      </c>
      <c r="W55" s="859">
        <f>VLOOKUP(V55,'Datos Validacion'!$E$6:$F$15,2,0)</f>
        <v>0.6</v>
      </c>
      <c r="X55" s="955" t="s">
        <v>363</v>
      </c>
      <c r="Y55" s="853" t="s">
        <v>263</v>
      </c>
      <c r="Z55" s="977" t="s">
        <v>349</v>
      </c>
      <c r="AA55" s="230" t="s">
        <v>89</v>
      </c>
      <c r="AB55" s="230" t="s">
        <v>266</v>
      </c>
      <c r="AC55" s="230" t="s">
        <v>91</v>
      </c>
      <c r="AD55" s="230" t="s">
        <v>92</v>
      </c>
      <c r="AE55" s="224">
        <f>VLOOKUP(AD55,'Datos Validacion'!$K$6:$L$8,2,0)</f>
        <v>0.25</v>
      </c>
      <c r="AF55" s="231" t="s">
        <v>188</v>
      </c>
      <c r="AG55" s="224">
        <f>VLOOKUP(AF55,'Datos Validacion'!$M$6:$N$7,2,0)</f>
        <v>0.25</v>
      </c>
      <c r="AH55" s="230" t="s">
        <v>94</v>
      </c>
      <c r="AI55" s="874" t="s">
        <v>267</v>
      </c>
      <c r="AJ55" s="960" t="s">
        <v>96</v>
      </c>
      <c r="AK55" s="874" t="s">
        <v>268</v>
      </c>
      <c r="AL55" s="979">
        <f>+AE55+AG55</f>
        <v>0.5</v>
      </c>
      <c r="AM55" s="861" t="str">
        <f t="shared" ref="AM55:AM61" si="19">IF(AN55&lt;=20%,"MUY BAJA",IF(AN55&lt;=40%,"BAJA",IF(AN55&lt;=60%,"MEDIA",IF(AN55&lt;=80%,"ALTA","MUY ALTA"))))</f>
        <v>MUY BAJA</v>
      </c>
      <c r="AN55" s="861">
        <f t="shared" ref="AN55:AN61" si="20">IF(OR(AD55="prevenir",AD55="detectar"),(U55-(U55*AL55)), U55)</f>
        <v>0.2</v>
      </c>
      <c r="AO55" s="861" t="str">
        <f t="shared" ref="AO55:AO61" si="21">IF(AP55&lt;=20%,"LEVE",IF(AP55&lt;=40%,"MENOR",IF(AP55&lt;=60%,"MODERADO",IF(AP55&lt;=80%,"MAYOR","CATASTROFICO"))))</f>
        <v>MODERADO</v>
      </c>
      <c r="AP55" s="861">
        <f t="shared" ref="AP55:AP61" si="22">IF(AD55="corregir",(W55-(W55*AL55)), W55)</f>
        <v>0.6</v>
      </c>
      <c r="AQ55" s="853" t="s">
        <v>263</v>
      </c>
      <c r="AR55" s="826" t="s">
        <v>191</v>
      </c>
      <c r="AS55" s="207"/>
      <c r="AT55" s="234" t="s">
        <v>99</v>
      </c>
      <c r="AU55" s="881" t="s">
        <v>350</v>
      </c>
      <c r="AV55" s="835">
        <v>45209</v>
      </c>
      <c r="AW55" s="833" t="str">
        <f>AW35</f>
        <v xml:space="preserve">Pendiente de publicar en noviembre 2023 noticia sobre aplicación de políticas de segurida de la información. </v>
      </c>
      <c r="AX55" s="826" t="str">
        <f t="shared" ref="AX55:BB55" si="23">AX35</f>
        <v>Oficina Sistemas de Información 
SPI</v>
      </c>
      <c r="AY55" s="826">
        <f t="shared" si="23"/>
        <v>0</v>
      </c>
      <c r="AZ55" s="826"/>
      <c r="BA55" s="826">
        <f t="shared" si="23"/>
        <v>0</v>
      </c>
      <c r="BB55" s="833">
        <f t="shared" si="23"/>
        <v>0</v>
      </c>
    </row>
    <row r="56" spans="2:54" ht="84.75" customHeight="1">
      <c r="B56" s="218"/>
      <c r="C56" s="263"/>
      <c r="D56" s="893"/>
      <c r="E56" s="888"/>
      <c r="F56" s="875"/>
      <c r="G56" s="875"/>
      <c r="H56" s="875"/>
      <c r="I56" s="875"/>
      <c r="J56" s="875"/>
      <c r="K56" s="851"/>
      <c r="L56" s="875"/>
      <c r="M56" s="875"/>
      <c r="N56" s="863"/>
      <c r="O56" s="875"/>
      <c r="P56" s="893"/>
      <c r="Q56" s="863"/>
      <c r="R56" s="863"/>
      <c r="S56" s="863"/>
      <c r="T56" s="863"/>
      <c r="U56" s="867"/>
      <c r="V56" s="879"/>
      <c r="W56" s="876"/>
      <c r="X56" s="956"/>
      <c r="Y56" s="872"/>
      <c r="Z56" s="978"/>
      <c r="AA56" s="230" t="s">
        <v>89</v>
      </c>
      <c r="AB56" s="230" t="s">
        <v>266</v>
      </c>
      <c r="AC56" s="230" t="s">
        <v>91</v>
      </c>
      <c r="AD56" s="230" t="s">
        <v>92</v>
      </c>
      <c r="AE56" s="224">
        <f>VLOOKUP(AD56,'Datos Validacion'!$K$6:$L$8,2,0)</f>
        <v>0.25</v>
      </c>
      <c r="AF56" s="231" t="s">
        <v>188</v>
      </c>
      <c r="AG56" s="224">
        <f>VLOOKUP(AF56,'Datos Validacion'!$M$6:$N$7,2,0)</f>
        <v>0.25</v>
      </c>
      <c r="AH56" s="230" t="s">
        <v>94</v>
      </c>
      <c r="AI56" s="875"/>
      <c r="AJ56" s="974"/>
      <c r="AK56" s="875"/>
      <c r="AL56" s="979"/>
      <c r="AM56" s="873"/>
      <c r="AN56" s="873"/>
      <c r="AO56" s="873"/>
      <c r="AP56" s="873"/>
      <c r="AQ56" s="872"/>
      <c r="AR56" s="863"/>
      <c r="AS56" s="207"/>
      <c r="AT56" s="234" t="s">
        <v>287</v>
      </c>
      <c r="AU56" s="881"/>
      <c r="AV56" s="835"/>
      <c r="AW56" s="834"/>
      <c r="AX56" s="827"/>
      <c r="AY56" s="827"/>
      <c r="AZ56" s="827"/>
      <c r="BA56" s="827"/>
      <c r="BB56" s="834"/>
    </row>
    <row r="57" spans="2:54" ht="84.75" customHeight="1">
      <c r="B57" s="218"/>
      <c r="C57" s="263"/>
      <c r="D57" s="893"/>
      <c r="E57" s="888"/>
      <c r="F57" s="875"/>
      <c r="G57" s="875"/>
      <c r="H57" s="875"/>
      <c r="I57" s="875"/>
      <c r="J57" s="875"/>
      <c r="K57" s="851"/>
      <c r="L57" s="875"/>
      <c r="M57" s="875"/>
      <c r="N57" s="863"/>
      <c r="O57" s="875"/>
      <c r="P57" s="893"/>
      <c r="Q57" s="863"/>
      <c r="R57" s="863"/>
      <c r="S57" s="863"/>
      <c r="T57" s="827"/>
      <c r="U57" s="856"/>
      <c r="V57" s="880"/>
      <c r="W57" s="860"/>
      <c r="X57" s="956"/>
      <c r="Y57" s="854"/>
      <c r="Z57" s="264" t="s">
        <v>300</v>
      </c>
      <c r="AA57" s="25" t="s">
        <v>89</v>
      </c>
      <c r="AB57" s="221" t="s">
        <v>167</v>
      </c>
      <c r="AC57" s="25" t="s">
        <v>91</v>
      </c>
      <c r="AD57" s="25" t="s">
        <v>208</v>
      </c>
      <c r="AE57" s="241">
        <f>VLOOKUP(AD57,'Datos Validacion'!$K$6:$L$8,2,0)</f>
        <v>0.1</v>
      </c>
      <c r="AF57" s="221" t="s">
        <v>188</v>
      </c>
      <c r="AG57" s="241">
        <f>VLOOKUP(AF57,'Datos Validacion'!$M$6:$N$7,2,0)</f>
        <v>0.25</v>
      </c>
      <c r="AH57" s="25" t="s">
        <v>94</v>
      </c>
      <c r="AI57" s="214" t="s">
        <v>209</v>
      </c>
      <c r="AJ57" s="25" t="s">
        <v>96</v>
      </c>
      <c r="AK57" s="221" t="s">
        <v>210</v>
      </c>
      <c r="AL57" s="242">
        <f t="shared" ref="AL57" si="24">+AE57+AG57</f>
        <v>0.35</v>
      </c>
      <c r="AM57" s="862"/>
      <c r="AN57" s="862"/>
      <c r="AO57" s="862"/>
      <c r="AP57" s="862"/>
      <c r="AQ57" s="854"/>
      <c r="AR57" s="827"/>
      <c r="AS57" s="207"/>
      <c r="AT57" s="198" t="s">
        <v>211</v>
      </c>
      <c r="AU57" s="201" t="s">
        <v>351</v>
      </c>
      <c r="AV57" s="274">
        <v>45209</v>
      </c>
      <c r="AW57" s="200" t="s">
        <v>213</v>
      </c>
      <c r="AX57" s="203" t="s">
        <v>205</v>
      </c>
      <c r="AY57" s="208" t="s">
        <v>151</v>
      </c>
      <c r="AZ57" s="200"/>
      <c r="BA57" s="203" t="s">
        <v>152</v>
      </c>
      <c r="BB57" s="201" t="s">
        <v>206</v>
      </c>
    </row>
    <row r="58" spans="2:54" ht="89.1" customHeight="1">
      <c r="B58" s="218"/>
      <c r="C58" s="263"/>
      <c r="D58" s="960" t="s">
        <v>364</v>
      </c>
      <c r="E58" s="972" t="s">
        <v>365</v>
      </c>
      <c r="F58" s="874" t="s">
        <v>366</v>
      </c>
      <c r="G58" s="874" t="s">
        <v>256</v>
      </c>
      <c r="H58" s="874" t="s">
        <v>359</v>
      </c>
      <c r="I58" s="874" t="s">
        <v>360</v>
      </c>
      <c r="J58" s="874" t="s">
        <v>343</v>
      </c>
      <c r="K58" s="975">
        <v>14</v>
      </c>
      <c r="L58" s="874"/>
      <c r="M58" s="874"/>
      <c r="N58" s="826" t="s">
        <v>79</v>
      </c>
      <c r="O58" s="889" t="s">
        <v>345</v>
      </c>
      <c r="P58" s="885">
        <v>14</v>
      </c>
      <c r="Q58" s="826" t="s">
        <v>367</v>
      </c>
      <c r="R58" s="826" t="s">
        <v>82</v>
      </c>
      <c r="S58" s="826" t="s">
        <v>362</v>
      </c>
      <c r="T58" s="826" t="s">
        <v>184</v>
      </c>
      <c r="U58" s="855">
        <f>VLOOKUP(T58,'Datos Validacion'!$C$6:$D$10,2,0)</f>
        <v>0.4</v>
      </c>
      <c r="V58" s="857" t="s">
        <v>263</v>
      </c>
      <c r="W58" s="859">
        <f>VLOOKUP(V58,'Datos Validacion'!$E$6:$F$15,2,0)</f>
        <v>0.6</v>
      </c>
      <c r="X58" s="955" t="s">
        <v>363</v>
      </c>
      <c r="Y58" s="853" t="s">
        <v>263</v>
      </c>
      <c r="Z58" s="977" t="s">
        <v>349</v>
      </c>
      <c r="AA58" s="230" t="s">
        <v>89</v>
      </c>
      <c r="AB58" s="230" t="s">
        <v>266</v>
      </c>
      <c r="AC58" s="230" t="s">
        <v>91</v>
      </c>
      <c r="AD58" s="230" t="s">
        <v>92</v>
      </c>
      <c r="AE58" s="224">
        <f>VLOOKUP(AD58,'Datos Validacion'!$K$6:$L$8,2,0)</f>
        <v>0.25</v>
      </c>
      <c r="AF58" s="231" t="s">
        <v>188</v>
      </c>
      <c r="AG58" s="224">
        <f>VLOOKUP(AF58,'Datos Validacion'!$M$6:$N$7,2,0)</f>
        <v>0.25</v>
      </c>
      <c r="AH58" s="230" t="s">
        <v>94</v>
      </c>
      <c r="AI58" s="874" t="s">
        <v>267</v>
      </c>
      <c r="AJ58" s="960" t="s">
        <v>96</v>
      </c>
      <c r="AK58" s="874" t="s">
        <v>268</v>
      </c>
      <c r="AL58" s="979">
        <f>+AE58+AG58</f>
        <v>0.5</v>
      </c>
      <c r="AM58" s="861" t="str">
        <f t="shared" si="19"/>
        <v>MUY BAJA</v>
      </c>
      <c r="AN58" s="861">
        <f t="shared" si="20"/>
        <v>0.2</v>
      </c>
      <c r="AO58" s="861" t="str">
        <f t="shared" si="21"/>
        <v>MODERADO</v>
      </c>
      <c r="AP58" s="861">
        <f t="shared" si="22"/>
        <v>0.6</v>
      </c>
      <c r="AQ58" s="853" t="s">
        <v>263</v>
      </c>
      <c r="AR58" s="826" t="s">
        <v>191</v>
      </c>
      <c r="AS58" s="864"/>
      <c r="AT58" s="234" t="s">
        <v>99</v>
      </c>
      <c r="AU58" s="881" t="s">
        <v>350</v>
      </c>
      <c r="AV58" s="835">
        <v>45209</v>
      </c>
      <c r="AW58" s="833" t="str">
        <f>AW35</f>
        <v xml:space="preserve">Pendiente de publicar en noviembre 2023 noticia sobre aplicación de políticas de segurida de la información. </v>
      </c>
      <c r="AX58" s="826" t="str">
        <f t="shared" ref="AX58:BB58" si="25">AX35</f>
        <v>Oficina Sistemas de Información 
SPI</v>
      </c>
      <c r="AY58" s="826">
        <f t="shared" si="25"/>
        <v>0</v>
      </c>
      <c r="AZ58" s="826"/>
      <c r="BA58" s="826">
        <f t="shared" si="25"/>
        <v>0</v>
      </c>
      <c r="BB58" s="833">
        <f t="shared" si="25"/>
        <v>0</v>
      </c>
    </row>
    <row r="59" spans="2:54" ht="89.1" customHeight="1">
      <c r="B59" s="218"/>
      <c r="C59" s="263"/>
      <c r="D59" s="974"/>
      <c r="E59" s="973"/>
      <c r="F59" s="875"/>
      <c r="G59" s="875"/>
      <c r="H59" s="875"/>
      <c r="I59" s="875"/>
      <c r="J59" s="875"/>
      <c r="K59" s="976"/>
      <c r="L59" s="875"/>
      <c r="M59" s="875"/>
      <c r="N59" s="863"/>
      <c r="O59" s="889"/>
      <c r="P59" s="893"/>
      <c r="Q59" s="863"/>
      <c r="R59" s="863"/>
      <c r="S59" s="863"/>
      <c r="T59" s="863"/>
      <c r="U59" s="867"/>
      <c r="V59" s="868"/>
      <c r="W59" s="876"/>
      <c r="X59" s="956"/>
      <c r="Y59" s="872"/>
      <c r="Z59" s="978"/>
      <c r="AA59" s="230" t="s">
        <v>89</v>
      </c>
      <c r="AB59" s="230" t="s">
        <v>266</v>
      </c>
      <c r="AC59" s="230" t="s">
        <v>91</v>
      </c>
      <c r="AD59" s="230" t="s">
        <v>92</v>
      </c>
      <c r="AE59" s="224">
        <f>VLOOKUP(AD59,'Datos Validacion'!$K$6:$L$8,2,0)</f>
        <v>0.25</v>
      </c>
      <c r="AF59" s="231" t="s">
        <v>188</v>
      </c>
      <c r="AG59" s="224">
        <f>VLOOKUP(AF59,'Datos Validacion'!$M$6:$N$7,2,0)</f>
        <v>0.25</v>
      </c>
      <c r="AH59" s="230" t="s">
        <v>94</v>
      </c>
      <c r="AI59" s="875"/>
      <c r="AJ59" s="974"/>
      <c r="AK59" s="875"/>
      <c r="AL59" s="979"/>
      <c r="AM59" s="873"/>
      <c r="AN59" s="873"/>
      <c r="AO59" s="873"/>
      <c r="AP59" s="873"/>
      <c r="AQ59" s="872"/>
      <c r="AR59" s="863"/>
      <c r="AS59" s="865"/>
      <c r="AT59" s="234" t="s">
        <v>287</v>
      </c>
      <c r="AU59" s="881"/>
      <c r="AV59" s="835"/>
      <c r="AW59" s="834"/>
      <c r="AX59" s="827"/>
      <c r="AY59" s="827"/>
      <c r="AZ59" s="827"/>
      <c r="BA59" s="827"/>
      <c r="BB59" s="834"/>
    </row>
    <row r="60" spans="2:54" ht="89.1" customHeight="1">
      <c r="B60" s="218"/>
      <c r="C60" s="263"/>
      <c r="D60" s="974"/>
      <c r="E60" s="973"/>
      <c r="F60" s="875"/>
      <c r="G60" s="875"/>
      <c r="H60" s="875"/>
      <c r="I60" s="875"/>
      <c r="J60" s="875"/>
      <c r="K60" s="976"/>
      <c r="L60" s="875"/>
      <c r="M60" s="875"/>
      <c r="N60" s="863"/>
      <c r="O60" s="889"/>
      <c r="P60" s="893"/>
      <c r="Q60" s="863"/>
      <c r="R60" s="863"/>
      <c r="S60" s="863"/>
      <c r="T60" s="827"/>
      <c r="U60" s="856"/>
      <c r="V60" s="858"/>
      <c r="W60" s="860"/>
      <c r="X60" s="956"/>
      <c r="Y60" s="872"/>
      <c r="Z60" s="264" t="s">
        <v>300</v>
      </c>
      <c r="AA60" s="25" t="s">
        <v>89</v>
      </c>
      <c r="AB60" s="221" t="s">
        <v>167</v>
      </c>
      <c r="AC60" s="25" t="s">
        <v>91</v>
      </c>
      <c r="AD60" s="25" t="s">
        <v>208</v>
      </c>
      <c r="AE60" s="241">
        <f>VLOOKUP(AD60,'Datos Validacion'!$K$6:$L$8,2,0)</f>
        <v>0.1</v>
      </c>
      <c r="AF60" s="221" t="s">
        <v>188</v>
      </c>
      <c r="AG60" s="241">
        <f>VLOOKUP(AF60,'Datos Validacion'!$M$6:$N$7,2,0)</f>
        <v>0.25</v>
      </c>
      <c r="AH60" s="25" t="s">
        <v>94</v>
      </c>
      <c r="AI60" s="214" t="s">
        <v>209</v>
      </c>
      <c r="AJ60" s="25" t="s">
        <v>96</v>
      </c>
      <c r="AK60" s="221" t="s">
        <v>210</v>
      </c>
      <c r="AL60" s="242">
        <f t="shared" ref="AL60" si="26">+AE60+AG60</f>
        <v>0.35</v>
      </c>
      <c r="AM60" s="862"/>
      <c r="AN60" s="862"/>
      <c r="AO60" s="862"/>
      <c r="AP60" s="862"/>
      <c r="AQ60" s="854"/>
      <c r="AR60" s="827"/>
      <c r="AS60" s="865"/>
      <c r="AT60" s="198" t="s">
        <v>211</v>
      </c>
      <c r="AU60" s="201" t="s">
        <v>351</v>
      </c>
      <c r="AV60" s="274">
        <v>45209</v>
      </c>
      <c r="AW60" s="200" t="s">
        <v>213</v>
      </c>
      <c r="AX60" s="203" t="s">
        <v>205</v>
      </c>
      <c r="AY60" s="208" t="s">
        <v>151</v>
      </c>
      <c r="AZ60" s="200"/>
      <c r="BA60" s="203" t="s">
        <v>152</v>
      </c>
      <c r="BB60" s="201" t="s">
        <v>206</v>
      </c>
    </row>
    <row r="61" spans="2:54" ht="86.25" customHeight="1">
      <c r="B61" s="218"/>
      <c r="C61" s="263"/>
      <c r="D61" s="265"/>
      <c r="E61" s="882" t="s">
        <v>368</v>
      </c>
      <c r="F61" s="874" t="s">
        <v>369</v>
      </c>
      <c r="G61" s="874" t="s">
        <v>256</v>
      </c>
      <c r="H61" s="874" t="s">
        <v>370</v>
      </c>
      <c r="I61" s="874" t="s">
        <v>371</v>
      </c>
      <c r="J61" s="874" t="s">
        <v>372</v>
      </c>
      <c r="K61" s="836">
        <v>15</v>
      </c>
      <c r="L61" s="874"/>
      <c r="M61" s="874"/>
      <c r="N61" s="826" t="s">
        <v>79</v>
      </c>
      <c r="O61" s="874" t="s">
        <v>373</v>
      </c>
      <c r="P61" s="885">
        <v>15</v>
      </c>
      <c r="Q61" s="826" t="s">
        <v>374</v>
      </c>
      <c r="R61" s="826" t="s">
        <v>82</v>
      </c>
      <c r="S61" s="826" t="s">
        <v>362</v>
      </c>
      <c r="T61" s="826" t="s">
        <v>184</v>
      </c>
      <c r="U61" s="855">
        <f>VLOOKUP(T61,'Datos Validacion'!$C$6:$D$10,2,0)</f>
        <v>0.4</v>
      </c>
      <c r="V61" s="878" t="s">
        <v>263</v>
      </c>
      <c r="W61" s="859">
        <f>VLOOKUP(V61,'Datos Validacion'!$E$6:$F$15,2,0)</f>
        <v>0.6</v>
      </c>
      <c r="X61" s="955" t="s">
        <v>363</v>
      </c>
      <c r="Y61" s="853" t="s">
        <v>263</v>
      </c>
      <c r="Z61" s="214" t="s">
        <v>265</v>
      </c>
      <c r="AA61" s="230" t="s">
        <v>89</v>
      </c>
      <c r="AB61" s="214" t="s">
        <v>266</v>
      </c>
      <c r="AC61" s="230" t="s">
        <v>91</v>
      </c>
      <c r="AD61" s="230" t="s">
        <v>92</v>
      </c>
      <c r="AE61" s="224">
        <f>VLOOKUP(AD61,'Datos Validacion'!$K$6:$L$8,2,0)</f>
        <v>0.25</v>
      </c>
      <c r="AF61" s="231" t="s">
        <v>188</v>
      </c>
      <c r="AG61" s="224">
        <f>VLOOKUP(AF61,'Datos Validacion'!$M$6:$N$7,2,0)</f>
        <v>0.25</v>
      </c>
      <c r="AH61" s="230" t="s">
        <v>94</v>
      </c>
      <c r="AI61" s="214" t="s">
        <v>267</v>
      </c>
      <c r="AJ61" s="230" t="s">
        <v>96</v>
      </c>
      <c r="AK61" s="231" t="s">
        <v>268</v>
      </c>
      <c r="AL61" s="232">
        <f>+AE61+AG61</f>
        <v>0.5</v>
      </c>
      <c r="AM61" s="861" t="str">
        <f t="shared" si="19"/>
        <v>MUY BAJA</v>
      </c>
      <c r="AN61" s="861">
        <f t="shared" si="20"/>
        <v>0.2</v>
      </c>
      <c r="AO61" s="861" t="str">
        <f t="shared" si="21"/>
        <v>MODERADO</v>
      </c>
      <c r="AP61" s="861">
        <f t="shared" si="22"/>
        <v>0.6</v>
      </c>
      <c r="AQ61" s="853" t="s">
        <v>263</v>
      </c>
      <c r="AR61" s="826" t="s">
        <v>191</v>
      </c>
      <c r="AS61" s="864"/>
      <c r="AT61" s="234" t="s">
        <v>375</v>
      </c>
      <c r="AU61" s="201" t="s">
        <v>376</v>
      </c>
      <c r="AV61" s="274">
        <v>45209</v>
      </c>
      <c r="AW61" s="200" t="s">
        <v>377</v>
      </c>
      <c r="AX61" s="203"/>
      <c r="AY61" s="203"/>
      <c r="AZ61" s="200"/>
      <c r="BA61" s="203"/>
      <c r="BB61" s="201"/>
    </row>
    <row r="62" spans="2:54" ht="86.25" customHeight="1">
      <c r="B62" s="218"/>
      <c r="C62" s="263"/>
      <c r="D62" s="265"/>
      <c r="E62" s="964"/>
      <c r="F62" s="875"/>
      <c r="G62" s="875"/>
      <c r="H62" s="875"/>
      <c r="I62" s="875"/>
      <c r="J62" s="875"/>
      <c r="K62" s="837"/>
      <c r="L62" s="875"/>
      <c r="M62" s="875"/>
      <c r="N62" s="863"/>
      <c r="O62" s="875"/>
      <c r="P62" s="893"/>
      <c r="Q62" s="863"/>
      <c r="R62" s="863"/>
      <c r="S62" s="863"/>
      <c r="T62" s="863"/>
      <c r="U62" s="867"/>
      <c r="V62" s="879"/>
      <c r="W62" s="876"/>
      <c r="X62" s="956"/>
      <c r="Y62" s="872"/>
      <c r="Z62" s="214" t="s">
        <v>300</v>
      </c>
      <c r="AA62" s="230" t="s">
        <v>89</v>
      </c>
      <c r="AB62" s="231" t="s">
        <v>167</v>
      </c>
      <c r="AC62" s="230" t="s">
        <v>91</v>
      </c>
      <c r="AD62" s="230" t="s">
        <v>92</v>
      </c>
      <c r="AE62" s="224">
        <f>VLOOKUP(AD62,'Datos Validacion'!$K$6:$L$8,2,0)</f>
        <v>0.25</v>
      </c>
      <c r="AF62" s="231" t="s">
        <v>188</v>
      </c>
      <c r="AG62" s="224">
        <f>VLOOKUP(AF62,'Datos Validacion'!$M$6:$N$7,2,0)</f>
        <v>0.25</v>
      </c>
      <c r="AH62" s="230" t="s">
        <v>94</v>
      </c>
      <c r="AI62" s="214" t="s">
        <v>209</v>
      </c>
      <c r="AJ62" s="230" t="s">
        <v>96</v>
      </c>
      <c r="AK62" s="231" t="s">
        <v>210</v>
      </c>
      <c r="AL62" s="232">
        <f t="shared" ref="AL62:AL65" si="27">+AE62+AG62</f>
        <v>0.5</v>
      </c>
      <c r="AM62" s="862"/>
      <c r="AN62" s="862"/>
      <c r="AO62" s="862"/>
      <c r="AP62" s="862"/>
      <c r="AQ62" s="854"/>
      <c r="AR62" s="827"/>
      <c r="AS62" s="865"/>
      <c r="AT62" s="198" t="s">
        <v>211</v>
      </c>
      <c r="AU62" s="201" t="s">
        <v>378</v>
      </c>
      <c r="AV62" s="274">
        <v>45209</v>
      </c>
      <c r="AW62" s="200" t="str">
        <f>AW61</f>
        <v>Pendiente publicar noticia uso adecuado de activos de información</v>
      </c>
      <c r="AX62" s="203"/>
      <c r="AY62" s="203"/>
      <c r="AZ62" s="200"/>
      <c r="BA62" s="203"/>
      <c r="BB62" s="201"/>
    </row>
    <row r="63" spans="2:54" ht="97.5" customHeight="1">
      <c r="B63" s="218"/>
      <c r="C63" s="218"/>
      <c r="D63" s="920" t="s">
        <v>379</v>
      </c>
      <c r="E63" s="965" t="s">
        <v>380</v>
      </c>
      <c r="F63" s="889" t="s">
        <v>381</v>
      </c>
      <c r="G63" s="889" t="s">
        <v>382</v>
      </c>
      <c r="H63" s="889" t="s">
        <v>383</v>
      </c>
      <c r="I63" s="889" t="s">
        <v>384</v>
      </c>
      <c r="J63" s="889" t="s">
        <v>385</v>
      </c>
      <c r="K63" s="838">
        <v>16</v>
      </c>
      <c r="L63" s="889" t="s">
        <v>354</v>
      </c>
      <c r="M63" s="889" t="s">
        <v>386</v>
      </c>
      <c r="N63" s="826" t="s">
        <v>239</v>
      </c>
      <c r="O63" s="874" t="s">
        <v>387</v>
      </c>
      <c r="P63" s="885">
        <v>16</v>
      </c>
      <c r="Q63" s="826" t="s">
        <v>388</v>
      </c>
      <c r="R63" s="826" t="s">
        <v>82</v>
      </c>
      <c r="S63" s="826" t="s">
        <v>136</v>
      </c>
      <c r="T63" s="826" t="s">
        <v>389</v>
      </c>
      <c r="U63" s="855">
        <f>VLOOKUP(T63,'Datos Validacion'!$C$6:$D$10,2,0)</f>
        <v>0.2</v>
      </c>
      <c r="V63" s="857" t="s">
        <v>163</v>
      </c>
      <c r="W63" s="859">
        <f>VLOOKUP(V63,'Datos Validacion'!$E$6:$F$15,2,0)</f>
        <v>0.8</v>
      </c>
      <c r="X63" s="874" t="s">
        <v>390</v>
      </c>
      <c r="Y63" s="853" t="s">
        <v>165</v>
      </c>
      <c r="Z63" s="255" t="s">
        <v>272</v>
      </c>
      <c r="AA63" s="250" t="s">
        <v>89</v>
      </c>
      <c r="AB63" s="249" t="s">
        <v>391</v>
      </c>
      <c r="AC63" s="251" t="s">
        <v>91</v>
      </c>
      <c r="AD63" s="251" t="s">
        <v>92</v>
      </c>
      <c r="AE63" s="252">
        <f>VLOOKUP(AD63,'Datos Validacion'!$K$6:$L$8,2,0)</f>
        <v>0.25</v>
      </c>
      <c r="AF63" s="253" t="s">
        <v>93</v>
      </c>
      <c r="AG63" s="252">
        <f>VLOOKUP(AF63,'Datos Validacion'!$M$6:$N$7,2,0)</f>
        <v>0.15</v>
      </c>
      <c r="AH63" s="251" t="s">
        <v>94</v>
      </c>
      <c r="AI63" s="249" t="s">
        <v>274</v>
      </c>
      <c r="AJ63" s="251" t="s">
        <v>96</v>
      </c>
      <c r="AK63" s="256" t="s">
        <v>392</v>
      </c>
      <c r="AL63" s="254">
        <f t="shared" si="27"/>
        <v>0.4</v>
      </c>
      <c r="AM63" s="861" t="str">
        <f>IF(AN63&lt;=20%,"MUY BAJA",IF(AN63&lt;=40%,"BAJA",IF(AN63&lt;=60%,"MEDIA",IF(AN63&lt;=80%,"ALTA","MUY ALTA"))))</f>
        <v>MUY BAJA</v>
      </c>
      <c r="AN63" s="861">
        <f>IF(OR(AD63="prevenir",AD63="detectar"),(U63-(U63*AL63)), U63)</f>
        <v>0.12</v>
      </c>
      <c r="AO63" s="861" t="str">
        <f>IF(AP63&lt;=20%,"LEVE",IF(AP63&lt;=40%,"MENOR",IF(AP63&lt;=60%,"MODERADO",IF(AP63&lt;=80%,"MAYOR","CATASTROFICO"))))</f>
        <v>MAYOR</v>
      </c>
      <c r="AP63" s="861">
        <f>IF(AD63="corregir",(W63-(W63*AL63)), W63)</f>
        <v>0.8</v>
      </c>
      <c r="AQ63" s="853" t="s">
        <v>165</v>
      </c>
      <c r="AR63" s="826" t="s">
        <v>191</v>
      </c>
      <c r="AS63" s="864"/>
      <c r="AT63" s="257" t="s">
        <v>99</v>
      </c>
      <c r="AU63" s="201" t="s">
        <v>393</v>
      </c>
      <c r="AV63" s="274">
        <v>45209</v>
      </c>
      <c r="AW63" s="201" t="str">
        <f>AW19</f>
        <v>Se verificó y documentó el nivel de clasificación de la información de  las Actas de Conciliación, las cuales se encuentran registradas en el indicie de información clasificada y reservada de la entidad y que se encuentra publicada en la sección de datos abiertos del Mincit.</v>
      </c>
      <c r="AX63" s="203" t="str">
        <f t="shared" ref="AX63:BB63" si="28">AX19</f>
        <v>GRUPO DE GESTION DOCUMENTAL</v>
      </c>
      <c r="AY63" s="273" t="s">
        <v>145</v>
      </c>
      <c r="AZ63" s="203"/>
      <c r="BA63" s="203" t="str">
        <f t="shared" si="28"/>
        <v>x</v>
      </c>
      <c r="BB63" s="201" t="str">
        <f t="shared" si="28"/>
        <v>Porque se capacitó  y sensibilizó en temas relacionados con la conservación de documentos a todo el personal de la entidad en la correcta clasificación de la información y asegurar que los registros queden establecidos  en las Tablas de Retencion Documental</v>
      </c>
    </row>
    <row r="64" spans="2:54" ht="97.5" customHeight="1">
      <c r="B64" s="218"/>
      <c r="C64" s="218"/>
      <c r="D64" s="920"/>
      <c r="E64" s="965"/>
      <c r="F64" s="889"/>
      <c r="G64" s="889"/>
      <c r="H64" s="889"/>
      <c r="I64" s="889"/>
      <c r="J64" s="889"/>
      <c r="K64" s="838"/>
      <c r="L64" s="889"/>
      <c r="M64" s="889"/>
      <c r="N64" s="863"/>
      <c r="O64" s="875"/>
      <c r="P64" s="893"/>
      <c r="Q64" s="863"/>
      <c r="R64" s="863"/>
      <c r="S64" s="863"/>
      <c r="T64" s="863"/>
      <c r="U64" s="867"/>
      <c r="V64" s="868"/>
      <c r="W64" s="876"/>
      <c r="X64" s="875"/>
      <c r="Y64" s="872"/>
      <c r="Z64" s="203" t="s">
        <v>288</v>
      </c>
      <c r="AA64" s="230" t="s">
        <v>89</v>
      </c>
      <c r="AB64" s="214" t="s">
        <v>289</v>
      </c>
      <c r="AC64" s="230" t="s">
        <v>91</v>
      </c>
      <c r="AD64" s="230" t="s">
        <v>92</v>
      </c>
      <c r="AE64" s="224">
        <f>VLOOKUP(AD64,'Datos Validacion'!$K$6:$L$8,2,0)</f>
        <v>0.25</v>
      </c>
      <c r="AF64" s="231" t="s">
        <v>188</v>
      </c>
      <c r="AG64" s="224">
        <f>VLOOKUP(AF64,'Datos Validacion'!$M$6:$N$7,2,0)</f>
        <v>0.25</v>
      </c>
      <c r="AH64" s="230" t="s">
        <v>94</v>
      </c>
      <c r="AI64" s="214" t="s">
        <v>327</v>
      </c>
      <c r="AJ64" s="230" t="s">
        <v>96</v>
      </c>
      <c r="AK64" s="231" t="s">
        <v>290</v>
      </c>
      <c r="AL64" s="254">
        <f>+AE64+AG64</f>
        <v>0.5</v>
      </c>
      <c r="AM64" s="873"/>
      <c r="AN64" s="873"/>
      <c r="AO64" s="873"/>
      <c r="AP64" s="873"/>
      <c r="AQ64" s="872"/>
      <c r="AR64" s="863"/>
      <c r="AS64" s="865"/>
      <c r="AT64" s="198" t="s">
        <v>394</v>
      </c>
      <c r="AU64" s="201" t="s">
        <v>395</v>
      </c>
      <c r="AV64" s="274">
        <v>45209</v>
      </c>
      <c r="AW64" s="201" t="str">
        <f>AW29</f>
        <v>Infomes periodicos de seguimiento alertas de eventos e incidentes</v>
      </c>
      <c r="AX64" s="203" t="s">
        <v>205</v>
      </c>
      <c r="AY64" s="208" t="s">
        <v>151</v>
      </c>
      <c r="AZ64" s="200"/>
      <c r="BA64" s="203" t="s">
        <v>152</v>
      </c>
      <c r="BB64" s="201" t="s">
        <v>206</v>
      </c>
    </row>
    <row r="65" spans="2:54" ht="97.5" customHeight="1">
      <c r="B65" s="218"/>
      <c r="C65" s="218"/>
      <c r="D65" s="920"/>
      <c r="E65" s="965"/>
      <c r="F65" s="889"/>
      <c r="G65" s="889"/>
      <c r="H65" s="889"/>
      <c r="I65" s="889"/>
      <c r="J65" s="889"/>
      <c r="K65" s="838"/>
      <c r="L65" s="889"/>
      <c r="M65" s="889"/>
      <c r="N65" s="863"/>
      <c r="O65" s="875"/>
      <c r="P65" s="893"/>
      <c r="Q65" s="863"/>
      <c r="R65" s="863"/>
      <c r="S65" s="863"/>
      <c r="T65" s="863"/>
      <c r="U65" s="867"/>
      <c r="V65" s="868"/>
      <c r="W65" s="876"/>
      <c r="X65" s="875"/>
      <c r="Y65" s="872"/>
      <c r="Z65" s="214" t="s">
        <v>300</v>
      </c>
      <c r="AA65" s="230" t="s">
        <v>89</v>
      </c>
      <c r="AB65" s="231" t="s">
        <v>167</v>
      </c>
      <c r="AC65" s="230" t="s">
        <v>91</v>
      </c>
      <c r="AD65" s="230" t="s">
        <v>92</v>
      </c>
      <c r="AE65" s="224">
        <f>VLOOKUP(AD65,'Datos Validacion'!$K$6:$L$8,2,0)</f>
        <v>0.25</v>
      </c>
      <c r="AF65" s="231" t="s">
        <v>188</v>
      </c>
      <c r="AG65" s="224">
        <f>VLOOKUP(AF65,'Datos Validacion'!$M$6:$N$7,2,0)</f>
        <v>0.25</v>
      </c>
      <c r="AH65" s="230" t="s">
        <v>94</v>
      </c>
      <c r="AI65" s="214" t="s">
        <v>209</v>
      </c>
      <c r="AJ65" s="230" t="s">
        <v>96</v>
      </c>
      <c r="AK65" s="231" t="s">
        <v>210</v>
      </c>
      <c r="AL65" s="254">
        <f t="shared" si="27"/>
        <v>0.5</v>
      </c>
      <c r="AM65" s="862"/>
      <c r="AN65" s="862"/>
      <c r="AO65" s="862"/>
      <c r="AP65" s="862"/>
      <c r="AQ65" s="854"/>
      <c r="AR65" s="827"/>
      <c r="AS65" s="865"/>
      <c r="AT65" s="198" t="s">
        <v>211</v>
      </c>
      <c r="AU65" s="201" t="s">
        <v>396</v>
      </c>
      <c r="AV65" s="212">
        <v>45209</v>
      </c>
      <c r="AW65" s="200" t="str">
        <f>AW42</f>
        <v>Infomes periodicos de seguimiento alertas de eventos e incidentes</v>
      </c>
      <c r="AX65" s="200" t="str">
        <f t="shared" ref="AX65:BB65" si="29">AX42</f>
        <v>Oficina Sistemas de Información 
- Monitoreo Plataforma Tecnológica</v>
      </c>
      <c r="AY65" s="200" t="str">
        <f t="shared" si="29"/>
        <v>MRSPI2022 Seguimiento 202310</v>
      </c>
      <c r="AZ65" s="200">
        <f t="shared" si="29"/>
        <v>0</v>
      </c>
      <c r="BA65" s="200" t="str">
        <f t="shared" si="29"/>
        <v>X</v>
      </c>
      <c r="BB65" s="200" t="str">
        <f t="shared" si="29"/>
        <v>ANS Contrato GC109-2023</v>
      </c>
    </row>
    <row r="66" spans="2:54" ht="86.25" customHeight="1">
      <c r="B66" s="218"/>
      <c r="C66" s="218"/>
      <c r="D66" s="885"/>
      <c r="E66" s="882" t="s">
        <v>397</v>
      </c>
      <c r="F66" s="874" t="s">
        <v>398</v>
      </c>
      <c r="G66" s="874" t="s">
        <v>382</v>
      </c>
      <c r="H66" s="874" t="s">
        <v>399</v>
      </c>
      <c r="I66" s="874" t="s">
        <v>400</v>
      </c>
      <c r="J66" s="874" t="s">
        <v>401</v>
      </c>
      <c r="K66" s="836">
        <v>17</v>
      </c>
      <c r="L66" s="874" t="s">
        <v>402</v>
      </c>
      <c r="M66" s="874" t="s">
        <v>402</v>
      </c>
      <c r="N66" s="826" t="s">
        <v>79</v>
      </c>
      <c r="O66" s="874" t="s">
        <v>403</v>
      </c>
      <c r="P66" s="885">
        <v>17</v>
      </c>
      <c r="Q66" s="826" t="s">
        <v>323</v>
      </c>
      <c r="R66" s="826" t="s">
        <v>82</v>
      </c>
      <c r="S66" s="826" t="s">
        <v>347</v>
      </c>
      <c r="T66" s="826" t="s">
        <v>184</v>
      </c>
      <c r="U66" s="855">
        <f>VLOOKUP(T66,'Datos Validacion'!$C$6:$D$10,2,0)</f>
        <v>0.4</v>
      </c>
      <c r="V66" s="857" t="s">
        <v>263</v>
      </c>
      <c r="W66" s="859">
        <f>VLOOKUP(V66,'Datos Validacion'!$E$6:$F$15,2,0)</f>
        <v>0.6</v>
      </c>
      <c r="X66" s="891" t="s">
        <v>404</v>
      </c>
      <c r="Y66" s="853" t="s">
        <v>263</v>
      </c>
      <c r="Z66" s="874" t="s">
        <v>349</v>
      </c>
      <c r="AA66" s="230" t="s">
        <v>89</v>
      </c>
      <c r="AB66" s="214" t="s">
        <v>266</v>
      </c>
      <c r="AC66" s="230" t="s">
        <v>91</v>
      </c>
      <c r="AD66" s="230" t="s">
        <v>92</v>
      </c>
      <c r="AE66" s="224">
        <f>VLOOKUP(AD66,'Datos Validacion'!$K$6:$L$8,2,0)</f>
        <v>0.25</v>
      </c>
      <c r="AF66" s="231" t="s">
        <v>188</v>
      </c>
      <c r="AG66" s="224">
        <f>VLOOKUP(AF66,'Datos Validacion'!$M$6:$N$7,2,0)</f>
        <v>0.25</v>
      </c>
      <c r="AH66" s="230" t="s">
        <v>94</v>
      </c>
      <c r="AI66" s="214" t="s">
        <v>267</v>
      </c>
      <c r="AJ66" s="230" t="s">
        <v>96</v>
      </c>
      <c r="AK66" s="231" t="s">
        <v>405</v>
      </c>
      <c r="AL66" s="232">
        <f>+AE66+AG66</f>
        <v>0.5</v>
      </c>
      <c r="AM66" s="861" t="str">
        <f>IF(AN66&lt;=20%,"MUY BAJA",IF(AN66&lt;=40%,"BAJA",IF(AN66&lt;=60%,"MEDIA",IF(AN66&lt;=80%,"ALTA","MUY ALTA"))))</f>
        <v>MUY BAJA</v>
      </c>
      <c r="AN66" s="861">
        <f>IF(OR(AD66="prevenir",AD66="detectar"),(U66-(U66*AL66)), U66)</f>
        <v>0.2</v>
      </c>
      <c r="AO66" s="861" t="str">
        <f>IF(AP66&lt;=20%,"LEVE",IF(AP66&lt;=40%,"MENOR",IF(AP66&lt;=60%,"MODERADO",IF(AP66&lt;=80%,"MAYOR","CATASTROFICO"))))</f>
        <v>MODERADO</v>
      </c>
      <c r="AP66" s="861">
        <f>IF(AD66="corregir",(W66-(W66*AL66)), W66)</f>
        <v>0.6</v>
      </c>
      <c r="AQ66" s="853" t="s">
        <v>263</v>
      </c>
      <c r="AR66" s="826" t="s">
        <v>191</v>
      </c>
      <c r="AS66" s="864"/>
      <c r="AT66" s="234" t="s">
        <v>99</v>
      </c>
      <c r="AU66" s="881" t="s">
        <v>350</v>
      </c>
      <c r="AV66" s="831">
        <v>45209</v>
      </c>
      <c r="AW66" s="833" t="str">
        <f>AW35</f>
        <v xml:space="preserve">Pendiente de publicar en noviembre 2023 noticia sobre aplicación de políticas de segurida de la información. </v>
      </c>
      <c r="AX66" s="826" t="str">
        <f t="shared" ref="AX66:BB66" si="30">AX35</f>
        <v>Oficina Sistemas de Información 
SPI</v>
      </c>
      <c r="AY66" s="826">
        <f t="shared" si="30"/>
        <v>0</v>
      </c>
      <c r="AZ66" s="826"/>
      <c r="BA66" s="826">
        <f t="shared" si="30"/>
        <v>0</v>
      </c>
      <c r="BB66" s="833">
        <f t="shared" si="30"/>
        <v>0</v>
      </c>
    </row>
    <row r="67" spans="2:54" ht="86.25" customHeight="1">
      <c r="B67" s="218"/>
      <c r="C67" s="218"/>
      <c r="D67" s="893"/>
      <c r="E67" s="964"/>
      <c r="F67" s="875"/>
      <c r="G67" s="875"/>
      <c r="H67" s="875"/>
      <c r="I67" s="875"/>
      <c r="J67" s="875"/>
      <c r="K67" s="837"/>
      <c r="L67" s="875"/>
      <c r="M67" s="875"/>
      <c r="N67" s="863"/>
      <c r="O67" s="875"/>
      <c r="P67" s="893"/>
      <c r="Q67" s="863"/>
      <c r="R67" s="863"/>
      <c r="S67" s="863"/>
      <c r="T67" s="863"/>
      <c r="U67" s="867"/>
      <c r="V67" s="868"/>
      <c r="W67" s="876"/>
      <c r="X67" s="892"/>
      <c r="Y67" s="872"/>
      <c r="Z67" s="884"/>
      <c r="AA67" s="230" t="s">
        <v>89</v>
      </c>
      <c r="AB67" s="214" t="s">
        <v>266</v>
      </c>
      <c r="AC67" s="230" t="s">
        <v>91</v>
      </c>
      <c r="AD67" s="230" t="s">
        <v>92</v>
      </c>
      <c r="AE67" s="224">
        <f>VLOOKUP(AD67,'Datos Validacion'!$K$6:$L$8,2,0)</f>
        <v>0.25</v>
      </c>
      <c r="AF67" s="231" t="s">
        <v>188</v>
      </c>
      <c r="AG67" s="224">
        <f>VLOOKUP(AF67,'Datos Validacion'!$M$6:$N$7,2,0)</f>
        <v>0.25</v>
      </c>
      <c r="AH67" s="230" t="s">
        <v>94</v>
      </c>
      <c r="AI67" s="214" t="s">
        <v>286</v>
      </c>
      <c r="AJ67" s="230" t="s">
        <v>96</v>
      </c>
      <c r="AK67" s="231" t="s">
        <v>405</v>
      </c>
      <c r="AL67" s="232">
        <f t="shared" ref="AL67" si="31">+AE67+AG67</f>
        <v>0.5</v>
      </c>
      <c r="AM67" s="873"/>
      <c r="AN67" s="873"/>
      <c r="AO67" s="873"/>
      <c r="AP67" s="873"/>
      <c r="AQ67" s="872"/>
      <c r="AR67" s="863"/>
      <c r="AS67" s="865"/>
      <c r="AT67" s="234" t="s">
        <v>287</v>
      </c>
      <c r="AU67" s="881"/>
      <c r="AV67" s="832"/>
      <c r="AW67" s="834"/>
      <c r="AX67" s="827"/>
      <c r="AY67" s="827"/>
      <c r="AZ67" s="827"/>
      <c r="BA67" s="827"/>
      <c r="BB67" s="834"/>
    </row>
    <row r="68" spans="2:54" ht="86.25" customHeight="1">
      <c r="B68" s="218"/>
      <c r="C68" s="218"/>
      <c r="D68" s="893"/>
      <c r="E68" s="964"/>
      <c r="F68" s="875"/>
      <c r="G68" s="875"/>
      <c r="H68" s="875"/>
      <c r="I68" s="875"/>
      <c r="J68" s="875"/>
      <c r="K68" s="837"/>
      <c r="L68" s="875"/>
      <c r="M68" s="875"/>
      <c r="N68" s="863"/>
      <c r="O68" s="875"/>
      <c r="P68" s="893"/>
      <c r="Q68" s="863"/>
      <c r="R68" s="863"/>
      <c r="S68" s="863"/>
      <c r="T68" s="863"/>
      <c r="U68" s="867"/>
      <c r="V68" s="868"/>
      <c r="W68" s="876"/>
      <c r="X68" s="892"/>
      <c r="Y68" s="872"/>
      <c r="Z68" s="260" t="s">
        <v>232</v>
      </c>
      <c r="AA68" s="230" t="s">
        <v>89</v>
      </c>
      <c r="AB68" s="231" t="s">
        <v>215</v>
      </c>
      <c r="AC68" s="230" t="s">
        <v>91</v>
      </c>
      <c r="AD68" s="230" t="s">
        <v>92</v>
      </c>
      <c r="AE68" s="224">
        <f>VLOOKUP(AD68,'Datos Validacion'!$K$6:$L$8,2,0)</f>
        <v>0.25</v>
      </c>
      <c r="AF68" s="231" t="s">
        <v>188</v>
      </c>
      <c r="AG68" s="224">
        <f>VLOOKUP(AF68,'Datos Validacion'!$M$6:$N$7,2,0)</f>
        <v>0.25</v>
      </c>
      <c r="AH68" s="230" t="s">
        <v>94</v>
      </c>
      <c r="AI68" s="214" t="s">
        <v>216</v>
      </c>
      <c r="AJ68" s="230" t="s">
        <v>96</v>
      </c>
      <c r="AK68" s="231" t="s">
        <v>406</v>
      </c>
      <c r="AL68" s="232">
        <f t="shared" ref="AL68:AL70" si="32">+AE68+AG68</f>
        <v>0.5</v>
      </c>
      <c r="AM68" s="873"/>
      <c r="AN68" s="873"/>
      <c r="AO68" s="873"/>
      <c r="AP68" s="873"/>
      <c r="AQ68" s="872"/>
      <c r="AR68" s="863"/>
      <c r="AS68" s="865"/>
      <c r="AT68" s="198" t="s">
        <v>192</v>
      </c>
      <c r="AU68" s="202" t="s">
        <v>407</v>
      </c>
      <c r="AV68" s="212">
        <v>45209</v>
      </c>
      <c r="AW68" s="200" t="s">
        <v>194</v>
      </c>
      <c r="AX68" s="203" t="s">
        <v>195</v>
      </c>
      <c r="AY68" s="243" t="s">
        <v>196</v>
      </c>
      <c r="AZ68" s="200"/>
      <c r="BA68" s="203" t="s">
        <v>152</v>
      </c>
      <c r="BB68" s="201" t="s">
        <v>197</v>
      </c>
    </row>
    <row r="69" spans="2:54" ht="86.25" customHeight="1">
      <c r="B69" s="218"/>
      <c r="C69" s="218"/>
      <c r="D69" s="893"/>
      <c r="E69" s="964"/>
      <c r="F69" s="875"/>
      <c r="G69" s="875"/>
      <c r="H69" s="875"/>
      <c r="I69" s="875"/>
      <c r="J69" s="875"/>
      <c r="K69" s="837"/>
      <c r="L69" s="875"/>
      <c r="M69" s="875"/>
      <c r="N69" s="863"/>
      <c r="O69" s="875"/>
      <c r="P69" s="893"/>
      <c r="Q69" s="863"/>
      <c r="R69" s="863"/>
      <c r="S69" s="863"/>
      <c r="T69" s="863"/>
      <c r="U69" s="867"/>
      <c r="V69" s="868"/>
      <c r="W69" s="876"/>
      <c r="X69" s="892"/>
      <c r="Y69" s="872"/>
      <c r="Z69" s="260" t="s">
        <v>186</v>
      </c>
      <c r="AA69" s="230" t="s">
        <v>89</v>
      </c>
      <c r="AB69" s="214" t="s">
        <v>187</v>
      </c>
      <c r="AC69" s="230" t="s">
        <v>91</v>
      </c>
      <c r="AD69" s="230" t="s">
        <v>92</v>
      </c>
      <c r="AE69" s="224">
        <f>VLOOKUP(AD69,'Datos Validacion'!$K$6:$L$8,2,0)</f>
        <v>0.25</v>
      </c>
      <c r="AF69" s="231" t="s">
        <v>188</v>
      </c>
      <c r="AG69" s="224">
        <f>VLOOKUP(AF69,'Datos Validacion'!$M$6:$N$7,2,0)</f>
        <v>0.25</v>
      </c>
      <c r="AH69" s="230" t="s">
        <v>94</v>
      </c>
      <c r="AI69" s="214" t="s">
        <v>327</v>
      </c>
      <c r="AJ69" s="230" t="s">
        <v>96</v>
      </c>
      <c r="AK69" s="231" t="s">
        <v>190</v>
      </c>
      <c r="AL69" s="232">
        <f t="shared" si="32"/>
        <v>0.5</v>
      </c>
      <c r="AM69" s="873"/>
      <c r="AN69" s="873"/>
      <c r="AO69" s="873"/>
      <c r="AP69" s="873"/>
      <c r="AQ69" s="872"/>
      <c r="AR69" s="863"/>
      <c r="AS69" s="865"/>
      <c r="AT69" s="198" t="s">
        <v>328</v>
      </c>
      <c r="AU69" s="202" t="s">
        <v>408</v>
      </c>
      <c r="AV69" s="212">
        <v>45209</v>
      </c>
      <c r="AW69" s="200" t="s">
        <v>409</v>
      </c>
      <c r="AX69" s="203" t="s">
        <v>296</v>
      </c>
      <c r="AY69" s="208" t="s">
        <v>151</v>
      </c>
      <c r="AZ69" s="200"/>
      <c r="BA69" s="203" t="s">
        <v>152</v>
      </c>
      <c r="BB69" s="201" t="s">
        <v>410</v>
      </c>
    </row>
    <row r="70" spans="2:54" ht="86.25" customHeight="1">
      <c r="B70" s="218"/>
      <c r="C70" s="218"/>
      <c r="D70" s="893"/>
      <c r="E70" s="964"/>
      <c r="F70" s="875"/>
      <c r="G70" s="875"/>
      <c r="H70" s="875"/>
      <c r="I70" s="875"/>
      <c r="J70" s="875"/>
      <c r="K70" s="837"/>
      <c r="L70" s="875"/>
      <c r="M70" s="875"/>
      <c r="N70" s="863"/>
      <c r="O70" s="875"/>
      <c r="P70" s="893"/>
      <c r="Q70" s="863"/>
      <c r="R70" s="863"/>
      <c r="S70" s="863"/>
      <c r="T70" s="827"/>
      <c r="U70" s="856"/>
      <c r="V70" s="858"/>
      <c r="W70" s="860"/>
      <c r="X70" s="892"/>
      <c r="Y70" s="854"/>
      <c r="Z70" s="260" t="s">
        <v>207</v>
      </c>
      <c r="AA70" s="230" t="s">
        <v>89</v>
      </c>
      <c r="AB70" s="231" t="s">
        <v>167</v>
      </c>
      <c r="AC70" s="230" t="s">
        <v>91</v>
      </c>
      <c r="AD70" s="230" t="s">
        <v>208</v>
      </c>
      <c r="AE70" s="224">
        <f>VLOOKUP(AD70,'Datos Validacion'!$K$6:$L$8,2,0)</f>
        <v>0.1</v>
      </c>
      <c r="AF70" s="231" t="s">
        <v>188</v>
      </c>
      <c r="AG70" s="224">
        <f>VLOOKUP(AF70,'Datos Validacion'!$M$6:$N$7,2,0)</f>
        <v>0.25</v>
      </c>
      <c r="AH70" s="230" t="s">
        <v>94</v>
      </c>
      <c r="AI70" s="214" t="s">
        <v>209</v>
      </c>
      <c r="AJ70" s="230" t="s">
        <v>96</v>
      </c>
      <c r="AK70" s="231" t="s">
        <v>210</v>
      </c>
      <c r="AL70" s="232">
        <f t="shared" si="32"/>
        <v>0.35</v>
      </c>
      <c r="AM70" s="862"/>
      <c r="AN70" s="862"/>
      <c r="AO70" s="862"/>
      <c r="AP70" s="862"/>
      <c r="AQ70" s="854"/>
      <c r="AR70" s="827"/>
      <c r="AS70" s="866"/>
      <c r="AT70" s="198" t="s">
        <v>211</v>
      </c>
      <c r="AU70" s="201" t="s">
        <v>351</v>
      </c>
      <c r="AV70" s="212">
        <v>45209</v>
      </c>
      <c r="AW70" s="200" t="s">
        <v>213</v>
      </c>
      <c r="AX70" s="203" t="s">
        <v>205</v>
      </c>
      <c r="AY70" s="208" t="s">
        <v>151</v>
      </c>
      <c r="AZ70" s="200"/>
      <c r="BA70" s="203" t="s">
        <v>152</v>
      </c>
      <c r="BB70" s="201" t="s">
        <v>206</v>
      </c>
    </row>
    <row r="71" spans="2:54" ht="87.75" customHeight="1">
      <c r="B71" s="218"/>
      <c r="C71" s="218"/>
      <c r="D71" s="219"/>
      <c r="E71" s="882" t="s">
        <v>411</v>
      </c>
      <c r="F71" s="874" t="s">
        <v>412</v>
      </c>
      <c r="G71" s="874" t="s">
        <v>382</v>
      </c>
      <c r="H71" s="874" t="s">
        <v>413</v>
      </c>
      <c r="I71" s="980" t="s">
        <v>414</v>
      </c>
      <c r="J71" s="874" t="s">
        <v>415</v>
      </c>
      <c r="K71" s="836">
        <v>18</v>
      </c>
      <c r="L71" s="874" t="s">
        <v>402</v>
      </c>
      <c r="M71" s="874" t="s">
        <v>402</v>
      </c>
      <c r="N71" s="826" t="s">
        <v>79</v>
      </c>
      <c r="O71" s="874" t="s">
        <v>416</v>
      </c>
      <c r="P71" s="885">
        <v>18</v>
      </c>
      <c r="Q71" s="826" t="s">
        <v>417</v>
      </c>
      <c r="R71" s="826" t="s">
        <v>82</v>
      </c>
      <c r="S71" s="826" t="s">
        <v>362</v>
      </c>
      <c r="T71" s="826" t="s">
        <v>389</v>
      </c>
      <c r="U71" s="855">
        <f>VLOOKUP(T71,'Datos Validacion'!$C$6:$D$10,2,0)</f>
        <v>0.2</v>
      </c>
      <c r="V71" s="857" t="s">
        <v>263</v>
      </c>
      <c r="W71" s="869">
        <f>VLOOKUP(V71,'Datos Validacion'!$E$6:$F$15,2,0)</f>
        <v>0.6</v>
      </c>
      <c r="X71" s="874" t="s">
        <v>418</v>
      </c>
      <c r="Y71" s="853" t="s">
        <v>263</v>
      </c>
      <c r="Z71" s="214" t="s">
        <v>186</v>
      </c>
      <c r="AA71" s="230" t="s">
        <v>89</v>
      </c>
      <c r="AB71" s="214" t="s">
        <v>187</v>
      </c>
      <c r="AC71" s="230" t="s">
        <v>91</v>
      </c>
      <c r="AD71" s="230" t="s">
        <v>92</v>
      </c>
      <c r="AE71" s="224">
        <f>VLOOKUP(AD71,'Datos Validacion'!$K$6:$L$8,2,0)</f>
        <v>0.25</v>
      </c>
      <c r="AF71" s="231" t="s">
        <v>188</v>
      </c>
      <c r="AG71" s="224">
        <f>VLOOKUP(AF71,'Datos Validacion'!$M$6:$N$7,2,0)</f>
        <v>0.25</v>
      </c>
      <c r="AH71" s="230" t="s">
        <v>94</v>
      </c>
      <c r="AI71" s="214" t="s">
        <v>327</v>
      </c>
      <c r="AJ71" s="230" t="s">
        <v>96</v>
      </c>
      <c r="AK71" s="231" t="s">
        <v>190</v>
      </c>
      <c r="AL71" s="232">
        <f t="shared" ref="AL71:AL74" si="33">+AE71+AG71</f>
        <v>0.5</v>
      </c>
      <c r="AM71" s="861" t="str">
        <f t="shared" ref="AM71" si="34">IF(AN71&lt;=20%,"MUY BAJA",IF(AN71&lt;=40%,"BAJA",IF(AN71&lt;=60%,"MEDIA",IF(AN71&lt;=80%,"ALTA","MUY ALTA"))))</f>
        <v>MUY BAJA</v>
      </c>
      <c r="AN71" s="861">
        <f t="shared" ref="AN71" si="35">IF(OR(AD71="prevenir",AD71="detectar"),(U71-(U71*AL71)), U71)</f>
        <v>0.1</v>
      </c>
      <c r="AO71" s="861" t="str">
        <f t="shared" ref="AO71" si="36">IF(AP71&lt;=20%,"LEVE",IF(AP71&lt;=40%,"MENOR",IF(AP71&lt;=60%,"MODERADO",IF(AP71&lt;=80%,"MAYOR","CATASTROFICO"))))</f>
        <v>MODERADO</v>
      </c>
      <c r="AP71" s="233">
        <f t="shared" ref="AP71:AP74" si="37">IF(AD71="corregir",(W71-(W71*AL71)), W71)</f>
        <v>0.6</v>
      </c>
      <c r="AQ71" s="853" t="s">
        <v>263</v>
      </c>
      <c r="AR71" s="826" t="s">
        <v>191</v>
      </c>
      <c r="AS71" s="864"/>
      <c r="AT71" s="198" t="s">
        <v>419</v>
      </c>
      <c r="AU71" s="202" t="s">
        <v>420</v>
      </c>
      <c r="AV71" s="212">
        <v>45209</v>
      </c>
      <c r="AW71" s="200" t="s">
        <v>421</v>
      </c>
      <c r="AX71" s="203" t="s">
        <v>422</v>
      </c>
      <c r="AY71" s="208" t="s">
        <v>151</v>
      </c>
      <c r="AZ71" s="200"/>
      <c r="BA71" s="203" t="s">
        <v>152</v>
      </c>
      <c r="BB71" s="201" t="s">
        <v>423</v>
      </c>
    </row>
    <row r="72" spans="2:54" ht="87.75" customHeight="1">
      <c r="B72" s="218"/>
      <c r="C72" s="218"/>
      <c r="D72" s="219"/>
      <c r="E72" s="964"/>
      <c r="F72" s="875"/>
      <c r="G72" s="875"/>
      <c r="H72" s="875"/>
      <c r="I72" s="981"/>
      <c r="J72" s="875"/>
      <c r="K72" s="837"/>
      <c r="L72" s="875"/>
      <c r="M72" s="875"/>
      <c r="N72" s="863"/>
      <c r="O72" s="875"/>
      <c r="P72" s="893"/>
      <c r="Q72" s="863"/>
      <c r="R72" s="863"/>
      <c r="S72" s="863"/>
      <c r="T72" s="863"/>
      <c r="U72" s="867"/>
      <c r="V72" s="868"/>
      <c r="W72" s="870"/>
      <c r="X72" s="875"/>
      <c r="Y72" s="872"/>
      <c r="Z72" s="255" t="s">
        <v>272</v>
      </c>
      <c r="AA72" s="250" t="s">
        <v>89</v>
      </c>
      <c r="AB72" s="249" t="s">
        <v>391</v>
      </c>
      <c r="AC72" s="251" t="s">
        <v>91</v>
      </c>
      <c r="AD72" s="251" t="s">
        <v>92</v>
      </c>
      <c r="AE72" s="252">
        <f>VLOOKUP(AD72,'Datos Validacion'!$K$6:$L$8,2,0)</f>
        <v>0.25</v>
      </c>
      <c r="AF72" s="253" t="s">
        <v>93</v>
      </c>
      <c r="AG72" s="252">
        <f>VLOOKUP(AF72,'Datos Validacion'!$M$6:$N$7,2,0)</f>
        <v>0.15</v>
      </c>
      <c r="AH72" s="251" t="s">
        <v>94</v>
      </c>
      <c r="AI72" s="249" t="s">
        <v>274</v>
      </c>
      <c r="AJ72" s="251" t="s">
        <v>96</v>
      </c>
      <c r="AK72" s="256" t="s">
        <v>424</v>
      </c>
      <c r="AL72" s="254">
        <f t="shared" si="33"/>
        <v>0.4</v>
      </c>
      <c r="AM72" s="873"/>
      <c r="AN72" s="873"/>
      <c r="AO72" s="873"/>
      <c r="AP72" s="233">
        <f>IF(AD72="corregir",(W72-(W72*AL72)), W72)</f>
        <v>0</v>
      </c>
      <c r="AQ72" s="872"/>
      <c r="AR72" s="863"/>
      <c r="AS72" s="865"/>
      <c r="AT72" s="257" t="s">
        <v>99</v>
      </c>
      <c r="AU72" s="201" t="s">
        <v>425</v>
      </c>
      <c r="AV72" s="212">
        <v>45209</v>
      </c>
      <c r="AW72" s="200" t="str">
        <f>AW28</f>
        <v>Ejecución Plan de Pruebas de Vulnerabilidad y Retest Aplicativos y Sitios Web</v>
      </c>
      <c r="AX72" s="203" t="str">
        <f t="shared" ref="AX72:BB72" si="38">AX28</f>
        <v>Oficina Sistemas de Información 
- Monitoreo Plataforma Tecnológica</v>
      </c>
      <c r="AY72" s="200" t="str">
        <f t="shared" si="38"/>
        <v>MRSPI2022 Seguimiento 202310</v>
      </c>
      <c r="AZ72" s="200"/>
      <c r="BA72" s="203" t="str">
        <f t="shared" si="38"/>
        <v>X</v>
      </c>
      <c r="BB72" s="201" t="str">
        <f t="shared" si="38"/>
        <v>ANS Contrato GC109-2023</v>
      </c>
    </row>
    <row r="73" spans="2:54" ht="87.75" customHeight="1">
      <c r="B73" s="218"/>
      <c r="C73" s="218"/>
      <c r="D73" s="219"/>
      <c r="E73" s="964"/>
      <c r="F73" s="875"/>
      <c r="G73" s="875"/>
      <c r="H73" s="875"/>
      <c r="I73" s="981"/>
      <c r="J73" s="875"/>
      <c r="K73" s="837"/>
      <c r="L73" s="875"/>
      <c r="M73" s="875"/>
      <c r="N73" s="863"/>
      <c r="O73" s="875"/>
      <c r="P73" s="893"/>
      <c r="Q73" s="863"/>
      <c r="R73" s="863"/>
      <c r="S73" s="863"/>
      <c r="T73" s="863"/>
      <c r="U73" s="867"/>
      <c r="V73" s="868"/>
      <c r="W73" s="870"/>
      <c r="X73" s="875"/>
      <c r="Y73" s="872"/>
      <c r="Z73" s="214" t="s">
        <v>300</v>
      </c>
      <c r="AA73" s="230" t="s">
        <v>89</v>
      </c>
      <c r="AB73" s="231" t="s">
        <v>167</v>
      </c>
      <c r="AC73" s="230" t="s">
        <v>91</v>
      </c>
      <c r="AD73" s="230" t="s">
        <v>208</v>
      </c>
      <c r="AE73" s="224">
        <f>VLOOKUP(AD73,'Datos Validacion'!$K$6:$L$8,2,0)</f>
        <v>0.1</v>
      </c>
      <c r="AF73" s="231" t="s">
        <v>188</v>
      </c>
      <c r="AG73" s="224">
        <f>VLOOKUP(AF73,'Datos Validacion'!$M$6:$N$7,2,0)</f>
        <v>0.25</v>
      </c>
      <c r="AH73" s="230" t="s">
        <v>94</v>
      </c>
      <c r="AI73" s="214" t="s">
        <v>209</v>
      </c>
      <c r="AJ73" s="230" t="s">
        <v>96</v>
      </c>
      <c r="AK73" s="231" t="s">
        <v>210</v>
      </c>
      <c r="AL73" s="232">
        <f t="shared" si="33"/>
        <v>0.35</v>
      </c>
      <c r="AM73" s="873"/>
      <c r="AN73" s="873"/>
      <c r="AO73" s="873"/>
      <c r="AP73" s="233">
        <f t="shared" si="37"/>
        <v>0</v>
      </c>
      <c r="AQ73" s="872"/>
      <c r="AR73" s="863"/>
      <c r="AS73" s="865"/>
      <c r="AT73" s="198" t="s">
        <v>211</v>
      </c>
      <c r="AU73" s="201" t="s">
        <v>426</v>
      </c>
      <c r="AV73" s="212">
        <v>45209</v>
      </c>
      <c r="AW73" s="200" t="s">
        <v>213</v>
      </c>
      <c r="AX73" s="203" t="s">
        <v>205</v>
      </c>
      <c r="AY73" s="208" t="s">
        <v>151</v>
      </c>
      <c r="AZ73" s="200"/>
      <c r="BA73" s="203" t="s">
        <v>152</v>
      </c>
      <c r="BB73" s="201" t="s">
        <v>206</v>
      </c>
    </row>
    <row r="74" spans="2:54" ht="87.75" customHeight="1">
      <c r="B74" s="218"/>
      <c r="C74" s="218"/>
      <c r="D74" s="219"/>
      <c r="E74" s="964"/>
      <c r="F74" s="875"/>
      <c r="G74" s="875"/>
      <c r="H74" s="875"/>
      <c r="I74" s="981"/>
      <c r="J74" s="875"/>
      <c r="K74" s="837"/>
      <c r="L74" s="875"/>
      <c r="M74" s="875"/>
      <c r="N74" s="863"/>
      <c r="O74" s="875"/>
      <c r="P74" s="893"/>
      <c r="Q74" s="863"/>
      <c r="R74" s="863"/>
      <c r="S74" s="863"/>
      <c r="T74" s="827"/>
      <c r="U74" s="856"/>
      <c r="V74" s="858"/>
      <c r="W74" s="871"/>
      <c r="X74" s="875"/>
      <c r="Y74" s="854"/>
      <c r="Z74" s="215" t="s">
        <v>233</v>
      </c>
      <c r="AA74" s="230" t="s">
        <v>89</v>
      </c>
      <c r="AB74" s="231" t="s">
        <v>219</v>
      </c>
      <c r="AC74" s="230" t="s">
        <v>91</v>
      </c>
      <c r="AD74" s="230" t="s">
        <v>208</v>
      </c>
      <c r="AE74" s="224">
        <f>VLOOKUP(AD74,'Datos Validacion'!$K$6:$L$8,2,0)</f>
        <v>0.1</v>
      </c>
      <c r="AF74" s="231" t="s">
        <v>188</v>
      </c>
      <c r="AG74" s="224">
        <f>VLOOKUP(AF74,'Datos Validacion'!$M$6:$N$7,2,0)</f>
        <v>0.25</v>
      </c>
      <c r="AH74" s="230" t="s">
        <v>94</v>
      </c>
      <c r="AI74" s="203" t="s">
        <v>220</v>
      </c>
      <c r="AJ74" s="230" t="s">
        <v>96</v>
      </c>
      <c r="AK74" s="221" t="s">
        <v>221</v>
      </c>
      <c r="AL74" s="232">
        <f t="shared" si="33"/>
        <v>0.35</v>
      </c>
      <c r="AM74" s="862"/>
      <c r="AN74" s="862"/>
      <c r="AO74" s="862"/>
      <c r="AP74" s="233">
        <f t="shared" si="37"/>
        <v>0</v>
      </c>
      <c r="AQ74" s="854"/>
      <c r="AR74" s="827"/>
      <c r="AS74" s="866"/>
      <c r="AT74" s="198" t="s">
        <v>222</v>
      </c>
      <c r="AU74" s="201" t="s">
        <v>427</v>
      </c>
      <c r="AV74" s="212">
        <v>45209</v>
      </c>
      <c r="AW74" s="200" t="s">
        <v>224</v>
      </c>
      <c r="AX74" s="203" t="s">
        <v>195</v>
      </c>
      <c r="AY74" s="208" t="s">
        <v>196</v>
      </c>
      <c r="AZ74" s="200"/>
      <c r="BA74" s="203" t="s">
        <v>152</v>
      </c>
      <c r="BB74" s="201" t="s">
        <v>225</v>
      </c>
    </row>
    <row r="75" spans="2:54" ht="93.75" customHeight="1">
      <c r="B75" s="218"/>
      <c r="C75" s="218"/>
      <c r="D75" s="219"/>
      <c r="E75" s="882" t="s">
        <v>428</v>
      </c>
      <c r="F75" s="874" t="s">
        <v>429</v>
      </c>
      <c r="G75" s="874" t="s">
        <v>430</v>
      </c>
      <c r="H75" s="874" t="s">
        <v>431</v>
      </c>
      <c r="I75" s="874" t="s">
        <v>432</v>
      </c>
      <c r="J75" s="874" t="s">
        <v>433</v>
      </c>
      <c r="K75" s="836">
        <v>19</v>
      </c>
      <c r="L75" s="874" t="s">
        <v>402</v>
      </c>
      <c r="M75" s="863" t="s">
        <v>434</v>
      </c>
      <c r="N75" s="826" t="s">
        <v>79</v>
      </c>
      <c r="O75" s="874" t="s">
        <v>435</v>
      </c>
      <c r="P75" s="885">
        <v>19</v>
      </c>
      <c r="Q75" s="826" t="s">
        <v>436</v>
      </c>
      <c r="R75" s="826" t="s">
        <v>82</v>
      </c>
      <c r="S75" s="826" t="s">
        <v>362</v>
      </c>
      <c r="T75" s="826" t="s">
        <v>184</v>
      </c>
      <c r="U75" s="855">
        <f>VLOOKUP(T75,'Datos Validacion'!$C$6:$D$10,2,0)</f>
        <v>0.4</v>
      </c>
      <c r="V75" s="857" t="s">
        <v>263</v>
      </c>
      <c r="W75" s="859">
        <f>VLOOKUP(V75,'Datos Validacion'!$E$6:$F$15,2,0)</f>
        <v>0.6</v>
      </c>
      <c r="X75" s="874" t="s">
        <v>418</v>
      </c>
      <c r="Y75" s="853" t="s">
        <v>263</v>
      </c>
      <c r="Z75" s="214" t="s">
        <v>437</v>
      </c>
      <c r="AA75" s="230" t="s">
        <v>89</v>
      </c>
      <c r="AB75" s="231" t="s">
        <v>438</v>
      </c>
      <c r="AC75" s="230" t="s">
        <v>91</v>
      </c>
      <c r="AD75" s="230" t="s">
        <v>92</v>
      </c>
      <c r="AE75" s="224">
        <f>VLOOKUP(AD75,'Datos Validacion'!$K$6:$L$8,2,0)</f>
        <v>0.25</v>
      </c>
      <c r="AF75" s="231" t="s">
        <v>93</v>
      </c>
      <c r="AG75" s="224">
        <f>VLOOKUP(AF75,'Datos Validacion'!$M$6:$N$7,2,0)</f>
        <v>0.15</v>
      </c>
      <c r="AH75" s="230" t="s">
        <v>94</v>
      </c>
      <c r="AI75" s="231" t="s">
        <v>439</v>
      </c>
      <c r="AJ75" s="230" t="s">
        <v>96</v>
      </c>
      <c r="AK75" s="231" t="s">
        <v>440</v>
      </c>
      <c r="AL75" s="232">
        <f t="shared" ref="AL75:AL77" si="39">+AE75+AG75</f>
        <v>0.4</v>
      </c>
      <c r="AM75" s="861" t="str">
        <f t="shared" ref="AM75:AM77" si="40">IF(AN75&lt;=20%,"MUY BAJA",IF(AN75&lt;=40%,"BAJA",IF(AN75&lt;=60%,"MEDIA",IF(AN75&lt;=80%,"ALTA","MUY ALTA"))))</f>
        <v>BAJA</v>
      </c>
      <c r="AN75" s="861">
        <f t="shared" ref="AN75:AN77" si="41">IF(OR(AD75="prevenir",AD75="detectar"),(U75-(U75*AL75)), U75)</f>
        <v>0.24</v>
      </c>
      <c r="AO75" s="861" t="str">
        <f t="shared" ref="AO75:AO77" si="42">IF(AP75&lt;=20%,"LEVE",IF(AP75&lt;=40%,"MENOR",IF(AP75&lt;=60%,"MODERADO",IF(AP75&lt;=80%,"MAYOR","CATASTROFICO"))))</f>
        <v>MODERADO</v>
      </c>
      <c r="AP75" s="861">
        <f t="shared" ref="AP75:AP77" si="43">IF(AD75="corregir",(W75-(W75*AL75)), W75)</f>
        <v>0.6</v>
      </c>
      <c r="AQ75" s="853" t="s">
        <v>263</v>
      </c>
      <c r="AR75" s="826" t="s">
        <v>191</v>
      </c>
      <c r="AS75" s="210"/>
      <c r="AT75" s="199" t="s">
        <v>441</v>
      </c>
      <c r="AU75" s="201" t="s">
        <v>442</v>
      </c>
      <c r="AV75" s="274">
        <v>45209</v>
      </c>
      <c r="AW75" s="200" t="s">
        <v>443</v>
      </c>
      <c r="AX75" s="203"/>
      <c r="AY75" s="208" t="s">
        <v>151</v>
      </c>
      <c r="AZ75" s="200"/>
      <c r="BA75" s="203" t="s">
        <v>152</v>
      </c>
      <c r="BB75" s="201" t="s">
        <v>444</v>
      </c>
    </row>
    <row r="76" spans="2:54" ht="93.75" customHeight="1">
      <c r="B76" s="218"/>
      <c r="C76" s="218"/>
      <c r="D76" s="219"/>
      <c r="E76" s="883"/>
      <c r="F76" s="884"/>
      <c r="G76" s="884"/>
      <c r="H76" s="884"/>
      <c r="I76" s="884"/>
      <c r="J76" s="884"/>
      <c r="K76" s="839"/>
      <c r="L76" s="884"/>
      <c r="M76" s="827"/>
      <c r="N76" s="827"/>
      <c r="O76" s="884"/>
      <c r="P76" s="886"/>
      <c r="Q76" s="827"/>
      <c r="R76" s="827"/>
      <c r="S76" s="827"/>
      <c r="T76" s="827"/>
      <c r="U76" s="856"/>
      <c r="V76" s="858"/>
      <c r="W76" s="860"/>
      <c r="X76" s="884"/>
      <c r="Y76" s="854"/>
      <c r="Z76" s="255" t="s">
        <v>272</v>
      </c>
      <c r="AA76" s="250" t="s">
        <v>89</v>
      </c>
      <c r="AB76" s="249" t="s">
        <v>391</v>
      </c>
      <c r="AC76" s="251" t="s">
        <v>91</v>
      </c>
      <c r="AD76" s="251" t="s">
        <v>92</v>
      </c>
      <c r="AE76" s="252">
        <f>VLOOKUP(AD76,'Datos Validacion'!$K$6:$L$8,2,0)</f>
        <v>0.25</v>
      </c>
      <c r="AF76" s="253" t="s">
        <v>93</v>
      </c>
      <c r="AG76" s="252">
        <f>VLOOKUP(AF76,'Datos Validacion'!$M$6:$N$7,2,0)</f>
        <v>0.15</v>
      </c>
      <c r="AH76" s="251" t="s">
        <v>94</v>
      </c>
      <c r="AI76" s="249" t="s">
        <v>274</v>
      </c>
      <c r="AJ76" s="251" t="s">
        <v>96</v>
      </c>
      <c r="AK76" s="256" t="s">
        <v>445</v>
      </c>
      <c r="AL76" s="254">
        <f t="shared" ref="AL76" si="44">+AE76+AG76</f>
        <v>0.4</v>
      </c>
      <c r="AM76" s="862"/>
      <c r="AN76" s="862"/>
      <c r="AO76" s="862"/>
      <c r="AP76" s="862"/>
      <c r="AQ76" s="854"/>
      <c r="AR76" s="827"/>
      <c r="AS76" s="237"/>
      <c r="AT76" s="199" t="s">
        <v>375</v>
      </c>
      <c r="AU76" s="201" t="s">
        <v>446</v>
      </c>
      <c r="AV76" s="274">
        <v>45209</v>
      </c>
      <c r="AW76" s="200" t="str">
        <f>AW61</f>
        <v>Pendiente publicar noticia uso adecuado de activos de información</v>
      </c>
      <c r="AX76" s="203"/>
      <c r="AY76" s="203"/>
      <c r="AZ76" s="200"/>
      <c r="BA76" s="203"/>
      <c r="BB76" s="201"/>
    </row>
    <row r="77" spans="2:54" ht="81.95" customHeight="1">
      <c r="B77" s="218"/>
      <c r="C77" s="218"/>
      <c r="D77" s="219"/>
      <c r="E77" s="882" t="s">
        <v>447</v>
      </c>
      <c r="F77" s="874" t="s">
        <v>448</v>
      </c>
      <c r="G77" s="874" t="s">
        <v>449</v>
      </c>
      <c r="H77" s="874" t="s">
        <v>450</v>
      </c>
      <c r="I77" s="874" t="s">
        <v>451</v>
      </c>
      <c r="J77" s="874" t="s">
        <v>433</v>
      </c>
      <c r="K77" s="836">
        <v>20</v>
      </c>
      <c r="L77" s="874" t="s">
        <v>452</v>
      </c>
      <c r="M77" s="863" t="s">
        <v>453</v>
      </c>
      <c r="N77" s="826" t="s">
        <v>79</v>
      </c>
      <c r="O77" s="874" t="s">
        <v>454</v>
      </c>
      <c r="P77" s="885">
        <v>20</v>
      </c>
      <c r="Q77" s="826" t="s">
        <v>455</v>
      </c>
      <c r="R77" s="826" t="s">
        <v>82</v>
      </c>
      <c r="S77" s="826" t="s">
        <v>456</v>
      </c>
      <c r="T77" s="826" t="s">
        <v>389</v>
      </c>
      <c r="U77" s="855">
        <f>VLOOKUP(T77,'Datos Validacion'!$C$6:$D$10,2,0)</f>
        <v>0.2</v>
      </c>
      <c r="V77" s="857" t="s">
        <v>457</v>
      </c>
      <c r="W77" s="859">
        <f>VLOOKUP(V77,'Datos Validacion'!$E$6:$F$15,2,0)</f>
        <v>0.4</v>
      </c>
      <c r="X77" s="228" t="s">
        <v>458</v>
      </c>
      <c r="Y77" s="853" t="s">
        <v>245</v>
      </c>
      <c r="Z77" s="214" t="s">
        <v>459</v>
      </c>
      <c r="AA77" s="230" t="s">
        <v>89</v>
      </c>
      <c r="AB77" s="231" t="s">
        <v>460</v>
      </c>
      <c r="AC77" s="230" t="s">
        <v>91</v>
      </c>
      <c r="AD77" s="230" t="s">
        <v>92</v>
      </c>
      <c r="AE77" s="224">
        <f>VLOOKUP(AD77,'Datos Validacion'!$K$6:$L$8,2,0)</f>
        <v>0.25</v>
      </c>
      <c r="AF77" s="231" t="s">
        <v>188</v>
      </c>
      <c r="AG77" s="224">
        <f>VLOOKUP(AF77,'Datos Validacion'!$M$6:$N$7,2,0)</f>
        <v>0.25</v>
      </c>
      <c r="AH77" s="230" t="s">
        <v>94</v>
      </c>
      <c r="AI77" s="231" t="s">
        <v>461</v>
      </c>
      <c r="AJ77" s="230" t="s">
        <v>96</v>
      </c>
      <c r="AK77" s="231" t="s">
        <v>462</v>
      </c>
      <c r="AL77" s="232">
        <f t="shared" si="39"/>
        <v>0.5</v>
      </c>
      <c r="AM77" s="861" t="str">
        <f t="shared" si="40"/>
        <v>MUY BAJA</v>
      </c>
      <c r="AN77" s="861">
        <f t="shared" si="41"/>
        <v>0.1</v>
      </c>
      <c r="AO77" s="861" t="str">
        <f t="shared" si="42"/>
        <v>MENOR</v>
      </c>
      <c r="AP77" s="861">
        <f t="shared" si="43"/>
        <v>0.4</v>
      </c>
      <c r="AQ77" s="853" t="s">
        <v>245</v>
      </c>
      <c r="AR77" s="826" t="s">
        <v>250</v>
      </c>
      <c r="AS77" s="207"/>
      <c r="AT77" s="199" t="s">
        <v>463</v>
      </c>
      <c r="AU77" s="881" t="s">
        <v>464</v>
      </c>
      <c r="AV77" s="274">
        <v>45209</v>
      </c>
      <c r="AW77" s="828" t="str">
        <f>AW35</f>
        <v xml:space="preserve">Pendiente de publicar en noviembre 2023 noticia sobre aplicación de políticas de segurida de la información. </v>
      </c>
      <c r="AX77" s="826"/>
      <c r="AY77" s="826"/>
      <c r="AZ77" s="826"/>
      <c r="BA77" s="826"/>
      <c r="BB77" s="830"/>
    </row>
    <row r="78" spans="2:54" ht="81.95" customHeight="1">
      <c r="B78" s="218"/>
      <c r="C78" s="218"/>
      <c r="D78" s="25"/>
      <c r="E78" s="883"/>
      <c r="F78" s="884"/>
      <c r="G78" s="884"/>
      <c r="H78" s="884"/>
      <c r="I78" s="884"/>
      <c r="J78" s="884"/>
      <c r="K78" s="839"/>
      <c r="L78" s="884"/>
      <c r="M78" s="827"/>
      <c r="N78" s="827"/>
      <c r="O78" s="884"/>
      <c r="P78" s="886"/>
      <c r="Q78" s="827"/>
      <c r="R78" s="827"/>
      <c r="S78" s="827"/>
      <c r="T78" s="827"/>
      <c r="U78" s="856"/>
      <c r="V78" s="858"/>
      <c r="W78" s="860"/>
      <c r="X78" s="240"/>
      <c r="Y78" s="854"/>
      <c r="Z78" s="255" t="s">
        <v>272</v>
      </c>
      <c r="AA78" s="230" t="s">
        <v>89</v>
      </c>
      <c r="AB78" s="249" t="s">
        <v>391</v>
      </c>
      <c r="AC78" s="230" t="s">
        <v>91</v>
      </c>
      <c r="AD78" s="230" t="s">
        <v>92</v>
      </c>
      <c r="AE78" s="224">
        <f>VLOOKUP(AD78,'Datos Validacion'!$K$6:$L$8,2,0)</f>
        <v>0.25</v>
      </c>
      <c r="AF78" s="231" t="s">
        <v>188</v>
      </c>
      <c r="AG78" s="224">
        <f>VLOOKUP(AF78,'Datos Validacion'!$M$6:$N$7,2,0)</f>
        <v>0.25</v>
      </c>
      <c r="AH78" s="230" t="s">
        <v>94</v>
      </c>
      <c r="AI78" s="231" t="s">
        <v>274</v>
      </c>
      <c r="AJ78" s="230" t="s">
        <v>96</v>
      </c>
      <c r="AK78" s="231" t="s">
        <v>465</v>
      </c>
      <c r="AL78" s="232">
        <f t="shared" ref="AL78" si="45">+AE78+AG78</f>
        <v>0.5</v>
      </c>
      <c r="AM78" s="862"/>
      <c r="AN78" s="862"/>
      <c r="AO78" s="862"/>
      <c r="AP78" s="862"/>
      <c r="AQ78" s="854"/>
      <c r="AR78" s="827"/>
      <c r="AS78" s="207"/>
      <c r="AT78" s="199" t="s">
        <v>466</v>
      </c>
      <c r="AU78" s="881"/>
      <c r="AV78" s="274">
        <v>45209</v>
      </c>
      <c r="AW78" s="829"/>
      <c r="AX78" s="827"/>
      <c r="AY78" s="827"/>
      <c r="AZ78" s="827"/>
      <c r="BA78" s="827"/>
      <c r="BB78" s="830"/>
    </row>
    <row r="82" spans="3:19">
      <c r="C82" s="916" t="s">
        <v>467</v>
      </c>
      <c r="D82" s="917"/>
      <c r="E82" s="917"/>
      <c r="F82" s="917"/>
      <c r="G82" s="917"/>
      <c r="H82" s="917"/>
      <c r="I82" s="917"/>
      <c r="J82" s="917"/>
      <c r="K82" s="917"/>
      <c r="L82" s="917"/>
      <c r="M82" s="917"/>
      <c r="N82" s="917"/>
      <c r="O82" s="917"/>
      <c r="P82" s="917"/>
      <c r="Q82" s="917"/>
      <c r="R82" s="917"/>
      <c r="S82" s="918"/>
    </row>
    <row r="83" spans="3:19" ht="25.5">
      <c r="C83" s="266" t="s">
        <v>468</v>
      </c>
      <c r="D83" s="266"/>
      <c r="E83" s="266"/>
      <c r="F83" s="266"/>
      <c r="G83" s="266"/>
      <c r="H83" s="266"/>
      <c r="I83" s="266"/>
      <c r="J83" s="266"/>
      <c r="K83" s="266" t="s">
        <v>469</v>
      </c>
      <c r="L83" s="916" t="s">
        <v>470</v>
      </c>
      <c r="M83" s="917"/>
      <c r="N83" s="917"/>
      <c r="O83" s="917"/>
      <c r="P83" s="917"/>
      <c r="Q83" s="31" t="s">
        <v>471</v>
      </c>
      <c r="R83" s="31" t="s">
        <v>472</v>
      </c>
      <c r="S83" s="31" t="s">
        <v>473</v>
      </c>
    </row>
    <row r="84" spans="3:19">
      <c r="C84" s="267"/>
      <c r="D84" s="267"/>
      <c r="E84" s="267"/>
      <c r="F84" s="267"/>
      <c r="G84" s="267"/>
      <c r="H84" s="267"/>
      <c r="I84" s="267"/>
      <c r="J84" s="267"/>
      <c r="K84" s="25"/>
      <c r="L84" s="910"/>
      <c r="M84" s="911"/>
      <c r="N84" s="911"/>
      <c r="O84" s="911"/>
      <c r="P84" s="911"/>
      <c r="Q84" s="218"/>
      <c r="R84" s="218"/>
      <c r="S84" s="25"/>
    </row>
    <row r="85" spans="3:19" ht="14.25" customHeight="1">
      <c r="C85" s="268"/>
      <c r="D85" s="268"/>
      <c r="E85" s="268"/>
      <c r="F85" s="268"/>
      <c r="G85" s="268"/>
      <c r="H85" s="268"/>
      <c r="I85" s="268"/>
      <c r="J85" s="268"/>
      <c r="K85" s="268"/>
      <c r="L85" s="910"/>
      <c r="M85" s="911"/>
      <c r="N85" s="911"/>
      <c r="O85" s="911"/>
      <c r="P85" s="911"/>
      <c r="Q85" s="218"/>
      <c r="R85" s="218"/>
      <c r="S85" s="268"/>
    </row>
    <row r="86" spans="3:19" ht="14.25" customHeight="1">
      <c r="C86" s="268"/>
      <c r="D86" s="268"/>
      <c r="E86" s="268"/>
      <c r="F86" s="268"/>
      <c r="G86" s="268"/>
      <c r="H86" s="268"/>
      <c r="I86" s="268"/>
      <c r="J86" s="268"/>
      <c r="K86" s="268"/>
      <c r="L86" s="910"/>
      <c r="M86" s="911"/>
      <c r="N86" s="911"/>
      <c r="O86" s="911"/>
      <c r="P86" s="911"/>
      <c r="Q86" s="218"/>
      <c r="R86" s="218"/>
      <c r="S86" s="268"/>
    </row>
  </sheetData>
  <sheetProtection formatCells="0" insertRows="0" deleteRows="0"/>
  <mergeCells count="665">
    <mergeCell ref="O75:O76"/>
    <mergeCell ref="P75:P76"/>
    <mergeCell ref="Q75:Q76"/>
    <mergeCell ref="R75:R76"/>
    <mergeCell ref="S75:S76"/>
    <mergeCell ref="X75:X76"/>
    <mergeCell ref="E75:E76"/>
    <mergeCell ref="F75:F76"/>
    <mergeCell ref="G75:G76"/>
    <mergeCell ref="H75:H76"/>
    <mergeCell ref="I75:I76"/>
    <mergeCell ref="J75:J76"/>
    <mergeCell ref="L75:L76"/>
    <mergeCell ref="M75:M76"/>
    <mergeCell ref="N75:N76"/>
    <mergeCell ref="AU66:AU67"/>
    <mergeCell ref="D66:D70"/>
    <mergeCell ref="E66:E70"/>
    <mergeCell ref="F66:F70"/>
    <mergeCell ref="G66:G70"/>
    <mergeCell ref="H66:H70"/>
    <mergeCell ref="I66:I70"/>
    <mergeCell ref="J66:J70"/>
    <mergeCell ref="L66:L70"/>
    <mergeCell ref="M66:M70"/>
    <mergeCell ref="N66:N70"/>
    <mergeCell ref="O66:O70"/>
    <mergeCell ref="Q66:Q70"/>
    <mergeCell ref="P66:P70"/>
    <mergeCell ref="R66:R70"/>
    <mergeCell ref="S66:S70"/>
    <mergeCell ref="X66:X70"/>
    <mergeCell ref="Z66:Z67"/>
    <mergeCell ref="Y66:Y70"/>
    <mergeCell ref="AM66:AM70"/>
    <mergeCell ref="AN66:AN70"/>
    <mergeCell ref="AO66:AO70"/>
    <mergeCell ref="AP66:AP70"/>
    <mergeCell ref="AQ66:AQ70"/>
    <mergeCell ref="AU49:AU50"/>
    <mergeCell ref="Z52:Z53"/>
    <mergeCell ref="AI52:AI53"/>
    <mergeCell ref="AJ52:AJ53"/>
    <mergeCell ref="AL52:AL53"/>
    <mergeCell ref="AI55:AI56"/>
    <mergeCell ref="AJ55:AJ56"/>
    <mergeCell ref="AL55:AL56"/>
    <mergeCell ref="AU55:AU56"/>
    <mergeCell ref="AU52:AU53"/>
    <mergeCell ref="AO49:AO51"/>
    <mergeCell ref="Z49:Z50"/>
    <mergeCell ref="AJ49:AJ50"/>
    <mergeCell ref="AK49:AK50"/>
    <mergeCell ref="AL49:AL50"/>
    <mergeCell ref="AP55:AP57"/>
    <mergeCell ref="AQ55:AQ57"/>
    <mergeCell ref="AP52:AP54"/>
    <mergeCell ref="AQ52:AQ54"/>
    <mergeCell ref="AR52:AR54"/>
    <mergeCell ref="AR55:AR57"/>
    <mergeCell ref="AM49:AM51"/>
    <mergeCell ref="AN49:AN51"/>
    <mergeCell ref="AU33:AU34"/>
    <mergeCell ref="AU35:AU36"/>
    <mergeCell ref="Y41:Y43"/>
    <mergeCell ref="X41:X43"/>
    <mergeCell ref="AQ33:AQ34"/>
    <mergeCell ref="AR35:AR40"/>
    <mergeCell ref="AQ35:AQ40"/>
    <mergeCell ref="AR41:AR43"/>
    <mergeCell ref="R35:R40"/>
    <mergeCell ref="T35:T40"/>
    <mergeCell ref="U35:U40"/>
    <mergeCell ref="V35:V40"/>
    <mergeCell ref="W35:W40"/>
    <mergeCell ref="Y35:Y40"/>
    <mergeCell ref="AM35:AM40"/>
    <mergeCell ref="AN35:AN40"/>
    <mergeCell ref="AO35:AO40"/>
    <mergeCell ref="W33:W34"/>
    <mergeCell ref="AM33:AM34"/>
    <mergeCell ref="AN33:AN34"/>
    <mergeCell ref="AR33:AR34"/>
    <mergeCell ref="AS41:AS42"/>
    <mergeCell ref="AQ41:AQ43"/>
    <mergeCell ref="AO22:AO26"/>
    <mergeCell ref="P22:P26"/>
    <mergeCell ref="Q22:Q26"/>
    <mergeCell ref="R22:R26"/>
    <mergeCell ref="S22:S26"/>
    <mergeCell ref="E33:E34"/>
    <mergeCell ref="F33:F34"/>
    <mergeCell ref="G33:G34"/>
    <mergeCell ref="H33:H34"/>
    <mergeCell ref="I33:I34"/>
    <mergeCell ref="J33:J34"/>
    <mergeCell ref="N33:N34"/>
    <mergeCell ref="O33:O34"/>
    <mergeCell ref="P33:P34"/>
    <mergeCell ref="Q33:Q34"/>
    <mergeCell ref="R33:R34"/>
    <mergeCell ref="S33:S34"/>
    <mergeCell ref="X33:X34"/>
    <mergeCell ref="Y33:Y34"/>
    <mergeCell ref="AM27:AM31"/>
    <mergeCell ref="AN27:AN31"/>
    <mergeCell ref="T33:T34"/>
    <mergeCell ref="U33:U34"/>
    <mergeCell ref="V33:V34"/>
    <mergeCell ref="E71:E74"/>
    <mergeCell ref="S71:S74"/>
    <mergeCell ref="R71:R74"/>
    <mergeCell ref="Q71:Q74"/>
    <mergeCell ref="P71:P74"/>
    <mergeCell ref="O71:O74"/>
    <mergeCell ref="N71:N74"/>
    <mergeCell ref="M71:M74"/>
    <mergeCell ref="F22:F26"/>
    <mergeCell ref="G22:G26"/>
    <mergeCell ref="H22:H26"/>
    <mergeCell ref="I22:I26"/>
    <mergeCell ref="J22:J26"/>
    <mergeCell ref="L22:L26"/>
    <mergeCell ref="M22:M26"/>
    <mergeCell ref="N22:N26"/>
    <mergeCell ref="E63:E65"/>
    <mergeCell ref="L49:L51"/>
    <mergeCell ref="N52:N54"/>
    <mergeCell ref="M52:M54"/>
    <mergeCell ref="L52:L54"/>
    <mergeCell ref="J52:J54"/>
    <mergeCell ref="R44:R48"/>
    <mergeCell ref="P44:P48"/>
    <mergeCell ref="W63:W65"/>
    <mergeCell ref="V63:V65"/>
    <mergeCell ref="U63:U65"/>
    <mergeCell ref="J63:J65"/>
    <mergeCell ref="I63:I65"/>
    <mergeCell ref="H63:H65"/>
    <mergeCell ref="G63:G65"/>
    <mergeCell ref="F63:F65"/>
    <mergeCell ref="L71:L74"/>
    <mergeCell ref="J71:J74"/>
    <mergeCell ref="I71:I74"/>
    <mergeCell ref="H71:H74"/>
    <mergeCell ref="G71:G74"/>
    <mergeCell ref="F71:F74"/>
    <mergeCell ref="T66:T70"/>
    <mergeCell ref="U66:U70"/>
    <mergeCell ref="V66:V70"/>
    <mergeCell ref="W66:W70"/>
    <mergeCell ref="D63:D65"/>
    <mergeCell ref="T63:T65"/>
    <mergeCell ref="S63:S65"/>
    <mergeCell ref="R63:R65"/>
    <mergeCell ref="Q63:Q65"/>
    <mergeCell ref="P63:P65"/>
    <mergeCell ref="O63:O65"/>
    <mergeCell ref="N63:N65"/>
    <mergeCell ref="M63:M65"/>
    <mergeCell ref="L63:L65"/>
    <mergeCell ref="Y63:Y65"/>
    <mergeCell ref="X63:X65"/>
    <mergeCell ref="AS61:AS62"/>
    <mergeCell ref="AS63:AS65"/>
    <mergeCell ref="F61:F62"/>
    <mergeCell ref="E61:E62"/>
    <mergeCell ref="P61:P62"/>
    <mergeCell ref="O61:O62"/>
    <mergeCell ref="N61:N62"/>
    <mergeCell ref="M61:M62"/>
    <mergeCell ref="L61:L62"/>
    <mergeCell ref="J61:J62"/>
    <mergeCell ref="I61:I62"/>
    <mergeCell ref="H61:H62"/>
    <mergeCell ref="G61:G62"/>
    <mergeCell ref="Y61:Y62"/>
    <mergeCell ref="X61:X62"/>
    <mergeCell ref="W61:W62"/>
    <mergeCell ref="V61:V62"/>
    <mergeCell ref="U61:U62"/>
    <mergeCell ref="T61:T62"/>
    <mergeCell ref="S61:S62"/>
    <mergeCell ref="R61:R62"/>
    <mergeCell ref="Q61:Q62"/>
    <mergeCell ref="AS58:AS60"/>
    <mergeCell ref="AS52:AS54"/>
    <mergeCell ref="AU58:AU59"/>
    <mergeCell ref="S58:S60"/>
    <mergeCell ref="R58:R60"/>
    <mergeCell ref="Q58:Q60"/>
    <mergeCell ref="P58:P60"/>
    <mergeCell ref="N58:N60"/>
    <mergeCell ref="M58:M60"/>
    <mergeCell ref="Y58:Y60"/>
    <mergeCell ref="X58:X60"/>
    <mergeCell ref="Z58:Z59"/>
    <mergeCell ref="AI58:AI59"/>
    <mergeCell ref="AJ58:AJ59"/>
    <mergeCell ref="AK58:AK59"/>
    <mergeCell ref="AL58:AL59"/>
    <mergeCell ref="S55:S57"/>
    <mergeCell ref="R55:R57"/>
    <mergeCell ref="Q55:Q57"/>
    <mergeCell ref="P55:P57"/>
    <mergeCell ref="X55:X57"/>
    <mergeCell ref="AK55:AK56"/>
    <mergeCell ref="Z55:Z56"/>
    <mergeCell ref="O52:O54"/>
    <mergeCell ref="D55:D57"/>
    <mergeCell ref="F55:F57"/>
    <mergeCell ref="E55:E57"/>
    <mergeCell ref="F58:F60"/>
    <mergeCell ref="E58:E60"/>
    <mergeCell ref="D58:D60"/>
    <mergeCell ref="O58:O60"/>
    <mergeCell ref="L58:L60"/>
    <mergeCell ref="J58:J60"/>
    <mergeCell ref="O55:O57"/>
    <mergeCell ref="I55:I57"/>
    <mergeCell ref="H55:H57"/>
    <mergeCell ref="G55:G57"/>
    <mergeCell ref="I58:I60"/>
    <mergeCell ref="H58:H60"/>
    <mergeCell ref="G58:G60"/>
    <mergeCell ref="N55:N57"/>
    <mergeCell ref="M55:M57"/>
    <mergeCell ref="L55:L57"/>
    <mergeCell ref="K58:K60"/>
    <mergeCell ref="M49:M51"/>
    <mergeCell ref="N49:N51"/>
    <mergeCell ref="J55:J57"/>
    <mergeCell ref="O49:O51"/>
    <mergeCell ref="P49:P51"/>
    <mergeCell ref="Q49:Q51"/>
    <mergeCell ref="S44:S48"/>
    <mergeCell ref="N44:N48"/>
    <mergeCell ref="O44:O48"/>
    <mergeCell ref="Q44:Q48"/>
    <mergeCell ref="S52:S54"/>
    <mergeCell ref="R52:R54"/>
    <mergeCell ref="Q52:Q54"/>
    <mergeCell ref="P52:P54"/>
    <mergeCell ref="R49:R51"/>
    <mergeCell ref="S49:S51"/>
    <mergeCell ref="K55:K57"/>
    <mergeCell ref="O41:O43"/>
    <mergeCell ref="T41:T43"/>
    <mergeCell ref="U41:U43"/>
    <mergeCell ref="V41:V43"/>
    <mergeCell ref="W41:W43"/>
    <mergeCell ref="AM41:AM43"/>
    <mergeCell ref="AN41:AN43"/>
    <mergeCell ref="AO41:AO43"/>
    <mergeCell ref="AP41:AP43"/>
    <mergeCell ref="T44:T48"/>
    <mergeCell ref="U44:U48"/>
    <mergeCell ref="V44:V48"/>
    <mergeCell ref="W44:W48"/>
    <mergeCell ref="Y44:Y48"/>
    <mergeCell ref="AM44:AM48"/>
    <mergeCell ref="AN44:AN48"/>
    <mergeCell ref="AO44:AO48"/>
    <mergeCell ref="AP44:AP48"/>
    <mergeCell ref="AQ44:AQ48"/>
    <mergeCell ref="M44:M48"/>
    <mergeCell ref="L44:L48"/>
    <mergeCell ref="S41:S43"/>
    <mergeCell ref="R41:R43"/>
    <mergeCell ref="Q41:Q43"/>
    <mergeCell ref="AR44:AR48"/>
    <mergeCell ref="P41:P43"/>
    <mergeCell ref="AN16:AN18"/>
    <mergeCell ref="AP16:AP18"/>
    <mergeCell ref="AM19:AM20"/>
    <mergeCell ref="AN19:AN20"/>
    <mergeCell ref="AO19:AO20"/>
    <mergeCell ref="X22:X26"/>
    <mergeCell ref="AP19:AP20"/>
    <mergeCell ref="AO33:AO34"/>
    <mergeCell ref="AP35:AP40"/>
    <mergeCell ref="AP33:AP34"/>
    <mergeCell ref="AP22:AP26"/>
    <mergeCell ref="AO27:AO31"/>
    <mergeCell ref="AP27:AP31"/>
    <mergeCell ref="O35:O40"/>
    <mergeCell ref="P35:P40"/>
    <mergeCell ref="Q35:Q40"/>
    <mergeCell ref="AS16:AS18"/>
    <mergeCell ref="AS19:AS20"/>
    <mergeCell ref="E27:E31"/>
    <mergeCell ref="F27:F31"/>
    <mergeCell ref="G27:G31"/>
    <mergeCell ref="H27:H31"/>
    <mergeCell ref="I27:I31"/>
    <mergeCell ref="J27:J31"/>
    <mergeCell ref="X27:X31"/>
    <mergeCell ref="L27:L31"/>
    <mergeCell ref="M27:M31"/>
    <mergeCell ref="N27:N31"/>
    <mergeCell ref="O27:O31"/>
    <mergeCell ref="P27:P31"/>
    <mergeCell ref="Q27:Q31"/>
    <mergeCell ref="R27:R31"/>
    <mergeCell ref="S27:S31"/>
    <mergeCell ref="AM16:AM18"/>
    <mergeCell ref="AO16:AO18"/>
    <mergeCell ref="AQ16:AQ18"/>
    <mergeCell ref="AQ22:AQ26"/>
    <mergeCell ref="O22:O26"/>
    <mergeCell ref="E22:E26"/>
    <mergeCell ref="AR22:AR26"/>
    <mergeCell ref="D19:D20"/>
    <mergeCell ref="E19:E20"/>
    <mergeCell ref="F19:F20"/>
    <mergeCell ref="G19:G20"/>
    <mergeCell ref="I19:I20"/>
    <mergeCell ref="Q19:Q20"/>
    <mergeCell ref="AT16:AT17"/>
    <mergeCell ref="AR16:AR18"/>
    <mergeCell ref="AF16:AF17"/>
    <mergeCell ref="AG16:AG17"/>
    <mergeCell ref="AH16:AH17"/>
    <mergeCell ref="AL16:AL17"/>
    <mergeCell ref="AA16:AA17"/>
    <mergeCell ref="AB16:AB17"/>
    <mergeCell ref="AC16:AC17"/>
    <mergeCell ref="AD16:AD17"/>
    <mergeCell ref="AE16:AE17"/>
    <mergeCell ref="P19:P20"/>
    <mergeCell ref="X19:X20"/>
    <mergeCell ref="S19:S20"/>
    <mergeCell ref="J19:J20"/>
    <mergeCell ref="R19:R20"/>
    <mergeCell ref="AQ19:AQ20"/>
    <mergeCell ref="AR19:AR20"/>
    <mergeCell ref="L9:M9"/>
    <mergeCell ref="L3:P3"/>
    <mergeCell ref="U14:U15"/>
    <mergeCell ref="B14:C14"/>
    <mergeCell ref="P16:P18"/>
    <mergeCell ref="O11:P11"/>
    <mergeCell ref="B13:S13"/>
    <mergeCell ref="Q14:Q15"/>
    <mergeCell ref="X16:X18"/>
    <mergeCell ref="H16:H18"/>
    <mergeCell ref="Q16:Q18"/>
    <mergeCell ref="R16:R18"/>
    <mergeCell ref="S16:S18"/>
    <mergeCell ref="R14:R15"/>
    <mergeCell ref="T16:T18"/>
    <mergeCell ref="U16:U18"/>
    <mergeCell ref="V16:V18"/>
    <mergeCell ref="W16:W18"/>
    <mergeCell ref="K16:K18"/>
    <mergeCell ref="B1:L1"/>
    <mergeCell ref="M1:T1"/>
    <mergeCell ref="K4:K7"/>
    <mergeCell ref="L7:M7"/>
    <mergeCell ref="L4:M4"/>
    <mergeCell ref="O4:P4"/>
    <mergeCell ref="O5:P5"/>
    <mergeCell ref="Q4:S4"/>
    <mergeCell ref="Q5:X5"/>
    <mergeCell ref="AF3:AR3"/>
    <mergeCell ref="Z13:AL13"/>
    <mergeCell ref="T14:T15"/>
    <mergeCell ref="T13:Y13"/>
    <mergeCell ref="AN1:AO1"/>
    <mergeCell ref="AF15:AG15"/>
    <mergeCell ref="AJ14:AK14"/>
    <mergeCell ref="AD11:AQ11"/>
    <mergeCell ref="AL14:AL15"/>
    <mergeCell ref="AH14:AI14"/>
    <mergeCell ref="AM13:AR13"/>
    <mergeCell ref="AQ14:AQ15"/>
    <mergeCell ref="AR14:AR15"/>
    <mergeCell ref="AM14:AM15"/>
    <mergeCell ref="AN14:AN15"/>
    <mergeCell ref="AO14:AO15"/>
    <mergeCell ref="U1:X1"/>
    <mergeCell ref="W14:W15"/>
    <mergeCell ref="V14:V15"/>
    <mergeCell ref="Y14:Y15"/>
    <mergeCell ref="X14:X15"/>
    <mergeCell ref="L86:P86"/>
    <mergeCell ref="P14:P15"/>
    <mergeCell ref="O14:O15"/>
    <mergeCell ref="N14:N15"/>
    <mergeCell ref="M14:M15"/>
    <mergeCell ref="L14:L15"/>
    <mergeCell ref="L83:P83"/>
    <mergeCell ref="L84:P84"/>
    <mergeCell ref="L85:P85"/>
    <mergeCell ref="C82:S82"/>
    <mergeCell ref="K14:K15"/>
    <mergeCell ref="D14:J14"/>
    <mergeCell ref="D16:D18"/>
    <mergeCell ref="E16:E18"/>
    <mergeCell ref="F16:F18"/>
    <mergeCell ref="G16:G18"/>
    <mergeCell ref="O16:O17"/>
    <mergeCell ref="N16:N17"/>
    <mergeCell ref="M16:M17"/>
    <mergeCell ref="L16:L17"/>
    <mergeCell ref="J16:J17"/>
    <mergeCell ref="I16:I17"/>
    <mergeCell ref="H19:H20"/>
    <mergeCell ref="S14:S15"/>
    <mergeCell ref="AV13:BB13"/>
    <mergeCell ref="AV14:AV15"/>
    <mergeCell ref="AW14:AW15"/>
    <mergeCell ref="AX14:AX15"/>
    <mergeCell ref="AY14:AY15"/>
    <mergeCell ref="AZ14:BB14"/>
    <mergeCell ref="AS13:AS15"/>
    <mergeCell ref="AU13:AU15"/>
    <mergeCell ref="Z14:Z15"/>
    <mergeCell ref="AA14:AB14"/>
    <mergeCell ref="AC14:AC15"/>
    <mergeCell ref="AD14:AE14"/>
    <mergeCell ref="AF14:AG14"/>
    <mergeCell ref="AD15:AE15"/>
    <mergeCell ref="AP14:AP15"/>
    <mergeCell ref="AT13:AT15"/>
    <mergeCell ref="D44:D47"/>
    <mergeCell ref="D52:D53"/>
    <mergeCell ref="D49:D50"/>
    <mergeCell ref="E49:E51"/>
    <mergeCell ref="F49:F51"/>
    <mergeCell ref="G49:G51"/>
    <mergeCell ref="H49:H51"/>
    <mergeCell ref="I49:I51"/>
    <mergeCell ref="J49:J51"/>
    <mergeCell ref="E44:E48"/>
    <mergeCell ref="J44:J48"/>
    <mergeCell ref="I44:I48"/>
    <mergeCell ref="H44:H48"/>
    <mergeCell ref="G44:G48"/>
    <mergeCell ref="F44:F48"/>
    <mergeCell ref="G52:G54"/>
    <mergeCell ref="F52:F54"/>
    <mergeCell ref="E52:E54"/>
    <mergeCell ref="I52:I54"/>
    <mergeCell ref="H52:H54"/>
    <mergeCell ref="AS22:AS24"/>
    <mergeCell ref="AS27:AS31"/>
    <mergeCell ref="S35:S40"/>
    <mergeCell ref="X35:X40"/>
    <mergeCell ref="Z35:Z36"/>
    <mergeCell ref="AK35:AK36"/>
    <mergeCell ref="AS35:AS40"/>
    <mergeCell ref="AK37:AK39"/>
    <mergeCell ref="AK52:AK53"/>
    <mergeCell ref="X44:X48"/>
    <mergeCell ref="AP49:AP51"/>
    <mergeCell ref="AQ49:AQ51"/>
    <mergeCell ref="AR49:AR51"/>
    <mergeCell ref="AS49:AS51"/>
    <mergeCell ref="AQ27:AQ31"/>
    <mergeCell ref="AR27:AR31"/>
    <mergeCell ref="Z37:Z39"/>
    <mergeCell ref="AM22:AM26"/>
    <mergeCell ref="AN22:AN26"/>
    <mergeCell ref="T27:T31"/>
    <mergeCell ref="U27:U31"/>
    <mergeCell ref="V27:V31"/>
    <mergeCell ref="W27:W31"/>
    <mergeCell ref="Y27:Y31"/>
    <mergeCell ref="E41:E43"/>
    <mergeCell ref="F41:F43"/>
    <mergeCell ref="G41:G43"/>
    <mergeCell ref="H41:H43"/>
    <mergeCell ref="I41:I43"/>
    <mergeCell ref="J41:J43"/>
    <mergeCell ref="L41:L43"/>
    <mergeCell ref="M41:M43"/>
    <mergeCell ref="N41:N43"/>
    <mergeCell ref="E35:E40"/>
    <mergeCell ref="F35:F40"/>
    <mergeCell ref="G35:G40"/>
    <mergeCell ref="H35:H40"/>
    <mergeCell ref="I35:I40"/>
    <mergeCell ref="J35:J40"/>
    <mergeCell ref="L35:L40"/>
    <mergeCell ref="M35:M40"/>
    <mergeCell ref="N35:N40"/>
    <mergeCell ref="AU77:AU78"/>
    <mergeCell ref="E77:E78"/>
    <mergeCell ref="F77:F78"/>
    <mergeCell ref="G77:G78"/>
    <mergeCell ref="H77:H78"/>
    <mergeCell ref="I77:I78"/>
    <mergeCell ref="J77:J78"/>
    <mergeCell ref="L77:L78"/>
    <mergeCell ref="M77:M78"/>
    <mergeCell ref="N77:N78"/>
    <mergeCell ref="O77:O78"/>
    <mergeCell ref="P77:P78"/>
    <mergeCell ref="Q77:Q78"/>
    <mergeCell ref="R77:R78"/>
    <mergeCell ref="S77:S78"/>
    <mergeCell ref="Y16:Y18"/>
    <mergeCell ref="T19:T20"/>
    <mergeCell ref="U19:U20"/>
    <mergeCell ref="V19:V20"/>
    <mergeCell ref="W19:W20"/>
    <mergeCell ref="Y19:Y20"/>
    <mergeCell ref="T22:T26"/>
    <mergeCell ref="U22:U26"/>
    <mergeCell ref="V22:V26"/>
    <mergeCell ref="W22:W26"/>
    <mergeCell ref="Y22:Y26"/>
    <mergeCell ref="Y49:Y51"/>
    <mergeCell ref="AI49:AI50"/>
    <mergeCell ref="V52:V54"/>
    <mergeCell ref="W52:W54"/>
    <mergeCell ref="Y52:Y54"/>
    <mergeCell ref="AM52:AM54"/>
    <mergeCell ref="AN52:AN54"/>
    <mergeCell ref="AO52:AO54"/>
    <mergeCell ref="T55:T57"/>
    <mergeCell ref="U55:U57"/>
    <mergeCell ref="V55:V57"/>
    <mergeCell ref="W55:W57"/>
    <mergeCell ref="Y55:Y57"/>
    <mergeCell ref="AM55:AM57"/>
    <mergeCell ref="AN55:AN57"/>
    <mergeCell ref="AO55:AO57"/>
    <mergeCell ref="X52:X54"/>
    <mergeCell ref="X49:X51"/>
    <mergeCell ref="T52:T54"/>
    <mergeCell ref="U52:U54"/>
    <mergeCell ref="T49:T51"/>
    <mergeCell ref="U49:U51"/>
    <mergeCell ref="V49:V51"/>
    <mergeCell ref="W49:W51"/>
    <mergeCell ref="T58:T60"/>
    <mergeCell ref="U58:U60"/>
    <mergeCell ref="V58:V60"/>
    <mergeCell ref="W58:W60"/>
    <mergeCell ref="AM58:AM60"/>
    <mergeCell ref="AN58:AN60"/>
    <mergeCell ref="AO58:AO60"/>
    <mergeCell ref="AP58:AP60"/>
    <mergeCell ref="AQ58:AQ60"/>
    <mergeCell ref="AR58:AR60"/>
    <mergeCell ref="AM61:AM62"/>
    <mergeCell ref="AN61:AN62"/>
    <mergeCell ref="AO61:AO62"/>
    <mergeCell ref="AP61:AP62"/>
    <mergeCell ref="AQ61:AQ62"/>
    <mergeCell ref="AR61:AR62"/>
    <mergeCell ref="AM63:AM65"/>
    <mergeCell ref="AN63:AN65"/>
    <mergeCell ref="AO63:AO65"/>
    <mergeCell ref="AP63:AP65"/>
    <mergeCell ref="AQ63:AQ65"/>
    <mergeCell ref="AR63:AR65"/>
    <mergeCell ref="AR66:AR70"/>
    <mergeCell ref="AS66:AS70"/>
    <mergeCell ref="T71:T74"/>
    <mergeCell ref="U71:U74"/>
    <mergeCell ref="V71:V74"/>
    <mergeCell ref="W71:W74"/>
    <mergeCell ref="Y71:Y74"/>
    <mergeCell ref="AM71:AM74"/>
    <mergeCell ref="AN71:AN74"/>
    <mergeCell ref="AO71:AO74"/>
    <mergeCell ref="AQ71:AQ74"/>
    <mergeCell ref="AR71:AR74"/>
    <mergeCell ref="AS71:AS74"/>
    <mergeCell ref="X71:X74"/>
    <mergeCell ref="AQ75:AQ76"/>
    <mergeCell ref="AR75:AR76"/>
    <mergeCell ref="T77:T78"/>
    <mergeCell ref="U77:U78"/>
    <mergeCell ref="V77:V78"/>
    <mergeCell ref="W77:W78"/>
    <mergeCell ref="Y77:Y78"/>
    <mergeCell ref="AM77:AM78"/>
    <mergeCell ref="AN77:AN78"/>
    <mergeCell ref="AO77:AO78"/>
    <mergeCell ref="AP77:AP78"/>
    <mergeCell ref="AQ77:AQ78"/>
    <mergeCell ref="AR77:AR78"/>
    <mergeCell ref="T75:T76"/>
    <mergeCell ref="U75:U76"/>
    <mergeCell ref="V75:V76"/>
    <mergeCell ref="W75:W76"/>
    <mergeCell ref="Y75:Y76"/>
    <mergeCell ref="AM75:AM76"/>
    <mergeCell ref="AN75:AN76"/>
    <mergeCell ref="AO75:AO76"/>
    <mergeCell ref="AP75:AP76"/>
    <mergeCell ref="K19:K20"/>
    <mergeCell ref="K22:K26"/>
    <mergeCell ref="K27:K31"/>
    <mergeCell ref="K33:K34"/>
    <mergeCell ref="K35:K40"/>
    <mergeCell ref="K41:K43"/>
    <mergeCell ref="K44:K48"/>
    <mergeCell ref="K49:K51"/>
    <mergeCell ref="K52:K54"/>
    <mergeCell ref="K61:K62"/>
    <mergeCell ref="K63:K65"/>
    <mergeCell ref="K66:K70"/>
    <mergeCell ref="K71:K74"/>
    <mergeCell ref="K75:K76"/>
    <mergeCell ref="K77:K78"/>
    <mergeCell ref="BB33:BB34"/>
    <mergeCell ref="BA33:BA34"/>
    <mergeCell ref="AZ33:AZ34"/>
    <mergeCell ref="AY33:AY34"/>
    <mergeCell ref="AX33:AX34"/>
    <mergeCell ref="AW33:AW34"/>
    <mergeCell ref="AV33:AV34"/>
    <mergeCell ref="AV35:AV36"/>
    <mergeCell ref="AW35:AW36"/>
    <mergeCell ref="AX35:AX36"/>
    <mergeCell ref="AY35:AY36"/>
    <mergeCell ref="AZ35:AZ36"/>
    <mergeCell ref="BA35:BA36"/>
    <mergeCell ref="BB35:BB36"/>
    <mergeCell ref="AW49:AW50"/>
    <mergeCell ref="AX49:AX50"/>
    <mergeCell ref="AY49:AY50"/>
    <mergeCell ref="AZ49:AZ50"/>
    <mergeCell ref="BA49:BA50"/>
    <mergeCell ref="BB49:BB50"/>
    <mergeCell ref="AV49:AV50"/>
    <mergeCell ref="AV52:AV53"/>
    <mergeCell ref="AW52:AW53"/>
    <mergeCell ref="AX52:AX53"/>
    <mergeCell ref="AY52:AY53"/>
    <mergeCell ref="AZ52:AZ53"/>
    <mergeCell ref="BA52:BA53"/>
    <mergeCell ref="BB52:BB53"/>
    <mergeCell ref="AV55:AV56"/>
    <mergeCell ref="AW55:AW56"/>
    <mergeCell ref="AX55:AX56"/>
    <mergeCell ref="AY55:AY56"/>
    <mergeCell ref="AZ55:AZ56"/>
    <mergeCell ref="BA55:BA56"/>
    <mergeCell ref="BB55:BB56"/>
    <mergeCell ref="AV58:AV59"/>
    <mergeCell ref="AW58:AW59"/>
    <mergeCell ref="AX58:AX59"/>
    <mergeCell ref="AY58:AY59"/>
    <mergeCell ref="AZ58:AZ59"/>
    <mergeCell ref="BA58:BA59"/>
    <mergeCell ref="BB58:BB59"/>
    <mergeCell ref="BA77:BA78"/>
    <mergeCell ref="AZ77:AZ78"/>
    <mergeCell ref="AY77:AY78"/>
    <mergeCell ref="AX77:AX78"/>
    <mergeCell ref="AW77:AW78"/>
    <mergeCell ref="BB77:BB78"/>
    <mergeCell ref="AV66:AV67"/>
    <mergeCell ref="AW66:AW67"/>
    <mergeCell ref="AX66:AX67"/>
    <mergeCell ref="AY66:AY67"/>
    <mergeCell ref="AZ66:AZ67"/>
    <mergeCell ref="BA66:BA67"/>
    <mergeCell ref="BB66:BB67"/>
  </mergeCells>
  <conditionalFormatting sqref="T16 T19 T32:T33 T35 T41 T44 T49 T52 T55 T61 T63 T66 T71 T75 T77">
    <cfRule type="cellIs" dxfId="2860" priority="1808" operator="equal">
      <formula>"ALTA"</formula>
    </cfRule>
    <cfRule type="cellIs" dxfId="2859" priority="1809" operator="equal">
      <formula>"MUY ALTA"</formula>
    </cfRule>
    <cfRule type="cellIs" dxfId="2858" priority="1811" operator="equal">
      <formula>"MEDIA"</formula>
    </cfRule>
    <cfRule type="cellIs" dxfId="2857" priority="1812" operator="equal">
      <formula>"BAJA"</formula>
    </cfRule>
    <cfRule type="cellIs" dxfId="2856" priority="1813" operator="equal">
      <formula>"MUY BAJA"</formula>
    </cfRule>
  </conditionalFormatting>
  <conditionalFormatting sqref="T21:T22">
    <cfRule type="cellIs" dxfId="2855" priority="1182" operator="equal">
      <formula>"ALTA"</formula>
    </cfRule>
    <cfRule type="cellIs" dxfId="2854" priority="1183" operator="equal">
      <formula>"MUY ALTA"</formula>
    </cfRule>
    <cfRule type="cellIs" dxfId="2853" priority="1184" operator="equal">
      <formula>"MEDIA"</formula>
    </cfRule>
    <cfRule type="cellIs" dxfId="2852" priority="1185" operator="equal">
      <formula>"BAJA"</formula>
    </cfRule>
    <cfRule type="cellIs" dxfId="2851" priority="1186" operator="equal">
      <formula>"MUY BAJA"</formula>
    </cfRule>
  </conditionalFormatting>
  <conditionalFormatting sqref="T27">
    <cfRule type="cellIs" dxfId="2850" priority="910" operator="equal">
      <formula>"ALTA"</formula>
    </cfRule>
    <cfRule type="cellIs" dxfId="2849" priority="911" operator="equal">
      <formula>"MUY ALTA"</formula>
    </cfRule>
    <cfRule type="cellIs" dxfId="2848" priority="912" operator="equal">
      <formula>"MEDIA"</formula>
    </cfRule>
    <cfRule type="cellIs" dxfId="2847" priority="913" operator="equal">
      <formula>"BAJA"</formula>
    </cfRule>
    <cfRule type="cellIs" dxfId="2846" priority="914" operator="equal">
      <formula>"MUY BAJA"</formula>
    </cfRule>
  </conditionalFormatting>
  <conditionalFormatting sqref="T58">
    <cfRule type="cellIs" dxfId="2845" priority="978" operator="equal">
      <formula>"ALTA"</formula>
    </cfRule>
    <cfRule type="cellIs" dxfId="2844" priority="979" operator="equal">
      <formula>"MUY ALTA"</formula>
    </cfRule>
    <cfRule type="cellIs" dxfId="2843" priority="980" operator="equal">
      <formula>"MEDIA"</formula>
    </cfRule>
    <cfRule type="cellIs" dxfId="2842" priority="981" operator="equal">
      <formula>"BAJA"</formula>
    </cfRule>
    <cfRule type="cellIs" dxfId="2841" priority="982" operator="equal">
      <formula>"MUY BAJA"</formula>
    </cfRule>
  </conditionalFormatting>
  <conditionalFormatting sqref="V16 V19 V32:V33 V35 V41 V49 V52 V55 V61 V63 V66 V71 V75 V77 Q79 T79 V79">
    <cfRule type="cellIs" dxfId="2840" priority="2015" operator="equal">
      <formula>#REF!</formula>
    </cfRule>
  </conditionalFormatting>
  <conditionalFormatting sqref="V21:V22">
    <cfRule type="cellIs" dxfId="2839" priority="1174" operator="equal">
      <formula>"CATASTRÓFICO (RC-F)"</formula>
    </cfRule>
    <cfRule type="cellIs" dxfId="2838" priority="1175" operator="equal">
      <formula>"MAYOR (RC-F)"</formula>
    </cfRule>
    <cfRule type="cellIs" dxfId="2837" priority="1176" operator="equal">
      <formula>"MODERADO (RC-F)"</formula>
    </cfRule>
    <cfRule type="cellIs" dxfId="2836" priority="1177" operator="equal">
      <formula>"CATASTRÓFICO"</formula>
    </cfRule>
    <cfRule type="cellIs" dxfId="2835" priority="1178" operator="equal">
      <formula>"MAYOR"</formula>
    </cfRule>
    <cfRule type="cellIs" dxfId="2834" priority="1179" operator="equal">
      <formula>"MODERADO"</formula>
    </cfRule>
    <cfRule type="cellIs" dxfId="2833" priority="1180" operator="equal">
      <formula>"MENOR"</formula>
    </cfRule>
    <cfRule type="cellIs" dxfId="2832" priority="1181" operator="equal">
      <formula>"LEVE"</formula>
    </cfRule>
    <cfRule type="cellIs" dxfId="2831" priority="1188" operator="equal">
      <formula>#REF!</formula>
    </cfRule>
  </conditionalFormatting>
  <conditionalFormatting sqref="V27">
    <cfRule type="cellIs" dxfId="2830" priority="902" operator="equal">
      <formula>"CATASTRÓFICO (RC-F)"</formula>
    </cfRule>
    <cfRule type="cellIs" dxfId="2829" priority="903" operator="equal">
      <formula>"MAYOR (RC-F)"</formula>
    </cfRule>
    <cfRule type="cellIs" dxfId="2828" priority="904" operator="equal">
      <formula>"MODERADO (RC-F)"</formula>
    </cfRule>
    <cfRule type="cellIs" dxfId="2827" priority="905" operator="equal">
      <formula>"CATASTRÓFICO"</formula>
    </cfRule>
    <cfRule type="cellIs" dxfId="2826" priority="906" operator="equal">
      <formula>"MAYOR"</formula>
    </cfRule>
    <cfRule type="cellIs" dxfId="2825" priority="907" operator="equal">
      <formula>"MODERADO"</formula>
    </cfRule>
    <cfRule type="cellIs" dxfId="2824" priority="908" operator="equal">
      <formula>"MENOR"</formula>
    </cfRule>
    <cfRule type="cellIs" dxfId="2823" priority="909" operator="equal">
      <formula>"LEVE"</formula>
    </cfRule>
    <cfRule type="cellIs" dxfId="2822" priority="916" operator="equal">
      <formula>#REF!</formula>
    </cfRule>
  </conditionalFormatting>
  <conditionalFormatting sqref="V44 V16 V19 V32:V33 V35 V41 V49 V52 V55 V61 V63 V66 V71 V75 V77">
    <cfRule type="cellIs" dxfId="2821" priority="1800" operator="equal">
      <formula>"CATASTRÓFICO (RC-F)"</formula>
    </cfRule>
    <cfRule type="cellIs" dxfId="2820" priority="1801" operator="equal">
      <formula>"MAYOR (RC-F)"</formula>
    </cfRule>
    <cfRule type="cellIs" dxfId="2819" priority="1802" operator="equal">
      <formula>"MODERADO (RC-F)"</formula>
    </cfRule>
    <cfRule type="cellIs" dxfId="2818" priority="1803" operator="equal">
      <formula>"CATASTRÓFICO"</formula>
    </cfRule>
    <cfRule type="cellIs" dxfId="2817" priority="1804" operator="equal">
      <formula>"MAYOR"</formula>
    </cfRule>
    <cfRule type="cellIs" dxfId="2816" priority="1805" operator="equal">
      <formula>"MODERADO"</formula>
    </cfRule>
    <cfRule type="cellIs" dxfId="2815" priority="1806" operator="equal">
      <formula>"MENOR"</formula>
    </cfRule>
    <cfRule type="cellIs" dxfId="2814" priority="1807" operator="equal">
      <formula>"LEVE"</formula>
    </cfRule>
  </conditionalFormatting>
  <conditionalFormatting sqref="V44">
    <cfRule type="cellIs" dxfId="2813" priority="1564" operator="equal">
      <formula>#REF!</formula>
    </cfRule>
  </conditionalFormatting>
  <conditionalFormatting sqref="V58">
    <cfRule type="cellIs" dxfId="2812" priority="970" operator="equal">
      <formula>"CATASTRÓFICO (RC-F)"</formula>
    </cfRule>
    <cfRule type="cellIs" dxfId="2811" priority="971" operator="equal">
      <formula>"MAYOR (RC-F)"</formula>
    </cfRule>
    <cfRule type="cellIs" dxfId="2810" priority="972" operator="equal">
      <formula>"MODERADO (RC-F)"</formula>
    </cfRule>
    <cfRule type="cellIs" dxfId="2809" priority="973" operator="equal">
      <formula>"CATASTRÓFICO"</formula>
    </cfRule>
    <cfRule type="cellIs" dxfId="2808" priority="974" operator="equal">
      <formula>"MAYOR"</formula>
    </cfRule>
    <cfRule type="cellIs" dxfId="2807" priority="975" operator="equal">
      <formula>"MODERADO"</formula>
    </cfRule>
    <cfRule type="cellIs" dxfId="2806" priority="976" operator="equal">
      <formula>"MENOR"</formula>
    </cfRule>
    <cfRule type="cellIs" dxfId="2805" priority="977" operator="equal">
      <formula>"LEVE"</formula>
    </cfRule>
    <cfRule type="cellIs" dxfId="2804" priority="984" operator="equal">
      <formula>#REF!</formula>
    </cfRule>
  </conditionalFormatting>
  <conditionalFormatting sqref="Y16 AQ16 Y19 AQ19 AQ21:AQ22 Y22 Y32:Y33 AQ32:AQ33 Y35 Y41 Y44 AQ49 Y49:Y50 Y52 AQ52 Y55 AQ55 Y61 AQ61 Y63 AQ63 Y71 Y75 AQ75 Y77 AQ77 Y79">
    <cfRule type="cellIs" dxfId="2803" priority="2082" operator="equal">
      <formula>#REF!</formula>
    </cfRule>
    <cfRule type="cellIs" dxfId="2802" priority="2083" operator="equal">
      <formula>#REF!</formula>
    </cfRule>
    <cfRule type="cellIs" dxfId="2801" priority="2085" operator="equal">
      <formula>#REF!</formula>
    </cfRule>
    <cfRule type="cellIs" dxfId="2800" priority="2088" operator="equal">
      <formula>#REF!</formula>
    </cfRule>
    <cfRule type="cellIs" dxfId="2799" priority="2089" operator="equal">
      <formula>#REF!</formula>
    </cfRule>
    <cfRule type="cellIs" dxfId="2798" priority="2090" operator="equal">
      <formula>#REF!</formula>
    </cfRule>
    <cfRule type="cellIs" dxfId="2797" priority="2093" operator="equal">
      <formula>#REF!</formula>
    </cfRule>
    <cfRule type="cellIs" dxfId="2796" priority="2094" operator="equal">
      <formula>#REF!</formula>
    </cfRule>
    <cfRule type="cellIs" dxfId="2795" priority="2095" operator="equal">
      <formula>#REF!</formula>
    </cfRule>
    <cfRule type="cellIs" dxfId="2794" priority="2097" operator="equal">
      <formula>#REF!</formula>
    </cfRule>
    <cfRule type="cellIs" dxfId="2793" priority="2098" operator="equal">
      <formula>#REF!</formula>
    </cfRule>
    <cfRule type="cellIs" dxfId="2792" priority="2099" operator="equal">
      <formula>#REF!</formula>
    </cfRule>
    <cfRule type="cellIs" dxfId="2791" priority="2100" operator="equal">
      <formula>#REF!</formula>
    </cfRule>
    <cfRule type="cellIs" dxfId="2790" priority="2101" operator="equal">
      <formula>#REF!</formula>
    </cfRule>
    <cfRule type="cellIs" dxfId="2789" priority="2102" operator="equal">
      <formula>#REF!</formula>
    </cfRule>
    <cfRule type="cellIs" dxfId="2788" priority="2103" operator="equal">
      <formula>#REF!</formula>
    </cfRule>
    <cfRule type="cellIs" dxfId="2787" priority="2104" operator="equal">
      <formula>#REF!</formula>
    </cfRule>
    <cfRule type="cellIs" dxfId="2786" priority="2106" operator="equal">
      <formula>#REF!</formula>
    </cfRule>
    <cfRule type="cellIs" dxfId="2785" priority="2107" operator="equal">
      <formula>#REF!</formula>
    </cfRule>
    <cfRule type="cellIs" dxfId="2784" priority="2108" operator="equal">
      <formula>#REF!</formula>
    </cfRule>
    <cfRule type="cellIs" dxfId="2783" priority="2109" operator="equal">
      <formula>#REF!</formula>
    </cfRule>
    <cfRule type="cellIs" dxfId="2782" priority="2111" operator="equal">
      <formula>#REF!</formula>
    </cfRule>
  </conditionalFormatting>
  <conditionalFormatting sqref="Y16 AQ16 Y19 AQ19 AQ21:AQ22 Y32:Y33 AQ32:AQ33 Y35 Y41 Y44 AQ49 Y49:Y50 Y52 AQ52 Y55 AQ55 Y61 AQ61 Y63 AQ63 Y71 Y75 AQ75 Y77 AQ77 Y79 Y22">
    <cfRule type="cellIs" dxfId="2781" priority="2081" operator="equal">
      <formula>#REF!</formula>
    </cfRule>
  </conditionalFormatting>
  <conditionalFormatting sqref="Y16 AQ16 Y19 AQ19 AQ21:AQ22 Y32:Y33 AQ32:AQ33 Y35 Y41 Y44 AQ49 Y49:Y50 Y52 AQ52 Y55 AQ55 Y61 AQ61 Y63 AQ63 Y71 Y75 AQ75 Y77 AQ77 Y79">
    <cfRule type="cellIs" dxfId="2780" priority="1819" operator="equal">
      <formula>#REF!</formula>
    </cfRule>
    <cfRule type="cellIs" dxfId="2779" priority="2076" operator="equal">
      <formula>#REF!</formula>
    </cfRule>
    <cfRule type="cellIs" dxfId="2778" priority="2079" operator="equal">
      <formula>#REF!</formula>
    </cfRule>
  </conditionalFormatting>
  <conditionalFormatting sqref="Y21">
    <cfRule type="cellIs" dxfId="2777" priority="1189" operator="equal">
      <formula>#REF!</formula>
    </cfRule>
    <cfRule type="cellIs" dxfId="2776" priority="1192" operator="equal">
      <formula>#REF!</formula>
    </cfRule>
    <cfRule type="cellIs" dxfId="2775" priority="1194" operator="equal">
      <formula>#REF!</formula>
    </cfRule>
    <cfRule type="cellIs" dxfId="2774" priority="1195" operator="equal">
      <formula>#REF!</formula>
    </cfRule>
    <cfRule type="cellIs" dxfId="2773" priority="1196" operator="equal">
      <formula>#REF!</formula>
    </cfRule>
    <cfRule type="cellIs" dxfId="2772" priority="1201" operator="equal">
      <formula>#REF!</formula>
    </cfRule>
    <cfRule type="cellIs" dxfId="2771" priority="1203" operator="equal">
      <formula>#REF!</formula>
    </cfRule>
    <cfRule type="cellIs" dxfId="2770" priority="1206" operator="equal">
      <formula>#REF!</formula>
    </cfRule>
    <cfRule type="cellIs" dxfId="2769" priority="1207" operator="equal">
      <formula>#REF!</formula>
    </cfRule>
    <cfRule type="cellIs" dxfId="2768" priority="1208" operator="equal">
      <formula>#REF!</formula>
    </cfRule>
    <cfRule type="cellIs" dxfId="2767" priority="1210" operator="equal">
      <formula>#REF!</formula>
    </cfRule>
    <cfRule type="cellIs" dxfId="2766" priority="1211" operator="equal">
      <formula>#REF!</formula>
    </cfRule>
    <cfRule type="cellIs" dxfId="2765" priority="1212" operator="equal">
      <formula>#REF!</formula>
    </cfRule>
    <cfRule type="cellIs" dxfId="2764" priority="1213" operator="equal">
      <formula>#REF!</formula>
    </cfRule>
    <cfRule type="cellIs" dxfId="2763" priority="1215" operator="equal">
      <formula>#REF!</formula>
    </cfRule>
    <cfRule type="cellIs" dxfId="2762" priority="1216" operator="equal">
      <formula>#REF!</formula>
    </cfRule>
    <cfRule type="cellIs" dxfId="2761" priority="1217" operator="equal">
      <formula>#REF!</formula>
    </cfRule>
    <cfRule type="cellIs" dxfId="2760" priority="1219" operator="equal">
      <formula>#REF!</formula>
    </cfRule>
    <cfRule type="cellIs" dxfId="2759" priority="1220" operator="equal">
      <formula>#REF!</formula>
    </cfRule>
    <cfRule type="cellIs" dxfId="2758" priority="1221" operator="equal">
      <formula>#REF!</formula>
    </cfRule>
    <cfRule type="cellIs" dxfId="2757" priority="1222" operator="equal">
      <formula>#REF!</formula>
    </cfRule>
    <cfRule type="cellIs" dxfId="2756" priority="1224" operator="equal">
      <formula>#REF!</formula>
    </cfRule>
  </conditionalFormatting>
  <conditionalFormatting sqref="Y21:Y22">
    <cfRule type="cellIs" dxfId="2755" priority="1167" operator="equal">
      <formula>"EXTREMO (RC/F)"</formula>
    </cfRule>
    <cfRule type="cellIs" dxfId="2754" priority="1168" operator="equal">
      <formula>"ALTO (RC/F)"</formula>
    </cfRule>
    <cfRule type="cellIs" dxfId="2753" priority="1169" operator="equal">
      <formula>"MODERADO (RC/F)"</formula>
    </cfRule>
    <cfRule type="cellIs" dxfId="2752" priority="1170" operator="equal">
      <formula>"EXTREMO"</formula>
    </cfRule>
    <cfRule type="cellIs" dxfId="2751" priority="1171" operator="equal">
      <formula>"ALTO"</formula>
    </cfRule>
    <cfRule type="cellIs" dxfId="2750" priority="1172" operator="equal">
      <formula>"MODERADO"</formula>
    </cfRule>
    <cfRule type="cellIs" dxfId="2749" priority="1173" operator="equal">
      <formula>"BAJO"</formula>
    </cfRule>
    <cfRule type="cellIs" dxfId="2748" priority="1187" operator="equal">
      <formula>#REF!</formula>
    </cfRule>
    <cfRule type="cellIs" dxfId="2747" priority="1198" operator="equal">
      <formula>#REF!</formula>
    </cfRule>
    <cfRule type="cellIs" dxfId="2746" priority="1202" operator="equal">
      <formula>#REF!</formula>
    </cfRule>
    <cfRule type="cellIs" dxfId="2745" priority="1214" operator="equal">
      <formula>#REF!</formula>
    </cfRule>
  </conditionalFormatting>
  <conditionalFormatting sqref="Y27">
    <cfRule type="cellIs" dxfId="2744" priority="895" operator="equal">
      <formula>"EXTREMO (RC/F)"</formula>
    </cfRule>
    <cfRule type="cellIs" dxfId="2743" priority="896" operator="equal">
      <formula>"ALTO (RC/F)"</formula>
    </cfRule>
    <cfRule type="cellIs" dxfId="2742" priority="897" operator="equal">
      <formula>"MODERADO (RC/F)"</formula>
    </cfRule>
    <cfRule type="cellIs" dxfId="2741" priority="898" operator="equal">
      <formula>"EXTREMO"</formula>
    </cfRule>
    <cfRule type="cellIs" dxfId="2740" priority="899" operator="equal">
      <formula>"ALTO"</formula>
    </cfRule>
    <cfRule type="cellIs" dxfId="2739" priority="900" operator="equal">
      <formula>"MODERADO"</formula>
    </cfRule>
    <cfRule type="cellIs" dxfId="2738" priority="901" operator="equal">
      <formula>"BAJO"</formula>
    </cfRule>
    <cfRule type="cellIs" dxfId="2737" priority="915" operator="equal">
      <formula>#REF!</formula>
    </cfRule>
    <cfRule type="cellIs" dxfId="2736" priority="917" operator="equal">
      <formula>#REF!</formula>
    </cfRule>
    <cfRule type="cellIs" dxfId="2735" priority="920" operator="equal">
      <formula>#REF!</formula>
    </cfRule>
    <cfRule type="cellIs" dxfId="2734" priority="922" operator="equal">
      <formula>#REF!</formula>
    </cfRule>
    <cfRule type="cellIs" dxfId="2733" priority="923" operator="equal">
      <formula>#REF!</formula>
    </cfRule>
    <cfRule type="cellIs" dxfId="2732" priority="924" operator="equal">
      <formula>#REF!</formula>
    </cfRule>
    <cfRule type="cellIs" dxfId="2731" priority="926" operator="equal">
      <formula>#REF!</formula>
    </cfRule>
    <cfRule type="cellIs" dxfId="2730" priority="929" operator="equal">
      <formula>#REF!</formula>
    </cfRule>
    <cfRule type="cellIs" dxfId="2729" priority="930" operator="equal">
      <formula>#REF!</formula>
    </cfRule>
    <cfRule type="cellIs" dxfId="2728" priority="931" operator="equal">
      <formula>#REF!</formula>
    </cfRule>
    <cfRule type="cellIs" dxfId="2727" priority="934" operator="equal">
      <formula>#REF!</formula>
    </cfRule>
    <cfRule type="cellIs" dxfId="2726" priority="935" operator="equal">
      <formula>#REF!</formula>
    </cfRule>
    <cfRule type="cellIs" dxfId="2725" priority="936" operator="equal">
      <formula>#REF!</formula>
    </cfRule>
    <cfRule type="cellIs" dxfId="2724" priority="938" operator="equal">
      <formula>#REF!</formula>
    </cfRule>
    <cfRule type="cellIs" dxfId="2723" priority="939" operator="equal">
      <formula>#REF!</formula>
    </cfRule>
    <cfRule type="cellIs" dxfId="2722" priority="940" operator="equal">
      <formula>#REF!</formula>
    </cfRule>
    <cfRule type="cellIs" dxfId="2721" priority="941" operator="equal">
      <formula>#REF!</formula>
    </cfRule>
    <cfRule type="cellIs" dxfId="2720" priority="942" operator="equal">
      <formula>#REF!</formula>
    </cfRule>
    <cfRule type="cellIs" dxfId="2719" priority="943" operator="equal">
      <formula>#REF!</formula>
    </cfRule>
    <cfRule type="cellIs" dxfId="2718" priority="944" operator="equal">
      <formula>#REF!</formula>
    </cfRule>
    <cfRule type="cellIs" dxfId="2717" priority="945" operator="equal">
      <formula>#REF!</formula>
    </cfRule>
    <cfRule type="cellIs" dxfId="2716" priority="947" operator="equal">
      <formula>#REF!</formula>
    </cfRule>
    <cfRule type="cellIs" dxfId="2715" priority="948" operator="equal">
      <formula>#REF!</formula>
    </cfRule>
    <cfRule type="cellIs" dxfId="2714" priority="949" operator="equal">
      <formula>#REF!</formula>
    </cfRule>
    <cfRule type="cellIs" dxfId="2713" priority="950" operator="equal">
      <formula>#REF!</formula>
    </cfRule>
    <cfRule type="cellIs" dxfId="2712" priority="952" operator="equal">
      <formula>#REF!</formula>
    </cfRule>
  </conditionalFormatting>
  <conditionalFormatting sqref="Y58:Y59 AQ58 Y66 AQ66 AQ71">
    <cfRule type="cellIs" dxfId="2711" priority="983" operator="equal">
      <formula>#REF!</formula>
    </cfRule>
    <cfRule type="cellIs" dxfId="2710" priority="985" operator="equal">
      <formula>#REF!</formula>
    </cfRule>
  </conditionalFormatting>
  <conditionalFormatting sqref="Y58:Y59">
    <cfRule type="cellIs" dxfId="2709" priority="963" operator="equal">
      <formula>"EXTREMO (RC/F)"</formula>
    </cfRule>
    <cfRule type="cellIs" dxfId="2708" priority="964" operator="equal">
      <formula>"ALTO (RC/F)"</formula>
    </cfRule>
    <cfRule type="cellIs" dxfId="2707" priority="965" operator="equal">
      <formula>"MODERADO (RC/F)"</formula>
    </cfRule>
    <cfRule type="cellIs" dxfId="2706" priority="966" operator="equal">
      <formula>"EXTREMO"</formula>
    </cfRule>
    <cfRule type="cellIs" dxfId="2705" priority="967" operator="equal">
      <formula>"ALTO"</formula>
    </cfRule>
    <cfRule type="cellIs" dxfId="2704" priority="968" operator="equal">
      <formula>"MODERADO"</formula>
    </cfRule>
    <cfRule type="cellIs" dxfId="2703" priority="969" operator="equal">
      <formula>"BAJO"</formula>
    </cfRule>
  </conditionalFormatting>
  <conditionalFormatting sqref="AM16 AM19 AM21:AM22 AM32:AM33 AM41 AM44 AM49 AM52 AM55 AM58 AM61 AM63 AM66 AM71 AM75 AM77">
    <cfRule type="cellIs" dxfId="2702" priority="1788" operator="equal">
      <formula>"MUY ALTA"</formula>
    </cfRule>
    <cfRule type="cellIs" dxfId="2701" priority="1789" operator="equal">
      <formula>"ALTA"</formula>
    </cfRule>
    <cfRule type="cellIs" dxfId="2700" priority="1790" operator="equal">
      <formula>"MEDIA"</formula>
    </cfRule>
    <cfRule type="cellIs" dxfId="2699" priority="1791" operator="equal">
      <formula>"BAJA"</formula>
    </cfRule>
    <cfRule type="cellIs" dxfId="2698" priority="1792" operator="equal">
      <formula>"MUY BAJA"</formula>
    </cfRule>
  </conditionalFormatting>
  <conditionalFormatting sqref="AM27">
    <cfRule type="cellIs" dxfId="2697" priority="276" operator="equal">
      <formula>"MUY ALTA"</formula>
    </cfRule>
    <cfRule type="cellIs" dxfId="2696" priority="277" operator="equal">
      <formula>"ALTA"</formula>
    </cfRule>
    <cfRule type="cellIs" dxfId="2695" priority="278" operator="equal">
      <formula>"MEDIA"</formula>
    </cfRule>
    <cfRule type="cellIs" dxfId="2694" priority="279" operator="equal">
      <formula>"BAJA"</formula>
    </cfRule>
    <cfRule type="cellIs" dxfId="2693" priority="280" operator="equal">
      <formula>"MUY BAJA"</formula>
    </cfRule>
  </conditionalFormatting>
  <conditionalFormatting sqref="AM35">
    <cfRule type="cellIs" dxfId="2692" priority="1484" operator="equal">
      <formula>"MUY ALTA"</formula>
    </cfRule>
    <cfRule type="cellIs" dxfId="2691" priority="1485" operator="equal">
      <formula>"ALTA"</formula>
    </cfRule>
    <cfRule type="cellIs" dxfId="2690" priority="1486" operator="equal">
      <formula>"MEDIA"</formula>
    </cfRule>
    <cfRule type="cellIs" dxfId="2689" priority="1487" operator="equal">
      <formula>"BAJA"</formula>
    </cfRule>
    <cfRule type="cellIs" dxfId="2688" priority="1488" operator="equal">
      <formula>"MUY BAJA"</formula>
    </cfRule>
  </conditionalFormatting>
  <conditionalFormatting sqref="AM79">
    <cfRule type="cellIs" dxfId="2687" priority="1817" operator="equal">
      <formula>#REF!</formula>
    </cfRule>
  </conditionalFormatting>
  <conditionalFormatting sqref="AO16 AO19 AO21:AO22 AO32:AO33 AO41 AO44 AO49 AO52 AO55 AO58 AO61 AO63 AO66 AO71 AO75 AO77">
    <cfRule type="cellIs" dxfId="2686" priority="1783" operator="equal">
      <formula>"CATASTROFICO"</formula>
    </cfRule>
    <cfRule type="cellIs" dxfId="2685" priority="1784" operator="equal">
      <formula>"MAYOR"</formula>
    </cfRule>
    <cfRule type="cellIs" dxfId="2684" priority="1785" operator="equal">
      <formula>"MODERADO"</formula>
    </cfRule>
    <cfRule type="cellIs" dxfId="2683" priority="1786" operator="equal">
      <formula>"MENOR"</formula>
    </cfRule>
    <cfRule type="cellIs" dxfId="2682" priority="1787" operator="equal">
      <formula>"LEVE"</formula>
    </cfRule>
  </conditionalFormatting>
  <conditionalFormatting sqref="AO27">
    <cfRule type="cellIs" dxfId="2681" priority="773" operator="equal">
      <formula>"CATASTROFICO"</formula>
    </cfRule>
    <cfRule type="cellIs" dxfId="2680" priority="774" operator="equal">
      <formula>"MAYOR"</formula>
    </cfRule>
    <cfRule type="cellIs" dxfId="2679" priority="775" operator="equal">
      <formula>"MODERADO"</formula>
    </cfRule>
    <cfRule type="cellIs" dxfId="2678" priority="776" operator="equal">
      <formula>"MENOR"</formula>
    </cfRule>
    <cfRule type="cellIs" dxfId="2677" priority="777" operator="equal">
      <formula>"LEVE"</formula>
    </cfRule>
  </conditionalFormatting>
  <conditionalFormatting sqref="AO35">
    <cfRule type="cellIs" dxfId="2676" priority="1479" operator="equal">
      <formula>"CATASTROFICO"</formula>
    </cfRule>
    <cfRule type="cellIs" dxfId="2675" priority="1480" operator="equal">
      <formula>"MAYOR"</formula>
    </cfRule>
    <cfRule type="cellIs" dxfId="2674" priority="1481" operator="equal">
      <formula>"MODERADO"</formula>
    </cfRule>
    <cfRule type="cellIs" dxfId="2673" priority="1482" operator="equal">
      <formula>"MENOR"</formula>
    </cfRule>
    <cfRule type="cellIs" dxfId="2672" priority="1483" operator="equal">
      <formula>"LEVE"</formula>
    </cfRule>
  </conditionalFormatting>
  <conditionalFormatting sqref="AO79">
    <cfRule type="cellIs" dxfId="2671" priority="1816" operator="equal">
      <formula>#REF!</formula>
    </cfRule>
  </conditionalFormatting>
  <conditionalFormatting sqref="AQ27">
    <cfRule type="cellIs" dxfId="2670" priority="783" operator="equal">
      <formula>"EXTREMO (RC/F)"</formula>
    </cfRule>
    <cfRule type="cellIs" dxfId="2669" priority="784" operator="equal">
      <formula>"ALTO (RC/F)"</formula>
    </cfRule>
    <cfRule type="cellIs" dxfId="2668" priority="785" operator="equal">
      <formula>"MODERADO (RC/F)"</formula>
    </cfRule>
    <cfRule type="cellIs" dxfId="2667" priority="786" operator="equal">
      <formula>"EXTREMO"</formula>
    </cfRule>
    <cfRule type="cellIs" dxfId="2666" priority="787" operator="equal">
      <formula>"ALTO"</formula>
    </cfRule>
    <cfRule type="cellIs" dxfId="2665" priority="788" operator="equal">
      <formula>"MODERADO"</formula>
    </cfRule>
    <cfRule type="cellIs" dxfId="2664" priority="789" operator="equal">
      <formula>"BAJO"</formula>
    </cfRule>
    <cfRule type="cellIs" dxfId="2663" priority="790" operator="equal">
      <formula>#REF!</formula>
    </cfRule>
    <cfRule type="cellIs" dxfId="2662" priority="791" operator="equal">
      <formula>#REF!</formula>
    </cfRule>
    <cfRule type="cellIs" dxfId="2661" priority="794" operator="equal">
      <formula>#REF!</formula>
    </cfRule>
    <cfRule type="cellIs" dxfId="2660" priority="796" operator="equal">
      <formula>#REF!</formula>
    </cfRule>
    <cfRule type="cellIs" dxfId="2659" priority="797" operator="equal">
      <formula>#REF!</formula>
    </cfRule>
    <cfRule type="cellIs" dxfId="2658" priority="798" operator="equal">
      <formula>#REF!</formula>
    </cfRule>
    <cfRule type="cellIs" dxfId="2657" priority="800" operator="equal">
      <formula>#REF!</formula>
    </cfRule>
    <cfRule type="cellIs" dxfId="2656" priority="803" operator="equal">
      <formula>#REF!</formula>
    </cfRule>
    <cfRule type="cellIs" dxfId="2655" priority="804" operator="equal">
      <formula>#REF!</formula>
    </cfRule>
    <cfRule type="cellIs" dxfId="2654" priority="805" operator="equal">
      <formula>#REF!</formula>
    </cfRule>
    <cfRule type="cellIs" dxfId="2653" priority="808" operator="equal">
      <formula>#REF!</formula>
    </cfRule>
    <cfRule type="cellIs" dxfId="2652" priority="809" operator="equal">
      <formula>#REF!</formula>
    </cfRule>
    <cfRule type="cellIs" dxfId="2651" priority="810" operator="equal">
      <formula>#REF!</formula>
    </cfRule>
    <cfRule type="cellIs" dxfId="2650" priority="812" operator="equal">
      <formula>#REF!</formula>
    </cfRule>
    <cfRule type="cellIs" dxfId="2649" priority="813" operator="equal">
      <formula>#REF!</formula>
    </cfRule>
    <cfRule type="cellIs" dxfId="2648" priority="814" operator="equal">
      <formula>#REF!</formula>
    </cfRule>
    <cfRule type="cellIs" dxfId="2647" priority="815" operator="equal">
      <formula>#REF!</formula>
    </cfRule>
    <cfRule type="cellIs" dxfId="2646" priority="816" operator="equal">
      <formula>#REF!</formula>
    </cfRule>
    <cfRule type="cellIs" dxfId="2645" priority="817" operator="equal">
      <formula>#REF!</formula>
    </cfRule>
    <cfRule type="cellIs" dxfId="2644" priority="818" operator="equal">
      <formula>#REF!</formula>
    </cfRule>
    <cfRule type="cellIs" dxfId="2643" priority="819" operator="equal">
      <formula>#REF!</formula>
    </cfRule>
    <cfRule type="cellIs" dxfId="2642" priority="821" operator="equal">
      <formula>#REF!</formula>
    </cfRule>
    <cfRule type="cellIs" dxfId="2641" priority="822" operator="equal">
      <formula>#REF!</formula>
    </cfRule>
    <cfRule type="cellIs" dxfId="2640" priority="823" operator="equal">
      <formula>#REF!</formula>
    </cfRule>
    <cfRule type="cellIs" dxfId="2639" priority="824" operator="equal">
      <formula>#REF!</formula>
    </cfRule>
    <cfRule type="cellIs" dxfId="2638" priority="826" operator="equal">
      <formula>#REF!</formula>
    </cfRule>
  </conditionalFormatting>
  <conditionalFormatting sqref="AQ35 AQ41 AQ44">
    <cfRule type="cellIs" dxfId="2637" priority="1496" operator="equal">
      <formula>#REF!</formula>
    </cfRule>
    <cfRule type="cellIs" dxfId="2636" priority="1497" operator="equal">
      <formula>#REF!</formula>
    </cfRule>
    <cfRule type="cellIs" dxfId="2635" priority="1500" operator="equal">
      <formula>#REF!</formula>
    </cfRule>
    <cfRule type="cellIs" dxfId="2634" priority="1502" operator="equal">
      <formula>#REF!</formula>
    </cfRule>
    <cfRule type="cellIs" dxfId="2633" priority="1503" operator="equal">
      <formula>#REF!</formula>
    </cfRule>
    <cfRule type="cellIs" dxfId="2632" priority="1504" operator="equal">
      <formula>#REF!</formula>
    </cfRule>
    <cfRule type="cellIs" dxfId="2631" priority="1506" operator="equal">
      <formula>#REF!</formula>
    </cfRule>
    <cfRule type="cellIs" dxfId="2630" priority="1509" operator="equal">
      <formula>#REF!</formula>
    </cfRule>
    <cfRule type="cellIs" dxfId="2629" priority="1510" operator="equal">
      <formula>#REF!</formula>
    </cfRule>
    <cfRule type="cellIs" dxfId="2628" priority="1511" operator="equal">
      <formula>#REF!</formula>
    </cfRule>
    <cfRule type="cellIs" dxfId="2627" priority="1514" operator="equal">
      <formula>#REF!</formula>
    </cfRule>
    <cfRule type="cellIs" dxfId="2626" priority="1515" operator="equal">
      <formula>#REF!</formula>
    </cfRule>
    <cfRule type="cellIs" dxfId="2625" priority="1516" operator="equal">
      <formula>#REF!</formula>
    </cfRule>
    <cfRule type="cellIs" dxfId="2624" priority="1518" operator="equal">
      <formula>#REF!</formula>
    </cfRule>
    <cfRule type="cellIs" dxfId="2623" priority="1519" operator="equal">
      <formula>#REF!</formula>
    </cfRule>
    <cfRule type="cellIs" dxfId="2622" priority="1520" operator="equal">
      <formula>#REF!</formula>
    </cfRule>
    <cfRule type="cellIs" dxfId="2621" priority="1521" operator="equal">
      <formula>#REF!</formula>
    </cfRule>
    <cfRule type="cellIs" dxfId="2620" priority="1522" operator="equal">
      <formula>#REF!</formula>
    </cfRule>
    <cfRule type="cellIs" dxfId="2619" priority="1523" operator="equal">
      <formula>#REF!</formula>
    </cfRule>
    <cfRule type="cellIs" dxfId="2618" priority="1524" operator="equal">
      <formula>#REF!</formula>
    </cfRule>
    <cfRule type="cellIs" dxfId="2617" priority="1525" operator="equal">
      <formula>#REF!</formula>
    </cfRule>
    <cfRule type="cellIs" dxfId="2616" priority="1527" operator="equal">
      <formula>#REF!</formula>
    </cfRule>
    <cfRule type="cellIs" dxfId="2615" priority="1528" operator="equal">
      <formula>#REF!</formula>
    </cfRule>
    <cfRule type="cellIs" dxfId="2614" priority="1529" operator="equal">
      <formula>#REF!</formula>
    </cfRule>
    <cfRule type="cellIs" dxfId="2613" priority="1530" operator="equal">
      <formula>#REF!</formula>
    </cfRule>
    <cfRule type="cellIs" dxfId="2612" priority="1532" operator="equal">
      <formula>#REF!</formula>
    </cfRule>
  </conditionalFormatting>
  <conditionalFormatting sqref="AQ35">
    <cfRule type="cellIs" dxfId="2611" priority="1489" operator="equal">
      <formula>"EXTREMO (RC/F)"</formula>
    </cfRule>
    <cfRule type="cellIs" dxfId="2610" priority="1490" operator="equal">
      <formula>"ALTO (RC/F)"</formula>
    </cfRule>
    <cfRule type="cellIs" dxfId="2609" priority="1491" operator="equal">
      <formula>"MODERADO (RC/F)"</formula>
    </cfRule>
    <cfRule type="cellIs" dxfId="2608" priority="1492" operator="equal">
      <formula>"EXTREMO"</formula>
    </cfRule>
    <cfRule type="cellIs" dxfId="2607" priority="1493" operator="equal">
      <formula>"ALTO"</formula>
    </cfRule>
    <cfRule type="cellIs" dxfId="2606" priority="1494" operator="equal">
      <formula>"MODERADO"</formula>
    </cfRule>
    <cfRule type="cellIs" dxfId="2605" priority="1495" operator="equal">
      <formula>"BAJO"</formula>
    </cfRule>
  </conditionalFormatting>
  <conditionalFormatting sqref="AQ41 AQ44 AQ58 Y66 AQ66 AQ71 Y16 AQ16 Y19 AQ19 AQ21:AQ22 Y32:Y33 AQ32:AQ33 Y35 Y41 Y44 AQ49 Y49:Y50 Y52 AQ52 Y55 AQ55 Y61 AQ61 Y63 AQ63 Y71 Y75 AQ75 Y77 AQ77">
    <cfRule type="cellIs" dxfId="2604" priority="1793" operator="equal">
      <formula>"EXTREMO (RC/F)"</formula>
    </cfRule>
    <cfRule type="cellIs" dxfId="2603" priority="1794" operator="equal">
      <formula>"ALTO (RC/F)"</formula>
    </cfRule>
    <cfRule type="cellIs" dxfId="2602" priority="1795" operator="equal">
      <formula>"MODERADO (RC/F)"</formula>
    </cfRule>
    <cfRule type="cellIs" dxfId="2601" priority="1796" operator="equal">
      <formula>"EXTREMO"</formula>
    </cfRule>
    <cfRule type="cellIs" dxfId="2600" priority="1797" operator="equal">
      <formula>"ALTO"</formula>
    </cfRule>
    <cfRule type="cellIs" dxfId="2599" priority="1798" operator="equal">
      <formula>"MODERADO"</formula>
    </cfRule>
    <cfRule type="cellIs" dxfId="2598" priority="1799" operator="equal">
      <formula>"BAJO"</formula>
    </cfRule>
  </conditionalFormatting>
  <conditionalFormatting sqref="AQ58 Y58:Y59 Y66 AQ66 AQ71">
    <cfRule type="cellIs" dxfId="2597" priority="988" operator="equal">
      <formula>#REF!</formula>
    </cfRule>
    <cfRule type="cellIs" dxfId="2596" priority="990" operator="equal">
      <formula>#REF!</formula>
    </cfRule>
    <cfRule type="cellIs" dxfId="2595" priority="991" operator="equal">
      <formula>#REF!</formula>
    </cfRule>
    <cfRule type="cellIs" dxfId="2594" priority="992" operator="equal">
      <formula>#REF!</formula>
    </cfRule>
    <cfRule type="cellIs" dxfId="2593" priority="994" operator="equal">
      <formula>#REF!</formula>
    </cfRule>
    <cfRule type="cellIs" dxfId="2592" priority="997" operator="equal">
      <formula>#REF!</formula>
    </cfRule>
    <cfRule type="cellIs" dxfId="2591" priority="998" operator="equal">
      <formula>#REF!</formula>
    </cfRule>
    <cfRule type="cellIs" dxfId="2590" priority="999" operator="equal">
      <formula>#REF!</formula>
    </cfRule>
    <cfRule type="cellIs" dxfId="2589" priority="1002" operator="equal">
      <formula>#REF!</formula>
    </cfRule>
    <cfRule type="cellIs" dxfId="2588" priority="1003" operator="equal">
      <formula>#REF!</formula>
    </cfRule>
    <cfRule type="cellIs" dxfId="2587" priority="1004" operator="equal">
      <formula>#REF!</formula>
    </cfRule>
    <cfRule type="cellIs" dxfId="2586" priority="1006" operator="equal">
      <formula>#REF!</formula>
    </cfRule>
    <cfRule type="cellIs" dxfId="2585" priority="1007" operator="equal">
      <formula>#REF!</formula>
    </cfRule>
    <cfRule type="cellIs" dxfId="2584" priority="1008" operator="equal">
      <formula>#REF!</formula>
    </cfRule>
    <cfRule type="cellIs" dxfId="2583" priority="1009" operator="equal">
      <formula>#REF!</formula>
    </cfRule>
    <cfRule type="cellIs" dxfId="2582" priority="1010" operator="equal">
      <formula>#REF!</formula>
    </cfRule>
    <cfRule type="cellIs" dxfId="2581" priority="1011" operator="equal">
      <formula>#REF!</formula>
    </cfRule>
    <cfRule type="cellIs" dxfId="2580" priority="1012" operator="equal">
      <formula>#REF!</formula>
    </cfRule>
    <cfRule type="cellIs" dxfId="2579" priority="1013" operator="equal">
      <formula>#REF!</formula>
    </cfRule>
    <cfRule type="cellIs" dxfId="2578" priority="1015" operator="equal">
      <formula>#REF!</formula>
    </cfRule>
    <cfRule type="cellIs" dxfId="2577" priority="1016" operator="equal">
      <formula>#REF!</formula>
    </cfRule>
    <cfRule type="cellIs" dxfId="2576" priority="1017" operator="equal">
      <formula>#REF!</formula>
    </cfRule>
    <cfRule type="cellIs" dxfId="2575" priority="1018" operator="equal">
      <formula>#REF!</formula>
    </cfRule>
    <cfRule type="cellIs" dxfId="2574" priority="1020" operator="equal">
      <formula>#REF!</formula>
    </cfRule>
  </conditionalFormatting>
  <dataValidations count="3">
    <dataValidation type="list" allowBlank="1" showInputMessage="1" showErrorMessage="1" sqref="AC79" xr:uid="{00000000-0002-0000-0000-000000000000}">
      <formula1>$S$5:$S$7</formula1>
    </dataValidation>
    <dataValidation type="list" allowBlank="1" showInputMessage="1" showErrorMessage="1" sqref="AD79" xr:uid="{00000000-0002-0000-0000-000001000000}">
      <formula1>$V$5:$V$8</formula1>
    </dataValidation>
    <dataValidation type="list" allowBlank="1" showInputMessage="1" showErrorMessage="1" sqref="G16:G17 G19 N16 G52:G53 N52:N53 G49:G50 G21:G22 N18:N22 N32:N33 N27 G27:G33 N77 N35 G35 N41 G41 G44:G45 N55:N56 G55:G56 N58:N59 G58:G59 N61 G61 N63 G63 G66 N66 G71:G72 N75 G75 G77 N44:N45 N49:N50 N71:N72" xr:uid="{00000000-0002-0000-0000-000002000000}"/>
  </dataValidations>
  <hyperlinks>
    <hyperlink ref="AY21" r:id="rId1" display="https://mincitco-my.sharepoint.com/:f:/g/personal/mrchacon_mincit_gov_co/EjoqtPPzSzJGinbE9U0Psu8B6xLPAFPiGaTQU7d_160QRg?e=IUEzfW" xr:uid="{B59CCD45-0157-488D-8EF7-A57D4B4AF540}"/>
    <hyperlink ref="AY22" r:id="rId2" display="https://mincitco-my.sharepoint.com/:f:/g/personal/mrchacon_mincit_gov_co/Ejb0U2cRL5dFiw-otrwc5zMBKG3NbEDZgmhdvZMd8Al9IQ?e=YU8aoS" xr:uid="{8ADB8023-252C-4E3F-860D-2B3103F87CD7}"/>
    <hyperlink ref="AY23" r:id="rId3" display="https://mincitco-my.sharepoint.com/:f:/g/personal/mrchacon_mincit_gov_co/EjoqtPPzSzJGinbE9U0Psu8B6xLPAFPiGaTQU7d_160QRg?e=IUEzfW" xr:uid="{F67A6472-7344-4853-93D8-E58C940AA241}"/>
    <hyperlink ref="AY24" r:id="rId4" display="https://mincitco-my.sharepoint.com/:f:/g/personal/mrchacon_mincit_gov_co/EjoqtPPzSzJGinbE9U0Psu8B6xLPAFPiGaTQU7d_160QRg?e=IUEzfW" xr:uid="{EE92EEEA-FFA0-4D71-9A88-C38BAF83FA13}"/>
    <hyperlink ref="AY25" r:id="rId5" display="https://mincitco-my.sharepoint.com/:f:/g/personal/mrchacon_mincit_gov_co/Ejb0U2cRL5dFiw-otrwc5zMBKG3NbEDZgmhdvZMd8Al9IQ?e=YU8aoS" xr:uid="{FC579802-7268-40A6-9DB2-27D461FA3EC7}"/>
    <hyperlink ref="AY27" r:id="rId6" display="https://mincitco-my.sharepoint.com/:f:/g/personal/mrchacon_mincit_gov_co/Ejb0U2cRL5dFiw-otrwc5zMBKG3NbEDZgmhdvZMd8Al9IQ?e=YU8aoS" xr:uid="{6DF49FA9-F81E-44B6-ADCF-B59F616A7664}"/>
    <hyperlink ref="AY30" r:id="rId7" display="https://mincitco-my.sharepoint.com/:f:/g/personal/mrchacon_mincit_gov_co/Ejb0U2cRL5dFiw-otrwc5zMBKG3NbEDZgmhdvZMd8Al9IQ?e=YU8aoS" xr:uid="{B6ADA87D-7874-4A47-958D-FEE8459E4D15}"/>
    <hyperlink ref="AY44" r:id="rId8" display="https://mincitco-my.sharepoint.com/:f:/g/personal/mrchacon_mincit_gov_co/Ejb0U2cRL5dFiw-otrwc5zMBKG3NbEDZgmhdvZMd8Al9IQ?e=YU8aoS" xr:uid="{593BD3B6-12C2-4954-BFF3-7B0666DBD198}"/>
    <hyperlink ref="AY68" r:id="rId9" display="https://mincitco-my.sharepoint.com/:f:/g/personal/mrchacon_mincit_gov_co/Ejb0U2cRL5dFiw-otrwc5zMBKG3NbEDZgmhdvZMd8Al9IQ?e=YU8aoS" xr:uid="{C32A7617-E731-493F-A893-CDE563D2349C}"/>
    <hyperlink ref="AY29" r:id="rId10" display="https://mincitco-my.sharepoint.com/:f:/g/personal/mrchacon_mincit_gov_co/EjoqtPPzSzJGinbE9U0Psu8B6xLPAFPiGaTQU7d_160QRg?e=IUEzfW" xr:uid="{8242956B-6A29-4C62-B9C4-DC3713698AD6}"/>
    <hyperlink ref="AY41" r:id="rId11" display="https://mincitco-my.sharepoint.com/:f:/g/personal/mrchacon_mincit_gov_co/Ejb0U2cRL5dFiw-otrwc5zMBKG3NbEDZgmhdvZMd8Al9IQ?e=YU8aoS" xr:uid="{1689B520-2A6C-4BCD-917C-37AA98F3D688}"/>
    <hyperlink ref="AY40" r:id="rId12" display="https://mincitco-my.sharepoint.com/:f:/g/personal/mrchacon_mincit_gov_co/EjoqtPPzSzJGinbE9U0Psu8B6xLPAFPiGaTQU7d_160QRg?e=IUEzfW" xr:uid="{F1F22717-7E21-4203-AB85-2F4FD809498E}"/>
    <hyperlink ref="AY42" r:id="rId13" display="https://mincitco-my.sharepoint.com/:f:/g/personal/mrchacon_mincit_gov_co/EjoqtPPzSzJGinbE9U0Psu8B6xLPAFPiGaTQU7d_160QRg?e=IUEzfW" xr:uid="{D96ADC62-5AAA-4275-A009-187D3BDD39C2}"/>
    <hyperlink ref="AY47" r:id="rId14" display="https://mincitco-my.sharepoint.com/:f:/g/personal/mrchacon_mincit_gov_co/EjoqtPPzSzJGinbE9U0Psu8B6xLPAFPiGaTQU7d_160QRg?e=IUEzfW" xr:uid="{C2E07521-F28A-4590-B6C8-5E1F11698360}"/>
    <hyperlink ref="AY51" r:id="rId15" display="https://mincitco-my.sharepoint.com/:f:/g/personal/mrchacon_mincit_gov_co/EjoqtPPzSzJGinbE9U0Psu8B6xLPAFPiGaTQU7d_160QRg?e=IUEzfW" xr:uid="{E674A843-8D18-4F29-A960-082D17B90B8F}"/>
    <hyperlink ref="AY54" r:id="rId16" display="https://mincitco-my.sharepoint.com/:f:/g/personal/mrchacon_mincit_gov_co/EjoqtPPzSzJGinbE9U0Psu8B6xLPAFPiGaTQU7d_160QRg?e=IUEzfW" xr:uid="{2753BC77-C2A0-45C2-91F5-5F8500ADCA7C}"/>
    <hyperlink ref="AY57" r:id="rId17" display="https://mincitco-my.sharepoint.com/:f:/g/personal/mrchacon_mincit_gov_co/EjoqtPPzSzJGinbE9U0Psu8B6xLPAFPiGaTQU7d_160QRg?e=IUEzfW" xr:uid="{9A8EC714-5399-4DFB-9A86-00E401C67D07}"/>
    <hyperlink ref="AY60" r:id="rId18" display="https://mincitco-my.sharepoint.com/:f:/g/personal/mrchacon_mincit_gov_co/EjoqtPPzSzJGinbE9U0Psu8B6xLPAFPiGaTQU7d_160QRg?e=IUEzfW" xr:uid="{58537C8D-D6A8-4F5A-82E8-2804A19032FE}"/>
    <hyperlink ref="AY70" r:id="rId19" display="https://mincitco-my.sharepoint.com/:f:/g/personal/mrchacon_mincit_gov_co/EjoqtPPzSzJGinbE9U0Psu8B6xLPAFPiGaTQU7d_160QRg?e=IUEzfW" xr:uid="{B8CD0519-E094-426E-A4BF-7F85EBFD7F7F}"/>
    <hyperlink ref="AY73" r:id="rId20" display="https://mincitco-my.sharepoint.com/:f:/g/personal/mrchacon_mincit_gov_co/EjoqtPPzSzJGinbE9U0Psu8B6xLPAFPiGaTQU7d_160QRg?e=IUEzfW" xr:uid="{F4AFE4C4-3686-44B4-A50B-636875B8F10B}"/>
    <hyperlink ref="AY26" r:id="rId21" display="https://mincitco-my.sharepoint.com/:f:/g/personal/mrchacon_mincit_gov_co/Ejb0U2cRL5dFiw-otrwc5zMBKG3NbEDZgmhdvZMd8Al9IQ?e=YU8aoS" xr:uid="{85B6D001-5D0C-44AD-8E3A-BE628BED861C}"/>
    <hyperlink ref="AY31" r:id="rId22" display="https://mincitco-my.sharepoint.com/:f:/g/personal/mrchacon_mincit_gov_co/Ejb0U2cRL5dFiw-otrwc5zMBKG3NbEDZgmhdvZMd8Al9IQ?e=YU8aoS" xr:uid="{5F8E8AC3-1F58-4CA2-9BB1-FC70DFDFBC36}"/>
    <hyperlink ref="AY48" r:id="rId23" display="https://mincitco-my.sharepoint.com/:f:/g/personal/mrchacon_mincit_gov_co/Ejb0U2cRL5dFiw-otrwc5zMBKG3NbEDZgmhdvZMd8Al9IQ?e=YU8aoS" xr:uid="{639AA82F-CEB5-4823-98B1-CA1AE04E567E}"/>
    <hyperlink ref="AY74" r:id="rId24" display="https://mincitco-my.sharepoint.com/:f:/g/personal/mrchacon_mincit_gov_co/Ejb0U2cRL5dFiw-otrwc5zMBKG3NbEDZgmhdvZMd8Al9IQ?e=YU8aoS" xr:uid="{A09EBBAC-3DED-4BB5-BC9B-B0DBE0117B5A}"/>
    <hyperlink ref="AY28" r:id="rId25" display="https://mincitco-my.sharepoint.com/:f:/g/personal/mrchacon_mincit_gov_co/EjoqtPPzSzJGinbE9U0Psu8B6xLPAFPiGaTQU7d_160QRg?e=IUEzfW" xr:uid="{002E91EC-1345-4F27-BC79-DB0822C53608}"/>
    <hyperlink ref="AY33" r:id="rId26" display="https://mincitco-my.sharepoint.com/:f:/g/personal/mrchacon_mincit_gov_co/EoUB7LdDOL1AvRivi9tTWhIBTJzUrM_ViLd6E0LnN0r2Ug?e=nIHAh4" xr:uid="{DE719D2A-B93B-4AB7-A084-DF1B50020EAA}"/>
    <hyperlink ref="AY45" r:id="rId27" display="https://mincitco-my.sharepoint.com/:f:/g/personal/mrchacon_mincit_gov_co/EjoqtPPzSzJGinbE9U0Psu8B6xLPAFPiGaTQU7d_160QRg?e=IUEzfW" xr:uid="{52CA66D3-9D44-4D97-BEF5-8F76A2BD3D8D}"/>
    <hyperlink ref="AY46" r:id="rId28" display="https://mincitco-my.sharepoint.com/:f:/g/personal/mrchacon_mincit_gov_co/EjoqtPPzSzJGinbE9U0Psu8B6xLPAFPiGaTQU7d_160QRg?e=IUEzfW" xr:uid="{2097AA96-0D01-4147-BED4-AF0569DC41BB}"/>
    <hyperlink ref="AY19" r:id="rId29" xr:uid="{65747AB2-BC09-462B-AAEF-B86B7038127F}"/>
    <hyperlink ref="AY20" r:id="rId30" display="https://mincitco-my.sharepoint.com/:f:/g/personal/mrchacon_mincit_gov_co/EjoqtPPzSzJGinbE9U0Psu8B6xLPAFPiGaTQU7d_160QRg?e=IUEzfW" xr:uid="{C23C4EB6-39A8-48A1-AE4F-D14FD47AECAE}"/>
    <hyperlink ref="AY63" r:id="rId31" xr:uid="{F761F5E6-FF17-402F-97E6-6AEDD0A570E4}"/>
    <hyperlink ref="AY38" r:id="rId32" display="https://mincitco-my.sharepoint.com/:f:/g/personal/mrchacon_mincit_gov_co/EjoqtPPzSzJGinbE9U0Psu8B6xLPAFPiGaTQU7d_160QRg?e=IUEzfW" xr:uid="{53971DF2-42FB-49FA-9DEF-06FD7E5BE5F1}"/>
    <hyperlink ref="AY69" r:id="rId33" display="https://mincitco-my.sharepoint.com/:f:/g/personal/mrchacon_mincit_gov_co/EjoqtPPzSzJGinbE9U0Psu8B6xLPAFPiGaTQU7d_160QRg?e=IUEzfW" xr:uid="{1656E919-1E60-4E62-91EB-83590F35ED04}"/>
    <hyperlink ref="AY71" r:id="rId34" display="https://mincitco-my.sharepoint.com/:f:/g/personal/mrchacon_mincit_gov_co/EjoqtPPzSzJGinbE9U0Psu8B6xLPAFPiGaTQU7d_160QRg?e=IUEzfW" xr:uid="{B220D49B-FFE0-4B25-BA72-3F48955C7C61}"/>
    <hyperlink ref="AY75" r:id="rId35" display="https://mincitco-my.sharepoint.com/:f:/g/personal/mrchacon_mincit_gov_co/EjoqtPPzSzJGinbE9U0Psu8B6xLPAFPiGaTQU7d_160QRg?e=IUEzfW" xr:uid="{52E6091E-7DE9-4E7F-9CC0-EAE46DD26EEA}"/>
    <hyperlink ref="AY64" r:id="rId36" display="https://mincitco-my.sharepoint.com/:f:/g/personal/mrchacon_mincit_gov_co/EjoqtPPzSzJGinbE9U0Psu8B6xLPAFPiGaTQU7d_160QRg?e=IUEzfW" xr:uid="{4042180D-3E14-476C-A7FA-4FFB3EE4615B}"/>
    <hyperlink ref="AY43" r:id="rId37" display="https://mincitco-my.sharepoint.com/:f:/g/personal/mrchacon_mincit_gov_co/EjoqtPPzSzJGinbE9U0Psu8B6xLPAFPiGaTQU7d_160QRg?e=IUEzfW" xr:uid="{859F6ADD-2A02-4913-81F7-9AFD04364FBC}"/>
    <hyperlink ref="AY37" r:id="rId38" display="https://mincitco-my.sharepoint.com/:f:/g/personal/mrchacon_mincit_gov_co/EjoqtPPzSzJGinbE9U0Psu8B6xLPAFPiGaTQU7d_160QRg?e=IUEzfW" xr:uid="{83C2B319-33A1-45A9-BAD1-FA3956D163F6}"/>
  </hyperlinks>
  <printOptions horizontalCentered="1" verticalCentered="1"/>
  <pageMargins left="0.31496062992125984" right="0.31496062992125984" top="0.59055118110236227" bottom="0.74803149606299213" header="0.19685039370078741" footer="0.31496062992125984"/>
  <pageSetup scale="20" orientation="portrait" r:id="rId39"/>
  <legacyDrawing r:id="rId40"/>
  <legacyDrawingHF r:id="rId41"/>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3000000}">
          <x14:formula1>
            <xm:f>'Datos Validacion'!$E$5:$E$13</xm:f>
          </x14:formula1>
          <xm:sqref>AO79 V63 V61 V16 V19 V21:V22 V27 V32:V33 V35 V41 V44 V49 V52 V55 V58 V66 V71 V75 V77 V79</xm:sqref>
        </x14:dataValidation>
        <x14:dataValidation type="list" allowBlank="1" showInputMessage="1" showErrorMessage="1" xr:uid="{00000000-0002-0000-0000-000004000000}">
          <x14:formula1>
            <xm:f>'Datos Validacion'!$C$5:$C$10</xm:f>
          </x14:formula1>
          <xm:sqref>AM79 T63 T61 T16 T19 T21:T22 T27 T32:T33 T35 T41 T44 T49 T52 T55 T58 T66 T71 T75 T77 T79</xm:sqref>
        </x14:dataValidation>
        <x14:dataValidation type="list" allowBlank="1" showInputMessage="1" showErrorMessage="1" xr:uid="{00000000-0002-0000-0000-000005000000}">
          <x14:formula1>
            <xm:f>'Datos Validacion'!$B$5:$B$13</xm:f>
          </x14:formula1>
          <xm:sqref>R16 R19 R66 R21:R22 R49:R50 R52:R53 R44:R45 R27 R32:R33 R35 R41 R55:R56 R58:R59 R61 R63 R71:R72 R75 R77 R79</xm:sqref>
        </x14:dataValidation>
        <x14:dataValidation type="list" allowBlank="1" showInputMessage="1" showErrorMessage="1" xr:uid="{00000000-0002-0000-0000-000006000000}">
          <x14:formula1>
            <xm:f>'Datos Validacion'!$G$5:$G$12</xm:f>
          </x14:formula1>
          <xm:sqref>Y16 AQ16 AQ19 Y41 Y61 Y63 AQ21:AQ22 AQ27 Y32:Y33 AQ32:AQ33 AQ35 Y49:Y50 AQ49 Y58:Y59 Y19 Y21:Y22 Y27 Y35 AQ41 Y44 AQ44 Y52 Y55 AQ55 AQ52 AQ58 AQ61 AQ63 Y66 AQ66 Y71 AQ71 Y75 AQ75 Y77 AQ77 Y79</xm:sqref>
        </x14:dataValidation>
        <x14:dataValidation type="list" allowBlank="1" showInputMessage="1" showErrorMessage="1" xr:uid="{00000000-0002-0000-0000-000007000000}">
          <x14:formula1>
            <xm:f>'Datos Validacion'!$I$5:$I$7</xm:f>
          </x14:formula1>
          <xm:sqref>AA16 AA18:AA79</xm:sqref>
        </x14:dataValidation>
        <x14:dataValidation type="list" allowBlank="1" showInputMessage="1" showErrorMessage="1" xr:uid="{00000000-0002-0000-0000-000008000000}">
          <x14:formula1>
            <xm:f>'Datos Validacion'!$K$5:$K$8</xm:f>
          </x14:formula1>
          <xm:sqref>AD16 AD18:AD78</xm:sqref>
        </x14:dataValidation>
        <x14:dataValidation type="list" allowBlank="1" showInputMessage="1" showErrorMessage="1" xr:uid="{00000000-0002-0000-0000-000009000000}">
          <x14:formula1>
            <xm:f>'Datos Validacion'!$M$5:$M$7</xm:f>
          </x14:formula1>
          <xm:sqref>AF16 AF18:AF79</xm:sqref>
        </x14:dataValidation>
        <x14:dataValidation type="list" allowBlank="1" showInputMessage="1" showErrorMessage="1" xr:uid="{00000000-0002-0000-0000-00000A000000}">
          <x14:formula1>
            <xm:f>'Datos Validacion'!$J$5:$J$7</xm:f>
          </x14:formula1>
          <xm:sqref>AC16 AC18:AC78</xm:sqref>
        </x14:dataValidation>
        <x14:dataValidation type="list" allowBlank="1" showInputMessage="1" showErrorMessage="1" xr:uid="{00000000-0002-0000-0000-00000B000000}">
          <x14:formula1>
            <xm:f>'Datos Validacion'!$O$5:$O$7</xm:f>
          </x14:formula1>
          <xm:sqref>AH16 AH18:AH79</xm:sqref>
        </x14:dataValidation>
        <x14:dataValidation type="list" allowBlank="1" showInputMessage="1" showErrorMessage="1" xr:uid="{00000000-0002-0000-0000-00000C000000}">
          <x14:formula1>
            <xm:f>'Datos Validacion'!$R$5:$R$9</xm:f>
          </x14:formula1>
          <xm:sqref>AR16 AR49:AR50 AR21:AR22 AR27 AR19 AR44:AR45 AR35 AR41 AR32:AR33 AR52 AR55 AR58 AR61 AR63 AR66 AR71 AR75 AR77 AR79</xm:sqref>
        </x14:dataValidation>
        <x14:dataValidation type="list" allowBlank="1" showInputMessage="1" showErrorMessage="1" xr:uid="{00000000-0002-0000-0000-00000D000000}">
          <x14:formula1>
            <xm:f>'Anexo A '!$D$6:$D$154</xm:f>
          </x14:formula1>
          <xm:sqref>AT16 AT18:AT78</xm:sqref>
        </x14:dataValidation>
        <x14:dataValidation type="list" allowBlank="1" showInputMessage="1" showErrorMessage="1" xr:uid="{00000000-0002-0000-0000-00000E000000}">
          <x14:formula1>
            <xm:f>'Datos Validacion'!$P$5:$P$7</xm:f>
          </x14:formula1>
          <xm:sqref>AJ16:AJ78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D16"/>
  <sheetViews>
    <sheetView workbookViewId="0">
      <selection activeCell="H25" sqref="H25"/>
    </sheetView>
  </sheetViews>
  <sheetFormatPr baseColWidth="10" defaultColWidth="11.42578125" defaultRowHeight="15"/>
  <cols>
    <col min="1" max="1" width="16.85546875" customWidth="1"/>
    <col min="2" max="2" width="21.85546875" customWidth="1"/>
    <col min="3" max="3" width="36.7109375" bestFit="1" customWidth="1"/>
    <col min="4" max="4" width="36.5703125" customWidth="1"/>
  </cols>
  <sheetData>
    <row r="1" spans="1:4">
      <c r="A1" s="1466" t="s">
        <v>536</v>
      </c>
      <c r="B1" s="1466"/>
      <c r="C1" s="1466"/>
      <c r="D1" s="1466"/>
    </row>
    <row r="2" spans="1:4">
      <c r="A2" s="7"/>
    </row>
    <row r="3" spans="1:4">
      <c r="A3" t="s">
        <v>537</v>
      </c>
    </row>
    <row r="4" spans="1:4" ht="15.75" thickBot="1">
      <c r="A4" s="7"/>
    </row>
    <row r="5" spans="1:4" ht="15.75" thickBot="1">
      <c r="A5" s="73" t="s">
        <v>538</v>
      </c>
      <c r="B5" s="74" t="s">
        <v>539</v>
      </c>
      <c r="C5" s="1478" t="s">
        <v>540</v>
      </c>
      <c r="D5" s="1479"/>
    </row>
    <row r="6" spans="1:4" ht="39" thickBot="1">
      <c r="A6" s="1476" t="s">
        <v>541</v>
      </c>
      <c r="B6" s="75" t="s">
        <v>542</v>
      </c>
      <c r="C6" s="1464" t="s">
        <v>543</v>
      </c>
      <c r="D6" s="1465"/>
    </row>
    <row r="7" spans="1:4" ht="26.25" thickBot="1">
      <c r="A7" s="1480"/>
      <c r="B7" s="75" t="s">
        <v>544</v>
      </c>
      <c r="C7" s="1464" t="s">
        <v>545</v>
      </c>
      <c r="D7" s="1465"/>
    </row>
    <row r="8" spans="1:4" ht="26.25" thickBot="1">
      <c r="A8" s="1480"/>
      <c r="B8" s="75" t="s">
        <v>546</v>
      </c>
      <c r="C8" s="1464" t="s">
        <v>547</v>
      </c>
      <c r="D8" s="1465"/>
    </row>
    <row r="9" spans="1:4" ht="39" thickBot="1">
      <c r="A9" s="1480"/>
      <c r="B9" s="75" t="s">
        <v>548</v>
      </c>
      <c r="C9" s="1464" t="s">
        <v>549</v>
      </c>
      <c r="D9" s="1465"/>
    </row>
    <row r="10" spans="1:4" ht="39" thickBot="1">
      <c r="A10" s="1477"/>
      <c r="B10" s="75" t="s">
        <v>550</v>
      </c>
      <c r="C10" s="1464" t="s">
        <v>551</v>
      </c>
      <c r="D10" s="1465"/>
    </row>
    <row r="11" spans="1:4" ht="39.75" customHeight="1" thickBot="1">
      <c r="A11" s="1467" t="s">
        <v>552</v>
      </c>
      <c r="B11" s="1468"/>
      <c r="C11" s="76" t="s">
        <v>553</v>
      </c>
      <c r="D11" s="1473" t="s">
        <v>554</v>
      </c>
    </row>
    <row r="12" spans="1:4" ht="39.75" customHeight="1" thickBot="1">
      <c r="A12" s="1469"/>
      <c r="B12" s="1470"/>
      <c r="C12" s="76" t="s">
        <v>555</v>
      </c>
      <c r="D12" s="1474"/>
    </row>
    <row r="13" spans="1:4" ht="39.75" customHeight="1" thickBot="1">
      <c r="A13" s="1471"/>
      <c r="B13" s="1472"/>
      <c r="C13" s="76" t="s">
        <v>433</v>
      </c>
      <c r="D13" s="1475"/>
    </row>
    <row r="14" spans="1:4" ht="27" customHeight="1" thickBot="1">
      <c r="A14" s="1476" t="s">
        <v>556</v>
      </c>
      <c r="B14" s="75" t="s">
        <v>557</v>
      </c>
      <c r="C14" s="1464" t="s">
        <v>558</v>
      </c>
      <c r="D14" s="1465"/>
    </row>
    <row r="15" spans="1:4" ht="81" customHeight="1" thickBot="1">
      <c r="A15" s="1477"/>
      <c r="B15" s="75" t="s">
        <v>559</v>
      </c>
      <c r="C15" s="1464" t="s">
        <v>560</v>
      </c>
      <c r="D15" s="1465"/>
    </row>
    <row r="16" spans="1:4" ht="37.5" customHeight="1" thickBot="1">
      <c r="A16" s="1462" t="s">
        <v>561</v>
      </c>
      <c r="B16" s="1463"/>
      <c r="C16" s="1464" t="s">
        <v>562</v>
      </c>
      <c r="D16" s="1465"/>
    </row>
  </sheetData>
  <mergeCells count="15">
    <mergeCell ref="A16:B16"/>
    <mergeCell ref="C16:D16"/>
    <mergeCell ref="A1:D1"/>
    <mergeCell ref="A11:B13"/>
    <mergeCell ref="D11:D13"/>
    <mergeCell ref="A14:A15"/>
    <mergeCell ref="C14:D14"/>
    <mergeCell ref="C15:D15"/>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63"/>
  <sheetViews>
    <sheetView topLeftCell="A27" zoomScale="80" zoomScaleNormal="80" workbookViewId="0">
      <selection activeCell="H25" sqref="H25"/>
    </sheetView>
  </sheetViews>
  <sheetFormatPr baseColWidth="10" defaultColWidth="11.42578125" defaultRowHeight="15"/>
  <cols>
    <col min="1" max="1" width="17.42578125" style="91" customWidth="1"/>
    <col min="2" max="5" width="25.7109375" customWidth="1"/>
    <col min="6" max="6" width="15.5703125" bestFit="1" customWidth="1"/>
    <col min="7" max="7" width="18.5703125" style="91" customWidth="1"/>
    <col min="8" max="8" width="26" customWidth="1"/>
    <col min="9" max="11" width="25.7109375" customWidth="1"/>
  </cols>
  <sheetData>
    <row r="1" spans="1:11" ht="15.75">
      <c r="A1" s="1456" t="s">
        <v>563</v>
      </c>
      <c r="B1" s="1456"/>
      <c r="C1" s="1456"/>
      <c r="D1" s="1456"/>
      <c r="F1" s="1456" t="s">
        <v>564</v>
      </c>
      <c r="G1" s="1456"/>
      <c r="H1" s="1456"/>
    </row>
    <row r="2" spans="1:11" ht="15.75" thickBot="1"/>
    <row r="3" spans="1:11" ht="21.75" customHeight="1" thickBot="1">
      <c r="A3" s="1513" t="s">
        <v>565</v>
      </c>
      <c r="B3" s="1513"/>
      <c r="C3" s="1513"/>
      <c r="D3" s="1514"/>
      <c r="F3" s="1511" t="s">
        <v>566</v>
      </c>
      <c r="G3" s="1511" t="s">
        <v>567</v>
      </c>
      <c r="H3" s="1511"/>
    </row>
    <row r="4" spans="1:11" ht="28.5" customHeight="1" thickBot="1">
      <c r="A4" s="92"/>
      <c r="B4" s="77" t="s">
        <v>568</v>
      </c>
      <c r="C4" s="78" t="s">
        <v>540</v>
      </c>
      <c r="D4" s="77" t="s">
        <v>29</v>
      </c>
      <c r="F4" s="1511"/>
      <c r="G4" s="86" t="s">
        <v>569</v>
      </c>
      <c r="H4" s="86" t="s">
        <v>570</v>
      </c>
    </row>
    <row r="5" spans="1:11" ht="51.75" thickBot="1">
      <c r="A5" s="79" t="s">
        <v>389</v>
      </c>
      <c r="B5" s="10" t="s">
        <v>571</v>
      </c>
      <c r="C5" s="80" t="s">
        <v>572</v>
      </c>
      <c r="D5" s="81">
        <v>0.2</v>
      </c>
      <c r="F5" s="87" t="s">
        <v>243</v>
      </c>
      <c r="G5" s="88">
        <v>0.2</v>
      </c>
      <c r="H5" s="1512" t="s">
        <v>573</v>
      </c>
    </row>
    <row r="6" spans="1:11" ht="39" thickBot="1">
      <c r="A6" s="82" t="s">
        <v>184</v>
      </c>
      <c r="B6" s="10" t="s">
        <v>574</v>
      </c>
      <c r="C6" s="80" t="s">
        <v>575</v>
      </c>
      <c r="D6" s="81">
        <v>0.4</v>
      </c>
      <c r="F6" s="87" t="s">
        <v>457</v>
      </c>
      <c r="G6" s="88">
        <v>0.4</v>
      </c>
      <c r="H6" s="1512"/>
    </row>
    <row r="7" spans="1:11" ht="39" thickBot="1">
      <c r="A7" s="83" t="s">
        <v>84</v>
      </c>
      <c r="B7" s="10" t="s">
        <v>576</v>
      </c>
      <c r="C7" s="80" t="s">
        <v>577</v>
      </c>
      <c r="D7" s="81">
        <v>0.6</v>
      </c>
      <c r="F7" s="89" t="s">
        <v>263</v>
      </c>
      <c r="G7" s="90">
        <v>0.6</v>
      </c>
      <c r="H7" s="90">
        <v>0.6</v>
      </c>
    </row>
    <row r="8" spans="1:11" ht="51.75" thickBot="1">
      <c r="A8" s="84" t="s">
        <v>162</v>
      </c>
      <c r="B8" s="10" t="s">
        <v>578</v>
      </c>
      <c r="C8" s="80" t="s">
        <v>579</v>
      </c>
      <c r="D8" s="81">
        <v>0.8</v>
      </c>
      <c r="F8" s="89" t="s">
        <v>163</v>
      </c>
      <c r="G8" s="90">
        <v>0.8</v>
      </c>
      <c r="H8" s="90">
        <v>0.8</v>
      </c>
    </row>
    <row r="9" spans="1:11" ht="39" thickBot="1">
      <c r="A9" s="85" t="s">
        <v>527</v>
      </c>
      <c r="B9" s="10" t="s">
        <v>580</v>
      </c>
      <c r="C9" s="80" t="s">
        <v>581</v>
      </c>
      <c r="D9" s="81">
        <v>1</v>
      </c>
      <c r="F9" s="89" t="s">
        <v>85</v>
      </c>
      <c r="G9" s="90">
        <v>1</v>
      </c>
      <c r="H9" s="90">
        <v>1</v>
      </c>
    </row>
    <row r="11" spans="1:11" ht="15.75" thickBot="1"/>
    <row r="12" spans="1:11" ht="23.25" customHeight="1" thickBot="1">
      <c r="A12" s="1481" t="s">
        <v>582</v>
      </c>
      <c r="B12" s="1481"/>
      <c r="C12" s="1481"/>
      <c r="D12" s="1481"/>
      <c r="E12" s="1481"/>
      <c r="G12" s="1481" t="s">
        <v>583</v>
      </c>
      <c r="H12" s="1481"/>
      <c r="I12" s="1481"/>
      <c r="J12" s="1481"/>
      <c r="K12" s="1481"/>
    </row>
    <row r="13" spans="1:11" ht="39" customHeight="1" thickBot="1">
      <c r="A13" s="12" t="s">
        <v>584</v>
      </c>
      <c r="B13" s="1482" t="s">
        <v>585</v>
      </c>
      <c r="C13" s="1482"/>
      <c r="D13" s="1482" t="s">
        <v>586</v>
      </c>
      <c r="E13" s="1482"/>
      <c r="G13" s="12" t="s">
        <v>584</v>
      </c>
      <c r="H13" s="1482" t="s">
        <v>585</v>
      </c>
      <c r="I13" s="1482"/>
      <c r="J13" s="1482" t="s">
        <v>586</v>
      </c>
      <c r="K13" s="1482"/>
    </row>
    <row r="14" spans="1:11" ht="48.75" customHeight="1">
      <c r="A14" s="1491" t="s">
        <v>587</v>
      </c>
      <c r="B14" s="1483" t="s">
        <v>588</v>
      </c>
      <c r="C14" s="1484"/>
      <c r="D14" s="1515" t="s">
        <v>589</v>
      </c>
      <c r="E14" s="1516"/>
      <c r="G14" s="1491" t="s">
        <v>587</v>
      </c>
      <c r="H14" s="1483" t="s">
        <v>590</v>
      </c>
      <c r="I14" s="1484"/>
      <c r="J14" s="1483" t="s">
        <v>591</v>
      </c>
      <c r="K14" s="1484"/>
    </row>
    <row r="15" spans="1:11" ht="39" customHeight="1">
      <c r="A15" s="1492"/>
      <c r="B15" s="1485" t="s">
        <v>592</v>
      </c>
      <c r="C15" s="1486"/>
      <c r="D15" s="1489" t="s">
        <v>593</v>
      </c>
      <c r="E15" s="1490"/>
      <c r="G15" s="1492"/>
      <c r="H15" s="1485" t="s">
        <v>594</v>
      </c>
      <c r="I15" s="1486"/>
      <c r="J15" s="1485" t="s">
        <v>595</v>
      </c>
      <c r="K15" s="1486"/>
    </row>
    <row r="16" spans="1:11" ht="39.950000000000003" customHeight="1" thickBot="1">
      <c r="A16" s="1492"/>
      <c r="B16" s="1489" t="s">
        <v>596</v>
      </c>
      <c r="C16" s="1490"/>
      <c r="D16" s="1489" t="s">
        <v>597</v>
      </c>
      <c r="E16" s="1490"/>
      <c r="G16" s="1493"/>
      <c r="H16" s="1487" t="s">
        <v>598</v>
      </c>
      <c r="I16" s="1488"/>
      <c r="J16" s="1487" t="s">
        <v>599</v>
      </c>
      <c r="K16" s="1488"/>
    </row>
    <row r="17" spans="1:11" ht="51.95" customHeight="1">
      <c r="A17" s="1492"/>
      <c r="B17" s="1489" t="s">
        <v>600</v>
      </c>
      <c r="C17" s="1490"/>
      <c r="D17" s="1489" t="s">
        <v>601</v>
      </c>
      <c r="E17" s="1490"/>
      <c r="G17" s="1491" t="s">
        <v>602</v>
      </c>
      <c r="H17" s="1483" t="s">
        <v>603</v>
      </c>
      <c r="I17" s="1484"/>
      <c r="J17" s="1483" t="s">
        <v>604</v>
      </c>
      <c r="K17" s="1484"/>
    </row>
    <row r="18" spans="1:11" ht="47.25" customHeight="1" thickBot="1">
      <c r="A18" s="1493"/>
      <c r="B18" s="1494"/>
      <c r="C18" s="1495"/>
      <c r="D18" s="1487" t="s">
        <v>605</v>
      </c>
      <c r="E18" s="1488"/>
      <c r="G18" s="1492"/>
      <c r="H18" s="1489" t="s">
        <v>606</v>
      </c>
      <c r="I18" s="1490"/>
      <c r="J18" s="1489" t="s">
        <v>607</v>
      </c>
      <c r="K18" s="1490"/>
    </row>
    <row r="19" spans="1:11" ht="24.95" customHeight="1" thickBot="1">
      <c r="A19" s="1491" t="s">
        <v>602</v>
      </c>
      <c r="B19" s="1483" t="s">
        <v>608</v>
      </c>
      <c r="C19" s="1484"/>
      <c r="D19" s="1483" t="s">
        <v>609</v>
      </c>
      <c r="E19" s="1484"/>
      <c r="G19" s="1493"/>
      <c r="H19" s="1487" t="s">
        <v>610</v>
      </c>
      <c r="I19" s="1488"/>
      <c r="J19" s="1487" t="s">
        <v>611</v>
      </c>
      <c r="K19" s="1488"/>
    </row>
    <row r="20" spans="1:11" ht="24.95" customHeight="1">
      <c r="A20" s="1492"/>
      <c r="B20" s="1489" t="s">
        <v>612</v>
      </c>
      <c r="C20" s="1490"/>
      <c r="D20" s="1489" t="s">
        <v>613</v>
      </c>
      <c r="E20" s="1490"/>
      <c r="G20" s="1491" t="s">
        <v>614</v>
      </c>
      <c r="H20" s="1483" t="s">
        <v>615</v>
      </c>
      <c r="I20" s="1484"/>
      <c r="J20" s="1483" t="s">
        <v>616</v>
      </c>
      <c r="K20" s="1484"/>
    </row>
    <row r="21" spans="1:11" ht="39.950000000000003" customHeight="1">
      <c r="A21" s="1492"/>
      <c r="B21" s="1489" t="s">
        <v>617</v>
      </c>
      <c r="C21" s="1490"/>
      <c r="D21" s="1489" t="s">
        <v>618</v>
      </c>
      <c r="E21" s="1490"/>
      <c r="G21" s="1492"/>
      <c r="H21" s="1489" t="s">
        <v>619</v>
      </c>
      <c r="I21" s="1490"/>
      <c r="J21" s="1489" t="s">
        <v>620</v>
      </c>
      <c r="K21" s="1490"/>
    </row>
    <row r="22" spans="1:11" ht="51.95" customHeight="1" thickBot="1">
      <c r="A22" s="1492"/>
      <c r="B22" s="1489" t="s">
        <v>621</v>
      </c>
      <c r="C22" s="1490"/>
      <c r="D22" s="1489" t="s">
        <v>622</v>
      </c>
      <c r="E22" s="1490"/>
      <c r="G22" s="1493"/>
      <c r="H22" s="1487" t="s">
        <v>623</v>
      </c>
      <c r="I22" s="1488"/>
      <c r="J22" s="1487" t="s">
        <v>624</v>
      </c>
      <c r="K22" s="1488"/>
    </row>
    <row r="23" spans="1:11" ht="39.950000000000003" customHeight="1" thickBot="1">
      <c r="A23" s="1493"/>
      <c r="B23" s="1494"/>
      <c r="C23" s="1495"/>
      <c r="D23" s="1487" t="s">
        <v>625</v>
      </c>
      <c r="E23" s="1488"/>
      <c r="G23" s="1491" t="s">
        <v>626</v>
      </c>
      <c r="H23" s="1483" t="s">
        <v>627</v>
      </c>
      <c r="I23" s="1484"/>
      <c r="J23" s="1483" t="s">
        <v>628</v>
      </c>
      <c r="K23" s="1484"/>
    </row>
    <row r="24" spans="1:11" ht="24.95" customHeight="1">
      <c r="A24" s="1491" t="s">
        <v>614</v>
      </c>
      <c r="B24" s="1483" t="s">
        <v>629</v>
      </c>
      <c r="C24" s="1484"/>
      <c r="D24" s="1483" t="s">
        <v>630</v>
      </c>
      <c r="E24" s="1484"/>
      <c r="G24" s="1492"/>
      <c r="H24" s="1489" t="s">
        <v>631</v>
      </c>
      <c r="I24" s="1490"/>
      <c r="J24" s="1489" t="s">
        <v>632</v>
      </c>
      <c r="K24" s="1490"/>
    </row>
    <row r="25" spans="1:11" ht="39.950000000000003" customHeight="1" thickBot="1">
      <c r="A25" s="1492"/>
      <c r="B25" s="1489" t="s">
        <v>633</v>
      </c>
      <c r="C25" s="1490"/>
      <c r="D25" s="1489" t="s">
        <v>634</v>
      </c>
      <c r="E25" s="1490"/>
      <c r="G25" s="1493"/>
      <c r="H25" s="1487" t="s">
        <v>635</v>
      </c>
      <c r="I25" s="1488"/>
      <c r="J25" s="1487" t="s">
        <v>636</v>
      </c>
      <c r="K25" s="1488"/>
    </row>
    <row r="26" spans="1:11" ht="39.950000000000003" customHeight="1">
      <c r="A26" s="1492"/>
      <c r="B26" s="1489" t="s">
        <v>637</v>
      </c>
      <c r="C26" s="1490"/>
      <c r="D26" s="1485" t="s">
        <v>638</v>
      </c>
      <c r="E26" s="1486"/>
      <c r="G26" s="1491" t="s">
        <v>639</v>
      </c>
      <c r="H26" s="1483" t="s">
        <v>640</v>
      </c>
      <c r="I26" s="1484"/>
      <c r="J26" s="1483" t="s">
        <v>641</v>
      </c>
      <c r="K26" s="1484"/>
    </row>
    <row r="27" spans="1:11" ht="51.95" customHeight="1">
      <c r="A27" s="1492"/>
      <c r="B27" s="1489" t="s">
        <v>642</v>
      </c>
      <c r="C27" s="1490"/>
      <c r="D27" s="1485" t="s">
        <v>643</v>
      </c>
      <c r="E27" s="1486"/>
      <c r="G27" s="1492"/>
      <c r="H27" s="1489" t="s">
        <v>644</v>
      </c>
      <c r="I27" s="1490"/>
      <c r="J27" s="1489" t="s">
        <v>645</v>
      </c>
      <c r="K27" s="1490"/>
    </row>
    <row r="28" spans="1:11" ht="39.950000000000003" customHeight="1" thickBot="1">
      <c r="A28" s="1492"/>
      <c r="B28" s="1489"/>
      <c r="C28" s="1490"/>
      <c r="D28" s="1489" t="s">
        <v>646</v>
      </c>
      <c r="E28" s="1490"/>
      <c r="G28" s="1493"/>
      <c r="H28" s="1487" t="s">
        <v>647</v>
      </c>
      <c r="I28" s="1488"/>
      <c r="J28" s="1487" t="s">
        <v>648</v>
      </c>
      <c r="K28" s="1488"/>
    </row>
    <row r="29" spans="1:11" ht="24.95" customHeight="1" thickBot="1">
      <c r="A29" s="1493"/>
      <c r="B29" s="1487"/>
      <c r="C29" s="1488"/>
      <c r="D29" s="1487" t="s">
        <v>649</v>
      </c>
      <c r="E29" s="1488"/>
    </row>
    <row r="30" spans="1:11" ht="24.95" customHeight="1">
      <c r="A30" s="1491" t="s">
        <v>626</v>
      </c>
      <c r="B30" s="1483" t="s">
        <v>650</v>
      </c>
      <c r="C30" s="1484"/>
      <c r="D30" s="1483" t="s">
        <v>651</v>
      </c>
      <c r="E30" s="1484"/>
    </row>
    <row r="31" spans="1:11" ht="39.950000000000003" customHeight="1">
      <c r="A31" s="1492"/>
      <c r="B31" s="1489" t="s">
        <v>652</v>
      </c>
      <c r="C31" s="1490"/>
      <c r="D31" s="1489" t="s">
        <v>653</v>
      </c>
      <c r="E31" s="1490"/>
    </row>
    <row r="32" spans="1:11" ht="39.950000000000003" customHeight="1">
      <c r="A32" s="1492"/>
      <c r="B32" s="1489" t="s">
        <v>654</v>
      </c>
      <c r="C32" s="1490"/>
      <c r="D32" s="1489" t="s">
        <v>655</v>
      </c>
      <c r="E32" s="1490"/>
    </row>
    <row r="33" spans="1:11" ht="51.95" customHeight="1" thickBot="1">
      <c r="A33" s="1493"/>
      <c r="B33" s="1487" t="s">
        <v>656</v>
      </c>
      <c r="C33" s="1488"/>
      <c r="D33" s="1494"/>
      <c r="E33" s="1495"/>
    </row>
    <row r="34" spans="1:11" ht="24.95" customHeight="1">
      <c r="A34" s="1491" t="s">
        <v>639</v>
      </c>
      <c r="B34" s="1483" t="s">
        <v>657</v>
      </c>
      <c r="C34" s="1484"/>
      <c r="D34" s="1483" t="s">
        <v>658</v>
      </c>
      <c r="E34" s="1484"/>
    </row>
    <row r="35" spans="1:11" ht="24.95" customHeight="1">
      <c r="A35" s="1492"/>
      <c r="B35" s="1489" t="s">
        <v>659</v>
      </c>
      <c r="C35" s="1490"/>
      <c r="D35" s="1489" t="s">
        <v>660</v>
      </c>
      <c r="E35" s="1490"/>
    </row>
    <row r="36" spans="1:11" ht="39.950000000000003" customHeight="1">
      <c r="A36" s="1492"/>
      <c r="B36" s="1489" t="s">
        <v>661</v>
      </c>
      <c r="C36" s="1490"/>
      <c r="D36" s="1489" t="s">
        <v>662</v>
      </c>
      <c r="E36" s="1490"/>
    </row>
    <row r="37" spans="1:11" ht="51.95" customHeight="1" thickBot="1">
      <c r="A37" s="1493"/>
      <c r="B37" s="1487" t="s">
        <v>663</v>
      </c>
      <c r="C37" s="1488"/>
      <c r="D37" s="1494"/>
      <c r="E37" s="1495"/>
    </row>
    <row r="40" spans="1:11" ht="35.25" customHeight="1">
      <c r="A40" s="1502" t="s">
        <v>664</v>
      </c>
      <c r="B40" s="1502"/>
      <c r="C40" s="1502"/>
      <c r="D40" s="1502"/>
      <c r="E40" s="1502"/>
      <c r="G40" s="1502" t="s">
        <v>665</v>
      </c>
      <c r="H40" s="1502"/>
      <c r="I40" s="1502"/>
      <c r="J40" s="1502"/>
      <c r="K40" s="1502"/>
    </row>
    <row r="41" spans="1:11" ht="15.75" customHeight="1" thickBot="1">
      <c r="A41" s="11"/>
      <c r="B41" s="93"/>
      <c r="C41" s="11"/>
      <c r="D41" s="11"/>
      <c r="G41"/>
      <c r="H41" s="91"/>
    </row>
    <row r="42" spans="1:11" ht="45.75" thickBot="1">
      <c r="A42" s="1506" t="s">
        <v>666</v>
      </c>
      <c r="B42" s="1508" t="s">
        <v>667</v>
      </c>
      <c r="C42" s="1508"/>
      <c r="D42" s="1508" t="s">
        <v>668</v>
      </c>
      <c r="E42" s="1508"/>
      <c r="G42"/>
      <c r="H42" s="94" t="s">
        <v>584</v>
      </c>
      <c r="I42" s="95" t="s">
        <v>669</v>
      </c>
      <c r="J42" s="1498" t="s">
        <v>670</v>
      </c>
      <c r="K42" s="1499"/>
    </row>
    <row r="43" spans="1:11" ht="29.25" customHeight="1" thickBot="1">
      <c r="A43" s="1507"/>
      <c r="B43" s="1508"/>
      <c r="C43" s="1508"/>
      <c r="D43" s="14" t="s">
        <v>67</v>
      </c>
      <c r="E43" s="14" t="s">
        <v>68</v>
      </c>
      <c r="G43"/>
      <c r="H43" s="96" t="s">
        <v>587</v>
      </c>
      <c r="I43" s="70" t="s">
        <v>671</v>
      </c>
      <c r="J43" s="1509" t="s">
        <v>672</v>
      </c>
      <c r="K43" s="1510"/>
    </row>
    <row r="44" spans="1:11" ht="26.25" customHeight="1">
      <c r="A44" s="99">
        <v>1</v>
      </c>
      <c r="B44" s="1505" t="s">
        <v>673</v>
      </c>
      <c r="C44" s="1505"/>
      <c r="D44" s="100"/>
      <c r="E44" s="101"/>
      <c r="G44"/>
      <c r="H44" s="96" t="s">
        <v>602</v>
      </c>
      <c r="I44" s="70" t="s">
        <v>674</v>
      </c>
      <c r="J44" s="1509" t="s">
        <v>675</v>
      </c>
      <c r="K44" s="1510"/>
    </row>
    <row r="45" spans="1:11" ht="24" customHeight="1" thickBot="1">
      <c r="A45" s="102">
        <v>2</v>
      </c>
      <c r="B45" s="1500" t="s">
        <v>676</v>
      </c>
      <c r="C45" s="1500"/>
      <c r="D45" s="103"/>
      <c r="E45" s="104"/>
      <c r="G45"/>
      <c r="H45" s="97" t="s">
        <v>614</v>
      </c>
      <c r="I45" s="98" t="s">
        <v>677</v>
      </c>
      <c r="J45" s="1496" t="s">
        <v>678</v>
      </c>
      <c r="K45" s="1497"/>
    </row>
    <row r="46" spans="1:11" ht="15.75" customHeight="1">
      <c r="A46" s="102">
        <v>3</v>
      </c>
      <c r="B46" s="1500" t="s">
        <v>679</v>
      </c>
      <c r="C46" s="1500"/>
      <c r="D46" s="103"/>
      <c r="E46" s="104"/>
      <c r="G46"/>
      <c r="H46" s="91"/>
    </row>
    <row r="47" spans="1:11" ht="25.5" customHeight="1">
      <c r="A47" s="102">
        <v>4</v>
      </c>
      <c r="B47" s="1500" t="s">
        <v>680</v>
      </c>
      <c r="C47" s="1500"/>
      <c r="D47" s="103"/>
      <c r="E47" s="104"/>
      <c r="G47"/>
      <c r="H47" s="91"/>
    </row>
    <row r="48" spans="1:11" ht="27" customHeight="1">
      <c r="A48" s="102">
        <v>5</v>
      </c>
      <c r="B48" s="1500" t="s">
        <v>681</v>
      </c>
      <c r="C48" s="1500"/>
      <c r="D48" s="103"/>
      <c r="E48" s="104"/>
      <c r="G48"/>
      <c r="H48" s="91"/>
    </row>
    <row r="49" spans="1:5">
      <c r="A49" s="102">
        <v>6</v>
      </c>
      <c r="B49" s="1500" t="s">
        <v>682</v>
      </c>
      <c r="C49" s="1500"/>
      <c r="D49" s="103"/>
      <c r="E49" s="104"/>
    </row>
    <row r="50" spans="1:5" ht="25.5" customHeight="1">
      <c r="A50" s="102">
        <v>7</v>
      </c>
      <c r="B50" s="1500" t="s">
        <v>683</v>
      </c>
      <c r="C50" s="1500"/>
      <c r="D50" s="103"/>
      <c r="E50" s="104"/>
    </row>
    <row r="51" spans="1:5" ht="26.25" customHeight="1">
      <c r="A51" s="102">
        <v>8</v>
      </c>
      <c r="B51" s="1500" t="s">
        <v>684</v>
      </c>
      <c r="C51" s="1500"/>
      <c r="D51" s="103"/>
      <c r="E51" s="104"/>
    </row>
    <row r="52" spans="1:5">
      <c r="A52" s="102">
        <v>9</v>
      </c>
      <c r="B52" s="1500" t="s">
        <v>685</v>
      </c>
      <c r="C52" s="1500"/>
      <c r="D52" s="103"/>
      <c r="E52" s="104"/>
    </row>
    <row r="53" spans="1:5" ht="30" customHeight="1">
      <c r="A53" s="102">
        <v>10</v>
      </c>
      <c r="B53" s="1500" t="s">
        <v>686</v>
      </c>
      <c r="C53" s="1500"/>
      <c r="D53" s="103"/>
      <c r="E53" s="104"/>
    </row>
    <row r="54" spans="1:5">
      <c r="A54" s="102">
        <v>11</v>
      </c>
      <c r="B54" s="1500" t="s">
        <v>687</v>
      </c>
      <c r="C54" s="1500"/>
      <c r="D54" s="103"/>
      <c r="E54" s="104"/>
    </row>
    <row r="55" spans="1:5">
      <c r="A55" s="102">
        <v>12</v>
      </c>
      <c r="B55" s="1500" t="s">
        <v>688</v>
      </c>
      <c r="C55" s="1500"/>
      <c r="D55" s="103"/>
      <c r="E55" s="104"/>
    </row>
    <row r="56" spans="1:5">
      <c r="A56" s="102">
        <v>13</v>
      </c>
      <c r="B56" s="1500" t="s">
        <v>689</v>
      </c>
      <c r="C56" s="1500"/>
      <c r="D56" s="103"/>
      <c r="E56" s="104"/>
    </row>
    <row r="57" spans="1:5">
      <c r="A57" s="102">
        <v>14</v>
      </c>
      <c r="B57" s="1500" t="s">
        <v>690</v>
      </c>
      <c r="C57" s="1500"/>
      <c r="D57" s="103"/>
      <c r="E57" s="104"/>
    </row>
    <row r="58" spans="1:5">
      <c r="A58" s="102">
        <v>15</v>
      </c>
      <c r="B58" s="1500" t="s">
        <v>691</v>
      </c>
      <c r="C58" s="1500"/>
      <c r="D58" s="103"/>
      <c r="E58" s="104"/>
    </row>
    <row r="59" spans="1:5">
      <c r="A59" s="102">
        <v>16</v>
      </c>
      <c r="B59" s="1500" t="s">
        <v>692</v>
      </c>
      <c r="C59" s="1500"/>
      <c r="D59" s="103"/>
      <c r="E59" s="104"/>
    </row>
    <row r="60" spans="1:5">
      <c r="A60" s="102">
        <v>17</v>
      </c>
      <c r="B60" s="1500" t="s">
        <v>693</v>
      </c>
      <c r="C60" s="1500"/>
      <c r="D60" s="103"/>
      <c r="E60" s="104"/>
    </row>
    <row r="61" spans="1:5" ht="19.5" customHeight="1">
      <c r="A61" s="102">
        <v>18</v>
      </c>
      <c r="B61" s="1500" t="s">
        <v>694</v>
      </c>
      <c r="C61" s="1500"/>
      <c r="D61" s="103"/>
      <c r="E61" s="104"/>
    </row>
    <row r="62" spans="1:5" ht="15.75" thickBot="1">
      <c r="A62" s="105">
        <v>19</v>
      </c>
      <c r="B62" s="1501" t="s">
        <v>695</v>
      </c>
      <c r="C62" s="1501"/>
      <c r="D62" s="106"/>
      <c r="E62" s="107"/>
    </row>
    <row r="63" spans="1:5" ht="15.75" thickBot="1">
      <c r="A63"/>
      <c r="B63" s="1503" t="s">
        <v>696</v>
      </c>
      <c r="C63" s="1504"/>
      <c r="D63" s="13"/>
    </row>
  </sheetData>
  <mergeCells count="129">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 ref="A24:A29"/>
    <mergeCell ref="A30:A33"/>
    <mergeCell ref="A34:A37"/>
    <mergeCell ref="B25:C25"/>
    <mergeCell ref="B26:C26"/>
    <mergeCell ref="B27:C27"/>
    <mergeCell ref="B28:C28"/>
    <mergeCell ref="B29:C29"/>
    <mergeCell ref="B30:C30"/>
    <mergeCell ref="B31:C31"/>
    <mergeCell ref="B32:C32"/>
    <mergeCell ref="B33:C33"/>
    <mergeCell ref="B34:C34"/>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E20"/>
  <sheetViews>
    <sheetView workbookViewId="0">
      <selection activeCell="H25" sqref="H25"/>
    </sheetView>
  </sheetViews>
  <sheetFormatPr baseColWidth="10" defaultColWidth="11.42578125" defaultRowHeight="15"/>
  <cols>
    <col min="1" max="1" width="9.140625" customWidth="1"/>
    <col min="2" max="2" width="20.28515625" bestFit="1" customWidth="1"/>
    <col min="3" max="3" width="14" bestFit="1" customWidth="1"/>
    <col min="4" max="4" width="68.7109375" customWidth="1"/>
    <col min="5" max="5" width="12" customWidth="1"/>
    <col min="6" max="6" width="19.85546875" customWidth="1"/>
    <col min="7" max="7" width="23.140625" customWidth="1"/>
  </cols>
  <sheetData>
    <row r="1" spans="2:5">
      <c r="B1" s="1520" t="s">
        <v>697</v>
      </c>
      <c r="C1" s="1520"/>
      <c r="D1" s="1520"/>
      <c r="E1" s="1520"/>
    </row>
    <row r="2" spans="2:5" ht="15.75" thickBot="1"/>
    <row r="3" spans="2:5" ht="26.25" thickBot="1">
      <c r="B3" s="108" t="s">
        <v>698</v>
      </c>
      <c r="C3" s="109" t="s">
        <v>699</v>
      </c>
      <c r="D3" s="110" t="s">
        <v>700</v>
      </c>
      <c r="E3" s="109" t="s">
        <v>701</v>
      </c>
    </row>
    <row r="4" spans="2:5" ht="15.75" thickBot="1">
      <c r="B4" s="1531" t="s">
        <v>702</v>
      </c>
      <c r="C4" s="111" t="s">
        <v>89</v>
      </c>
      <c r="D4" s="1533" t="s">
        <v>703</v>
      </c>
      <c r="E4" s="112" t="s">
        <v>704</v>
      </c>
    </row>
    <row r="5" spans="2:5" ht="15.75" thickBot="1">
      <c r="B5" s="1532"/>
      <c r="C5" s="111" t="s">
        <v>519</v>
      </c>
      <c r="D5" s="1534"/>
      <c r="E5" s="112" t="s">
        <v>704</v>
      </c>
    </row>
    <row r="6" spans="2:5" ht="15.75" thickBot="1">
      <c r="B6" s="1531" t="s">
        <v>705</v>
      </c>
      <c r="C6" s="80" t="s">
        <v>91</v>
      </c>
      <c r="D6" s="52" t="s">
        <v>706</v>
      </c>
      <c r="E6" s="111" t="s">
        <v>704</v>
      </c>
    </row>
    <row r="7" spans="2:5" ht="15.75" thickBot="1">
      <c r="B7" s="1532"/>
      <c r="C7" s="80" t="s">
        <v>520</v>
      </c>
      <c r="D7" s="52" t="s">
        <v>707</v>
      </c>
      <c r="E7" s="80" t="s">
        <v>704</v>
      </c>
    </row>
    <row r="8" spans="2:5" ht="15.75" thickBot="1">
      <c r="B8" s="1531" t="s">
        <v>708</v>
      </c>
      <c r="C8" s="112" t="s">
        <v>92</v>
      </c>
      <c r="D8" s="52" t="s">
        <v>709</v>
      </c>
      <c r="E8" s="113">
        <v>0.25</v>
      </c>
    </row>
    <row r="9" spans="2:5" ht="26.25" thickBot="1">
      <c r="B9" s="1535"/>
      <c r="C9" s="112" t="s">
        <v>521</v>
      </c>
      <c r="D9" s="52" t="s">
        <v>710</v>
      </c>
      <c r="E9" s="113">
        <v>0.15</v>
      </c>
    </row>
    <row r="10" spans="2:5" ht="26.25" thickBot="1">
      <c r="B10" s="1532"/>
      <c r="C10" s="112" t="s">
        <v>208</v>
      </c>
      <c r="D10" s="52" t="s">
        <v>711</v>
      </c>
      <c r="E10" s="113">
        <v>0.1</v>
      </c>
    </row>
    <row r="11" spans="2:5" ht="39" thickBot="1">
      <c r="B11" s="1521" t="s">
        <v>712</v>
      </c>
      <c r="C11" s="112" t="s">
        <v>188</v>
      </c>
      <c r="D11" s="52" t="s">
        <v>713</v>
      </c>
      <c r="E11" s="114">
        <v>0.25</v>
      </c>
    </row>
    <row r="12" spans="2:5" ht="15.75" thickBot="1">
      <c r="B12" s="1522"/>
      <c r="C12" s="112" t="s">
        <v>93</v>
      </c>
      <c r="D12" s="52" t="s">
        <v>714</v>
      </c>
      <c r="E12" s="114">
        <v>0.15</v>
      </c>
    </row>
    <row r="13" spans="2:5" ht="26.25" thickBot="1">
      <c r="B13" s="1521" t="s">
        <v>715</v>
      </c>
      <c r="C13" s="112" t="s">
        <v>94</v>
      </c>
      <c r="D13" s="52" t="s">
        <v>716</v>
      </c>
      <c r="E13" s="112" t="s">
        <v>704</v>
      </c>
    </row>
    <row r="14" spans="2:5" ht="26.25" thickBot="1">
      <c r="B14" s="1522"/>
      <c r="C14" s="112" t="s">
        <v>522</v>
      </c>
      <c r="D14" s="52" t="s">
        <v>717</v>
      </c>
      <c r="E14" s="112" t="s">
        <v>704</v>
      </c>
    </row>
    <row r="15" spans="2:5" ht="15.75" thickBot="1">
      <c r="B15" s="1523" t="s">
        <v>718</v>
      </c>
      <c r="C15" s="112" t="s">
        <v>719</v>
      </c>
      <c r="D15" s="52" t="s">
        <v>720</v>
      </c>
      <c r="E15" s="112" t="s">
        <v>704</v>
      </c>
    </row>
    <row r="16" spans="2:5" ht="15.75" thickBot="1">
      <c r="B16" s="1524"/>
      <c r="C16" s="112" t="s">
        <v>721</v>
      </c>
      <c r="D16" s="52" t="s">
        <v>722</v>
      </c>
      <c r="E16" s="112" t="s">
        <v>704</v>
      </c>
    </row>
    <row r="17" spans="2:5">
      <c r="B17" s="1525"/>
      <c r="C17" s="1526"/>
      <c r="D17" s="1526"/>
      <c r="E17" s="1527"/>
    </row>
    <row r="18" spans="2:5">
      <c r="B18" s="1528" t="s">
        <v>723</v>
      </c>
      <c r="C18" s="1529"/>
      <c r="D18" s="1529"/>
      <c r="E18" s="1530"/>
    </row>
    <row r="19" spans="2:5">
      <c r="B19" s="1528"/>
      <c r="C19" s="1529"/>
      <c r="D19" s="1529"/>
      <c r="E19" s="1530"/>
    </row>
    <row r="20" spans="2:5" ht="15.75" thickBot="1">
      <c r="B20" s="1517" t="s">
        <v>724</v>
      </c>
      <c r="C20" s="1518"/>
      <c r="D20" s="1518"/>
      <c r="E20" s="1519"/>
    </row>
  </sheetData>
  <mergeCells count="12">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2:M28"/>
  <sheetViews>
    <sheetView workbookViewId="0">
      <selection sqref="A1:XFD1048576"/>
    </sheetView>
  </sheetViews>
  <sheetFormatPr baseColWidth="10" defaultColWidth="11.42578125" defaultRowHeight="15"/>
  <cols>
    <col min="1" max="1" width="13.140625" customWidth="1"/>
    <col min="3" max="3" width="17.5703125" customWidth="1"/>
    <col min="4" max="4" width="13.5703125" customWidth="1"/>
    <col min="5" max="5" width="14" customWidth="1"/>
    <col min="7" max="7" width="13.7109375" customWidth="1"/>
    <col min="13" max="13" width="14.140625" customWidth="1"/>
  </cols>
  <sheetData>
    <row r="2" spans="1:13">
      <c r="B2" s="1542" t="s">
        <v>480</v>
      </c>
      <c r="C2" s="1542"/>
    </row>
    <row r="3" spans="1:13">
      <c r="B3" s="15" t="s">
        <v>481</v>
      </c>
      <c r="C3" s="16"/>
    </row>
    <row r="4" spans="1:13">
      <c r="B4" s="15" t="s">
        <v>482</v>
      </c>
      <c r="C4" s="17"/>
    </row>
    <row r="5" spans="1:13">
      <c r="B5" s="15" t="s">
        <v>483</v>
      </c>
      <c r="C5" s="18"/>
    </row>
    <row r="6" spans="1:13">
      <c r="B6" s="15" t="s">
        <v>484</v>
      </c>
      <c r="C6" s="19"/>
    </row>
    <row r="8" spans="1:13" ht="15.75">
      <c r="A8" s="1456" t="s">
        <v>485</v>
      </c>
      <c r="B8" s="1456"/>
      <c r="C8" s="1456"/>
      <c r="D8" s="1456"/>
      <c r="E8" s="1456"/>
      <c r="F8" s="1456"/>
    </row>
    <row r="9" spans="1:13" ht="15.75" thickBot="1"/>
    <row r="10" spans="1:13" ht="16.5" thickTop="1" thickBot="1">
      <c r="A10" s="1448" t="s">
        <v>29</v>
      </c>
      <c r="B10" s="1449"/>
      <c r="C10" s="1450" t="s">
        <v>725</v>
      </c>
      <c r="D10" s="1451"/>
      <c r="E10" s="1451"/>
      <c r="F10" s="1451"/>
      <c r="G10" s="1452"/>
      <c r="I10" s="1433" t="s">
        <v>29</v>
      </c>
      <c r="J10" s="1434"/>
      <c r="K10" s="1435" t="s">
        <v>487</v>
      </c>
      <c r="L10" s="1436"/>
      <c r="M10" s="1437"/>
    </row>
    <row r="11" spans="1:13" ht="30.75" thickBot="1">
      <c r="A11" s="20" t="s">
        <v>488</v>
      </c>
      <c r="B11" s="21" t="s">
        <v>489</v>
      </c>
      <c r="C11" s="1453"/>
      <c r="D11" s="1454"/>
      <c r="E11" s="1454"/>
      <c r="F11" s="1454"/>
      <c r="G11" s="1455"/>
      <c r="I11" s="22" t="s">
        <v>488</v>
      </c>
      <c r="J11" s="23" t="s">
        <v>490</v>
      </c>
      <c r="K11" s="1539"/>
      <c r="L11" s="1540"/>
      <c r="M11" s="1541"/>
    </row>
    <row r="12" spans="1:13" ht="39.950000000000003" customHeight="1" thickBot="1">
      <c r="A12" s="34" t="s">
        <v>491</v>
      </c>
      <c r="B12" s="33">
        <v>1</v>
      </c>
      <c r="C12" s="37"/>
      <c r="D12" s="38"/>
      <c r="E12" s="38"/>
      <c r="F12" s="38"/>
      <c r="G12" s="39"/>
      <c r="I12" s="34" t="s">
        <v>491</v>
      </c>
      <c r="J12" s="33">
        <v>1</v>
      </c>
      <c r="K12" s="37"/>
      <c r="L12" s="38"/>
      <c r="M12" s="39"/>
    </row>
    <row r="13" spans="1:13" ht="39.950000000000003" customHeight="1" thickBot="1">
      <c r="A13" s="34" t="s">
        <v>492</v>
      </c>
      <c r="B13" s="33">
        <v>0.8</v>
      </c>
      <c r="C13" s="40"/>
      <c r="D13" s="41"/>
      <c r="E13" s="42"/>
      <c r="F13" s="42"/>
      <c r="G13" s="43"/>
      <c r="I13" s="34" t="s">
        <v>492</v>
      </c>
      <c r="J13" s="33">
        <v>0.8</v>
      </c>
      <c r="K13" s="50"/>
      <c r="L13" s="42"/>
      <c r="M13" s="43"/>
    </row>
    <row r="14" spans="1:13" ht="39.950000000000003" customHeight="1" thickBot="1">
      <c r="A14" s="34" t="s">
        <v>493</v>
      </c>
      <c r="B14" s="33">
        <v>0.6</v>
      </c>
      <c r="C14" s="40"/>
      <c r="D14" s="41"/>
      <c r="E14" s="41"/>
      <c r="F14" s="42"/>
      <c r="G14" s="43"/>
      <c r="I14" s="34" t="s">
        <v>493</v>
      </c>
      <c r="J14" s="33">
        <v>0.6</v>
      </c>
      <c r="K14" s="40"/>
      <c r="L14" s="42"/>
      <c r="M14" s="43"/>
    </row>
    <row r="15" spans="1:13" ht="39.950000000000003" customHeight="1" thickBot="1">
      <c r="A15" s="34" t="s">
        <v>494</v>
      </c>
      <c r="B15" s="33">
        <v>0.4</v>
      </c>
      <c r="C15" s="44"/>
      <c r="D15" s="41"/>
      <c r="E15" s="41"/>
      <c r="F15" s="42"/>
      <c r="G15" s="43"/>
      <c r="I15" s="34" t="s">
        <v>494</v>
      </c>
      <c r="J15" s="33">
        <v>0.4</v>
      </c>
      <c r="K15" s="40"/>
      <c r="L15" s="42"/>
      <c r="M15" s="43"/>
    </row>
    <row r="16" spans="1:13" ht="39.950000000000003" customHeight="1" thickBot="1">
      <c r="A16" s="34" t="s">
        <v>495</v>
      </c>
      <c r="B16" s="33">
        <v>0.2</v>
      </c>
      <c r="C16" s="45"/>
      <c r="D16" s="46"/>
      <c r="E16" s="47"/>
      <c r="F16" s="48"/>
      <c r="G16" s="49"/>
      <c r="I16" s="34" t="s">
        <v>495</v>
      </c>
      <c r="J16" s="33">
        <v>0.2</v>
      </c>
      <c r="K16" s="51"/>
      <c r="L16" s="48"/>
      <c r="M16" s="49"/>
    </row>
    <row r="17" spans="1:13" ht="31.5" thickTop="1" thickBot="1">
      <c r="A17" s="1431" t="s">
        <v>31</v>
      </c>
      <c r="B17" s="21" t="s">
        <v>488</v>
      </c>
      <c r="C17" s="21" t="s">
        <v>496</v>
      </c>
      <c r="D17" s="21" t="s">
        <v>497</v>
      </c>
      <c r="E17" s="21" t="s">
        <v>483</v>
      </c>
      <c r="F17" s="21" t="s">
        <v>498</v>
      </c>
      <c r="G17" s="21" t="s">
        <v>499</v>
      </c>
      <c r="I17" s="1441" t="s">
        <v>31</v>
      </c>
      <c r="J17" s="23" t="s">
        <v>488</v>
      </c>
      <c r="K17" s="21" t="s">
        <v>483</v>
      </c>
      <c r="L17" s="21" t="s">
        <v>498</v>
      </c>
      <c r="M17" s="21" t="s">
        <v>499</v>
      </c>
    </row>
    <row r="18" spans="1:13" ht="15.75" thickBot="1">
      <c r="A18" s="1432"/>
      <c r="B18" s="21" t="s">
        <v>489</v>
      </c>
      <c r="C18" s="32">
        <v>0.2</v>
      </c>
      <c r="D18" s="32">
        <v>0.4</v>
      </c>
      <c r="E18" s="32">
        <v>0.6</v>
      </c>
      <c r="F18" s="32">
        <v>0.8</v>
      </c>
      <c r="G18" s="32">
        <v>1</v>
      </c>
      <c r="I18" s="1442"/>
      <c r="J18" s="23" t="s">
        <v>489</v>
      </c>
      <c r="K18" s="32">
        <v>0.6</v>
      </c>
      <c r="L18" s="32">
        <v>0.8</v>
      </c>
      <c r="M18" s="32">
        <v>1</v>
      </c>
    </row>
    <row r="20" spans="1:13" ht="15.75" thickBot="1"/>
    <row r="21" spans="1:13" ht="25.5" customHeight="1" thickBot="1">
      <c r="B21" s="1543" t="s">
        <v>726</v>
      </c>
      <c r="C21" s="1544" t="s">
        <v>727</v>
      </c>
      <c r="D21" s="1544"/>
      <c r="E21" s="1544"/>
      <c r="F21" s="1544"/>
    </row>
    <row r="22" spans="1:13" ht="39" customHeight="1" thickBot="1">
      <c r="B22" s="1543"/>
      <c r="C22" s="1544" t="s">
        <v>728</v>
      </c>
      <c r="D22" s="1544"/>
      <c r="E22" s="1544" t="s">
        <v>729</v>
      </c>
      <c r="F22" s="1544"/>
    </row>
    <row r="23" spans="1:13" ht="43.5" customHeight="1" thickBot="1">
      <c r="B23" s="115" t="s">
        <v>484</v>
      </c>
      <c r="C23" s="1537" t="s">
        <v>730</v>
      </c>
      <c r="D23" s="1537"/>
      <c r="E23" s="1537" t="s">
        <v>731</v>
      </c>
      <c r="F23" s="1537"/>
    </row>
    <row r="24" spans="1:13" ht="43.5" customHeight="1" thickBot="1">
      <c r="B24" s="115" t="s">
        <v>483</v>
      </c>
      <c r="C24" s="1538" t="s">
        <v>732</v>
      </c>
      <c r="D24" s="1538"/>
      <c r="E24" s="1537" t="s">
        <v>733</v>
      </c>
      <c r="F24" s="1537"/>
    </row>
    <row r="25" spans="1:13" ht="43.5" customHeight="1" thickBot="1">
      <c r="B25" s="1544" t="s">
        <v>734</v>
      </c>
      <c r="C25" s="1538" t="s">
        <v>735</v>
      </c>
      <c r="D25" s="1538"/>
      <c r="E25" s="1538" t="s">
        <v>735</v>
      </c>
      <c r="F25" s="1538"/>
    </row>
    <row r="26" spans="1:13" ht="43.5" customHeight="1" thickBot="1">
      <c r="B26" s="1544"/>
      <c r="C26" s="1536" t="s">
        <v>736</v>
      </c>
      <c r="D26" s="1536"/>
      <c r="E26" s="1536" t="s">
        <v>736</v>
      </c>
      <c r="F26" s="1536"/>
    </row>
    <row r="27" spans="1:13" ht="43.5" customHeight="1" thickBot="1">
      <c r="B27" s="1544" t="s">
        <v>481</v>
      </c>
      <c r="C27" s="1538" t="s">
        <v>735</v>
      </c>
      <c r="D27" s="1538"/>
      <c r="E27" s="1538" t="s">
        <v>735</v>
      </c>
      <c r="F27" s="1538"/>
    </row>
    <row r="28" spans="1:13" ht="43.5" customHeight="1" thickBot="1">
      <c r="B28" s="1544"/>
      <c r="C28" s="1536" t="s">
        <v>736</v>
      </c>
      <c r="D28" s="1536"/>
      <c r="E28" s="1536" t="s">
        <v>736</v>
      </c>
      <c r="F28" s="1536"/>
    </row>
  </sheetData>
  <mergeCells count="26">
    <mergeCell ref="K10:M11"/>
    <mergeCell ref="E27:F27"/>
    <mergeCell ref="E28:F28"/>
    <mergeCell ref="I17:I18"/>
    <mergeCell ref="B2:C2"/>
    <mergeCell ref="A8:F8"/>
    <mergeCell ref="A10:B10"/>
    <mergeCell ref="C10:G11"/>
    <mergeCell ref="A17:A18"/>
    <mergeCell ref="I10:J10"/>
    <mergeCell ref="B21:B22"/>
    <mergeCell ref="B25:B26"/>
    <mergeCell ref="B27:B28"/>
    <mergeCell ref="C21:F21"/>
    <mergeCell ref="C22:D22"/>
    <mergeCell ref="E22:F22"/>
    <mergeCell ref="C28:D28"/>
    <mergeCell ref="E23:F23"/>
    <mergeCell ref="E24:F24"/>
    <mergeCell ref="E25:F25"/>
    <mergeCell ref="E26:F26"/>
    <mergeCell ref="C23:D23"/>
    <mergeCell ref="C24:D24"/>
    <mergeCell ref="C25:D25"/>
    <mergeCell ref="C26:D26"/>
    <mergeCell ref="C27:D2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H25" sqref="H25"/>
    </sheetView>
  </sheetViews>
  <sheetFormatPr baseColWidth="10" defaultColWidth="11.42578125" defaultRowHeight="15"/>
  <cols>
    <col min="1" max="1" width="4.140625" customWidth="1"/>
    <col min="2" max="2" width="30.42578125" style="26" customWidth="1"/>
    <col min="3" max="3" width="45.7109375" customWidth="1"/>
  </cols>
  <sheetData>
    <row r="1" spans="2:3">
      <c r="B1" s="1466" t="s">
        <v>737</v>
      </c>
      <c r="C1" s="1466"/>
    </row>
    <row r="3" spans="2:3">
      <c r="B3" s="27" t="s">
        <v>738</v>
      </c>
      <c r="C3" s="1"/>
    </row>
    <row r="4" spans="2:3">
      <c r="B4" s="27" t="s">
        <v>739</v>
      </c>
      <c r="C4" s="1"/>
    </row>
    <row r="5" spans="2:3" ht="45">
      <c r="B5" s="27" t="s">
        <v>740</v>
      </c>
      <c r="C5" s="1"/>
    </row>
    <row r="6" spans="2:3">
      <c r="B6" s="27" t="s">
        <v>741</v>
      </c>
      <c r="C6" s="2" t="s">
        <v>742</v>
      </c>
    </row>
    <row r="7" spans="2:3">
      <c r="B7" s="27" t="s">
        <v>743</v>
      </c>
      <c r="C7" s="1"/>
    </row>
    <row r="8" spans="2:3" ht="30">
      <c r="B8" s="27" t="s">
        <v>744</v>
      </c>
      <c r="C8" s="1"/>
    </row>
    <row r="9" spans="2:3" ht="45">
      <c r="B9" s="27" t="s">
        <v>745</v>
      </c>
      <c r="C9" s="1"/>
    </row>
    <row r="10" spans="2:3">
      <c r="B10" s="1545" t="s">
        <v>746</v>
      </c>
      <c r="C10" s="1" t="s">
        <v>747</v>
      </c>
    </row>
    <row r="11" spans="2:3">
      <c r="B11" s="1546"/>
      <c r="C11" s="1" t="s">
        <v>748</v>
      </c>
    </row>
    <row r="12" spans="2:3" ht="30">
      <c r="B12" s="27" t="s">
        <v>749</v>
      </c>
      <c r="C12" s="1"/>
    </row>
    <row r="13" spans="2:3" ht="30">
      <c r="B13" s="27" t="s">
        <v>750</v>
      </c>
      <c r="C13" s="1"/>
    </row>
    <row r="14" spans="2:3">
      <c r="B14" s="27" t="s">
        <v>751</v>
      </c>
      <c r="C14" s="1"/>
    </row>
    <row r="15" spans="2:3">
      <c r="B15" s="27" t="s">
        <v>752</v>
      </c>
      <c r="C15" s="1"/>
    </row>
    <row r="16" spans="2:3">
      <c r="B16" s="27" t="s">
        <v>753</v>
      </c>
      <c r="C16" s="1"/>
    </row>
    <row r="17" spans="2:3">
      <c r="B17" s="27" t="s">
        <v>754</v>
      </c>
      <c r="C17" s="1"/>
    </row>
  </sheetData>
  <mergeCells count="2">
    <mergeCell ref="B1:C1"/>
    <mergeCell ref="B10:B1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54"/>
  <sheetViews>
    <sheetView topLeftCell="A6" workbookViewId="0">
      <selection activeCell="H25" sqref="H25"/>
    </sheetView>
  </sheetViews>
  <sheetFormatPr baseColWidth="10" defaultColWidth="9.140625" defaultRowHeight="15"/>
  <cols>
    <col min="2" max="4" width="69.85546875" style="127" customWidth="1"/>
  </cols>
  <sheetData>
    <row r="1" spans="1:5">
      <c r="A1" s="117"/>
      <c r="B1" s="1547" t="s">
        <v>755</v>
      </c>
      <c r="C1" s="1547"/>
      <c r="D1" s="121" t="s">
        <v>756</v>
      </c>
      <c r="E1" s="117"/>
    </row>
    <row r="2" spans="1:5" ht="45">
      <c r="A2" s="119">
        <v>1</v>
      </c>
      <c r="B2" s="122" t="s">
        <v>757</v>
      </c>
      <c r="C2" s="123" t="s">
        <v>758</v>
      </c>
      <c r="D2" s="123" t="s">
        <v>759</v>
      </c>
      <c r="E2" s="120"/>
    </row>
    <row r="3" spans="1:5" ht="30">
      <c r="A3" s="119">
        <v>2</v>
      </c>
      <c r="B3" s="122" t="s">
        <v>760</v>
      </c>
      <c r="C3" s="123" t="s">
        <v>761</v>
      </c>
      <c r="D3" s="123" t="s">
        <v>762</v>
      </c>
      <c r="E3" s="120"/>
    </row>
    <row r="4" spans="1:5" ht="30">
      <c r="A4" s="119">
        <v>3</v>
      </c>
      <c r="B4" s="122" t="s">
        <v>763</v>
      </c>
      <c r="C4" s="123" t="s">
        <v>764</v>
      </c>
      <c r="D4" s="123" t="s">
        <v>765</v>
      </c>
      <c r="E4" s="120"/>
    </row>
    <row r="5" spans="1:5" ht="45">
      <c r="A5" s="119">
        <v>4</v>
      </c>
      <c r="B5" s="122" t="s">
        <v>766</v>
      </c>
      <c r="C5" s="123" t="s">
        <v>767</v>
      </c>
      <c r="D5" s="123" t="s">
        <v>768</v>
      </c>
      <c r="E5" s="120"/>
    </row>
    <row r="6" spans="1:5" ht="105">
      <c r="A6" s="118" t="s">
        <v>769</v>
      </c>
      <c r="B6" s="124" t="s">
        <v>770</v>
      </c>
      <c r="C6" s="125" t="s">
        <v>771</v>
      </c>
      <c r="D6" s="125" t="s">
        <v>772</v>
      </c>
      <c r="E6" s="120"/>
    </row>
    <row r="7" spans="1:5" ht="60">
      <c r="A7" s="120"/>
      <c r="B7" s="122" t="s">
        <v>773</v>
      </c>
      <c r="C7" s="123" t="s">
        <v>774</v>
      </c>
      <c r="D7" s="123" t="s">
        <v>775</v>
      </c>
      <c r="E7" s="120"/>
    </row>
    <row r="8" spans="1:5" ht="60">
      <c r="A8" s="120"/>
      <c r="B8" s="122" t="s">
        <v>776</v>
      </c>
      <c r="C8" s="123" t="s">
        <v>777</v>
      </c>
      <c r="D8" s="123" t="s">
        <v>778</v>
      </c>
      <c r="E8" s="120"/>
    </row>
    <row r="9" spans="1:5" ht="120">
      <c r="A9" s="118" t="s">
        <v>779</v>
      </c>
      <c r="B9" s="124" t="s">
        <v>780</v>
      </c>
      <c r="C9" s="125" t="s">
        <v>781</v>
      </c>
      <c r="D9" s="125" t="s">
        <v>782</v>
      </c>
      <c r="E9" s="120"/>
    </row>
    <row r="10" spans="1:5" ht="45">
      <c r="A10" s="120"/>
      <c r="B10" s="122" t="s">
        <v>783</v>
      </c>
      <c r="C10" s="123" t="s">
        <v>784</v>
      </c>
      <c r="D10" s="123" t="s">
        <v>785</v>
      </c>
      <c r="E10" s="120"/>
    </row>
    <row r="11" spans="1:5" ht="60">
      <c r="A11" s="120"/>
      <c r="B11" s="122" t="s">
        <v>786</v>
      </c>
      <c r="C11" s="123" t="s">
        <v>787</v>
      </c>
      <c r="D11" s="123" t="s">
        <v>788</v>
      </c>
      <c r="E11" s="120"/>
    </row>
    <row r="12" spans="1:5" ht="30">
      <c r="A12" s="120"/>
      <c r="B12" s="122" t="s">
        <v>789</v>
      </c>
      <c r="C12" s="123" t="s">
        <v>790</v>
      </c>
      <c r="D12" s="123" t="s">
        <v>791</v>
      </c>
      <c r="E12" s="120"/>
    </row>
    <row r="13" spans="1:5" ht="45">
      <c r="A13" s="120"/>
      <c r="B13" s="122" t="s">
        <v>792</v>
      </c>
      <c r="C13" s="123" t="s">
        <v>793</v>
      </c>
      <c r="D13" s="123" t="s">
        <v>794</v>
      </c>
      <c r="E13" s="120"/>
    </row>
    <row r="14" spans="1:5" ht="45">
      <c r="A14" s="120"/>
      <c r="B14" s="122" t="s">
        <v>795</v>
      </c>
      <c r="C14" s="123" t="s">
        <v>796</v>
      </c>
      <c r="D14" s="123" t="s">
        <v>797</v>
      </c>
      <c r="E14" s="120"/>
    </row>
    <row r="15" spans="1:5" ht="30">
      <c r="A15" s="120"/>
      <c r="B15" s="124" t="s">
        <v>798</v>
      </c>
      <c r="C15" s="125" t="s">
        <v>799</v>
      </c>
      <c r="D15" s="125" t="s">
        <v>800</v>
      </c>
      <c r="E15" s="120"/>
    </row>
    <row r="16" spans="1:5" ht="45">
      <c r="A16" s="120"/>
      <c r="B16" s="122" t="s">
        <v>801</v>
      </c>
      <c r="C16" s="123" t="s">
        <v>802</v>
      </c>
      <c r="D16" s="123" t="s">
        <v>803</v>
      </c>
      <c r="E16" s="120"/>
    </row>
    <row r="17" spans="1:5" ht="60">
      <c r="A17" s="120"/>
      <c r="B17" s="122" t="s">
        <v>804</v>
      </c>
      <c r="C17" s="123" t="s">
        <v>805</v>
      </c>
      <c r="D17" s="123" t="s">
        <v>806</v>
      </c>
      <c r="E17" s="120"/>
    </row>
    <row r="18" spans="1:5" ht="75">
      <c r="A18" s="118" t="s">
        <v>807</v>
      </c>
      <c r="B18" s="124" t="s">
        <v>808</v>
      </c>
      <c r="C18" s="125" t="s">
        <v>809</v>
      </c>
      <c r="D18" s="125" t="s">
        <v>810</v>
      </c>
      <c r="E18" s="120"/>
    </row>
    <row r="19" spans="1:5" ht="75">
      <c r="A19" s="120"/>
      <c r="B19" s="122" t="s">
        <v>811</v>
      </c>
      <c r="C19" s="123" t="s">
        <v>812</v>
      </c>
      <c r="D19" s="123" t="s">
        <v>813</v>
      </c>
      <c r="E19" s="120"/>
    </row>
    <row r="20" spans="1:5" ht="60">
      <c r="A20" s="120"/>
      <c r="B20" s="122" t="s">
        <v>814</v>
      </c>
      <c r="C20" s="123" t="s">
        <v>815</v>
      </c>
      <c r="D20" s="123" t="s">
        <v>816</v>
      </c>
      <c r="E20" s="120"/>
    </row>
    <row r="21" spans="1:5" ht="45">
      <c r="A21" s="120"/>
      <c r="B21" s="124" t="s">
        <v>817</v>
      </c>
      <c r="C21" s="125" t="s">
        <v>818</v>
      </c>
      <c r="D21" s="125" t="s">
        <v>819</v>
      </c>
      <c r="E21" s="120"/>
    </row>
    <row r="22" spans="1:5" ht="60">
      <c r="A22" s="120"/>
      <c r="B22" s="122" t="s">
        <v>820</v>
      </c>
      <c r="C22" s="123" t="s">
        <v>821</v>
      </c>
      <c r="D22" s="123" t="s">
        <v>822</v>
      </c>
      <c r="E22" s="120"/>
    </row>
    <row r="23" spans="1:5" ht="75">
      <c r="A23" s="120"/>
      <c r="B23" s="122" t="s">
        <v>823</v>
      </c>
      <c r="C23" s="123" t="s">
        <v>824</v>
      </c>
      <c r="D23" s="123" t="s">
        <v>825</v>
      </c>
      <c r="E23" s="120"/>
    </row>
    <row r="24" spans="1:5" ht="60">
      <c r="A24" s="120"/>
      <c r="B24" s="122" t="s">
        <v>826</v>
      </c>
      <c r="C24" s="123" t="s">
        <v>827</v>
      </c>
      <c r="D24" s="123" t="s">
        <v>828</v>
      </c>
      <c r="E24" s="120"/>
    </row>
    <row r="25" spans="1:5" ht="45">
      <c r="A25" s="120"/>
      <c r="B25" s="124" t="s">
        <v>829</v>
      </c>
      <c r="C25" s="125" t="s">
        <v>830</v>
      </c>
      <c r="D25" s="125" t="s">
        <v>831</v>
      </c>
      <c r="E25" s="120"/>
    </row>
    <row r="26" spans="1:5" ht="75">
      <c r="A26" s="120"/>
      <c r="B26" s="122" t="s">
        <v>832</v>
      </c>
      <c r="C26" s="123" t="s">
        <v>833</v>
      </c>
      <c r="D26" s="123" t="s">
        <v>441</v>
      </c>
      <c r="E26" s="120"/>
    </row>
    <row r="27" spans="1:5" ht="60">
      <c r="A27" s="118" t="s">
        <v>834</v>
      </c>
      <c r="B27" s="124" t="s">
        <v>835</v>
      </c>
      <c r="C27" s="125" t="s">
        <v>836</v>
      </c>
      <c r="D27" s="125" t="s">
        <v>837</v>
      </c>
      <c r="E27" s="120"/>
    </row>
    <row r="28" spans="1:5" ht="60">
      <c r="A28" s="120"/>
      <c r="B28" s="122" t="s">
        <v>838</v>
      </c>
      <c r="C28" s="123" t="s">
        <v>839</v>
      </c>
      <c r="D28" s="123" t="s">
        <v>269</v>
      </c>
      <c r="E28" s="120"/>
    </row>
    <row r="29" spans="1:5" ht="30">
      <c r="A29" s="120"/>
      <c r="B29" s="122" t="s">
        <v>840</v>
      </c>
      <c r="C29" s="123" t="s">
        <v>841</v>
      </c>
      <c r="D29" s="123" t="s">
        <v>842</v>
      </c>
      <c r="E29" s="120"/>
    </row>
    <row r="30" spans="1:5" ht="60">
      <c r="A30" s="120"/>
      <c r="B30" s="122" t="s">
        <v>843</v>
      </c>
      <c r="C30" s="123" t="s">
        <v>844</v>
      </c>
      <c r="D30" s="123" t="s">
        <v>99</v>
      </c>
      <c r="E30" s="120"/>
    </row>
    <row r="31" spans="1:5" ht="45">
      <c r="A31" s="120"/>
      <c r="B31" s="122" t="s">
        <v>845</v>
      </c>
      <c r="C31" s="123" t="s">
        <v>846</v>
      </c>
      <c r="D31" s="123" t="s">
        <v>375</v>
      </c>
      <c r="E31" s="120"/>
    </row>
    <row r="32" spans="1:5" ht="45">
      <c r="A32" s="120"/>
      <c r="B32" s="124" t="s">
        <v>847</v>
      </c>
      <c r="C32" s="125" t="s">
        <v>848</v>
      </c>
      <c r="D32" s="125" t="s">
        <v>849</v>
      </c>
      <c r="E32" s="120"/>
    </row>
    <row r="33" spans="1:5" ht="45">
      <c r="A33" s="120"/>
      <c r="B33" s="122" t="s">
        <v>850</v>
      </c>
      <c r="C33" s="123" t="s">
        <v>851</v>
      </c>
      <c r="D33" s="123" t="s">
        <v>142</v>
      </c>
      <c r="E33" s="120"/>
    </row>
    <row r="34" spans="1:5" ht="60">
      <c r="A34" s="120"/>
      <c r="B34" s="122" t="s">
        <v>852</v>
      </c>
      <c r="C34" s="123" t="s">
        <v>853</v>
      </c>
      <c r="D34" s="123" t="s">
        <v>854</v>
      </c>
      <c r="E34" s="120"/>
    </row>
    <row r="35" spans="1:5" ht="45">
      <c r="A35" s="120"/>
      <c r="B35" s="122" t="s">
        <v>855</v>
      </c>
      <c r="C35" s="123" t="s">
        <v>856</v>
      </c>
      <c r="D35" s="123" t="s">
        <v>287</v>
      </c>
      <c r="E35" s="120"/>
    </row>
    <row r="36" spans="1:5" ht="45">
      <c r="A36" s="120"/>
      <c r="B36" s="124" t="s">
        <v>857</v>
      </c>
      <c r="C36" s="125" t="s">
        <v>858</v>
      </c>
      <c r="D36" s="125" t="s">
        <v>859</v>
      </c>
      <c r="E36" s="120"/>
    </row>
    <row r="37" spans="1:5" ht="45">
      <c r="A37" s="120"/>
      <c r="B37" s="122" t="s">
        <v>860</v>
      </c>
      <c r="C37" s="123" t="s">
        <v>861</v>
      </c>
      <c r="D37" s="123" t="s">
        <v>862</v>
      </c>
      <c r="E37" s="120"/>
    </row>
    <row r="38" spans="1:5" ht="45">
      <c r="A38" s="120"/>
      <c r="B38" s="122" t="s">
        <v>863</v>
      </c>
      <c r="C38" s="123" t="s">
        <v>864</v>
      </c>
      <c r="D38" s="123" t="s">
        <v>865</v>
      </c>
      <c r="E38" s="120"/>
    </row>
    <row r="39" spans="1:5" ht="45">
      <c r="A39" s="120"/>
      <c r="B39" s="122" t="s">
        <v>866</v>
      </c>
      <c r="C39" s="123" t="s">
        <v>867</v>
      </c>
      <c r="D39" s="123" t="s">
        <v>868</v>
      </c>
      <c r="E39" s="120"/>
    </row>
    <row r="40" spans="1:5" ht="60">
      <c r="A40" s="118" t="s">
        <v>869</v>
      </c>
      <c r="B40" s="124" t="s">
        <v>870</v>
      </c>
      <c r="C40" s="125" t="s">
        <v>871</v>
      </c>
      <c r="D40" s="125" t="s">
        <v>872</v>
      </c>
      <c r="E40" s="120"/>
    </row>
    <row r="41" spans="1:5" ht="45">
      <c r="A41" s="120"/>
      <c r="B41" s="122" t="s">
        <v>873</v>
      </c>
      <c r="C41" s="123" t="s">
        <v>874</v>
      </c>
      <c r="D41" s="123" t="s">
        <v>875</v>
      </c>
      <c r="E41" s="120"/>
    </row>
    <row r="42" spans="1:5" ht="45">
      <c r="A42" s="120"/>
      <c r="B42" s="122" t="s">
        <v>876</v>
      </c>
      <c r="C42" s="123" t="s">
        <v>877</v>
      </c>
      <c r="D42" s="123" t="s">
        <v>251</v>
      </c>
      <c r="E42" s="120"/>
    </row>
    <row r="43" spans="1:5" ht="30">
      <c r="A43" s="120"/>
      <c r="B43" s="124" t="s">
        <v>878</v>
      </c>
      <c r="C43" s="125" t="s">
        <v>879</v>
      </c>
      <c r="D43" s="125" t="s">
        <v>880</v>
      </c>
      <c r="E43" s="120"/>
    </row>
    <row r="44" spans="1:5" ht="45">
      <c r="A44" s="120"/>
      <c r="B44" s="122" t="s">
        <v>881</v>
      </c>
      <c r="C44" s="123" t="s">
        <v>882</v>
      </c>
      <c r="D44" s="123" t="s">
        <v>883</v>
      </c>
      <c r="E44" s="120"/>
    </row>
    <row r="45" spans="1:5" ht="60">
      <c r="A45" s="120"/>
      <c r="B45" s="122" t="s">
        <v>884</v>
      </c>
      <c r="C45" s="123" t="s">
        <v>885</v>
      </c>
      <c r="D45" s="123" t="s">
        <v>192</v>
      </c>
      <c r="E45" s="120"/>
    </row>
    <row r="46" spans="1:5" ht="30">
      <c r="A46" s="120"/>
      <c r="B46" s="122" t="s">
        <v>886</v>
      </c>
      <c r="C46" s="123" t="s">
        <v>887</v>
      </c>
      <c r="D46" s="123" t="s">
        <v>888</v>
      </c>
      <c r="E46" s="120"/>
    </row>
    <row r="47" spans="1:5" ht="45">
      <c r="A47" s="120"/>
      <c r="B47" s="122" t="s">
        <v>889</v>
      </c>
      <c r="C47" s="123" t="s">
        <v>890</v>
      </c>
      <c r="D47" s="123" t="s">
        <v>891</v>
      </c>
      <c r="E47" s="120"/>
    </row>
    <row r="48" spans="1:5" ht="45">
      <c r="A48" s="120"/>
      <c r="B48" s="122" t="s">
        <v>892</v>
      </c>
      <c r="C48" s="123" t="s">
        <v>893</v>
      </c>
      <c r="D48" s="123" t="s">
        <v>894</v>
      </c>
      <c r="E48" s="120"/>
    </row>
    <row r="49" spans="1:5" ht="75">
      <c r="A49" s="120"/>
      <c r="B49" s="122" t="s">
        <v>895</v>
      </c>
      <c r="C49" s="123" t="s">
        <v>896</v>
      </c>
      <c r="D49" s="123" t="s">
        <v>897</v>
      </c>
      <c r="E49" s="120"/>
    </row>
    <row r="50" spans="1:5" ht="45">
      <c r="A50" s="120"/>
      <c r="B50" s="124" t="s">
        <v>898</v>
      </c>
      <c r="C50" s="125" t="s">
        <v>899</v>
      </c>
      <c r="D50" s="125" t="s">
        <v>900</v>
      </c>
      <c r="E50" s="120"/>
    </row>
    <row r="51" spans="1:5" ht="45">
      <c r="A51" s="120"/>
      <c r="B51" s="122" t="s">
        <v>901</v>
      </c>
      <c r="C51" s="123" t="s">
        <v>902</v>
      </c>
      <c r="D51" s="123" t="s">
        <v>903</v>
      </c>
      <c r="E51" s="120"/>
    </row>
    <row r="52" spans="1:5" ht="30">
      <c r="A52" s="120"/>
      <c r="B52" s="124" t="s">
        <v>904</v>
      </c>
      <c r="C52" s="125" t="s">
        <v>905</v>
      </c>
      <c r="D52" s="125" t="s">
        <v>906</v>
      </c>
      <c r="E52" s="120"/>
    </row>
    <row r="53" spans="1:5" ht="45">
      <c r="A53" s="120"/>
      <c r="B53" s="122" t="s">
        <v>907</v>
      </c>
      <c r="C53" s="123" t="s">
        <v>908</v>
      </c>
      <c r="D53" s="123" t="s">
        <v>909</v>
      </c>
      <c r="E53" s="120"/>
    </row>
    <row r="54" spans="1:5" ht="45">
      <c r="A54" s="120"/>
      <c r="B54" s="122" t="s">
        <v>910</v>
      </c>
      <c r="C54" s="123" t="s">
        <v>911</v>
      </c>
      <c r="D54" s="123" t="s">
        <v>912</v>
      </c>
      <c r="E54" s="120"/>
    </row>
    <row r="55" spans="1:5" ht="45">
      <c r="A55" s="120"/>
      <c r="B55" s="122" t="s">
        <v>913</v>
      </c>
      <c r="C55" s="123" t="s">
        <v>914</v>
      </c>
      <c r="D55" s="123" t="s">
        <v>915</v>
      </c>
      <c r="E55" s="120"/>
    </row>
    <row r="56" spans="1:5" ht="60">
      <c r="A56" s="120"/>
      <c r="B56" s="122" t="s">
        <v>916</v>
      </c>
      <c r="C56" s="123" t="s">
        <v>917</v>
      </c>
      <c r="D56" s="123" t="s">
        <v>918</v>
      </c>
      <c r="E56" s="120"/>
    </row>
    <row r="57" spans="1:5" ht="30">
      <c r="A57" s="120"/>
      <c r="B57" s="122" t="s">
        <v>919</v>
      </c>
      <c r="C57" s="123" t="s">
        <v>920</v>
      </c>
      <c r="D57" s="123" t="s">
        <v>921</v>
      </c>
      <c r="E57" s="120"/>
    </row>
    <row r="58" spans="1:5" ht="45">
      <c r="A58" s="118" t="s">
        <v>922</v>
      </c>
      <c r="B58" s="124" t="s">
        <v>923</v>
      </c>
      <c r="C58" s="125" t="s">
        <v>924</v>
      </c>
      <c r="D58" s="125" t="s">
        <v>925</v>
      </c>
      <c r="E58" s="120"/>
    </row>
    <row r="59" spans="1:5" ht="45">
      <c r="A59" s="120"/>
      <c r="B59" s="122" t="s">
        <v>926</v>
      </c>
      <c r="C59" s="123" t="s">
        <v>927</v>
      </c>
      <c r="D59" s="123" t="s">
        <v>928</v>
      </c>
      <c r="E59" s="120"/>
    </row>
    <row r="60" spans="1:5" ht="45">
      <c r="A60" s="120"/>
      <c r="B60" s="122" t="s">
        <v>929</v>
      </c>
      <c r="C60" s="123" t="s">
        <v>930</v>
      </c>
      <c r="D60" s="123" t="s">
        <v>931</v>
      </c>
      <c r="E60" s="120"/>
    </row>
    <row r="61" spans="1:5" ht="75">
      <c r="A61" s="118" t="s">
        <v>932</v>
      </c>
      <c r="B61" s="124" t="s">
        <v>933</v>
      </c>
      <c r="C61" s="125" t="s">
        <v>934</v>
      </c>
      <c r="D61" s="125" t="s">
        <v>935</v>
      </c>
      <c r="E61" s="120"/>
    </row>
    <row r="62" spans="1:5" ht="45">
      <c r="A62" s="120"/>
      <c r="B62" s="122" t="s">
        <v>936</v>
      </c>
      <c r="C62" s="123" t="s">
        <v>937</v>
      </c>
      <c r="D62" s="123" t="s">
        <v>938</v>
      </c>
      <c r="E62" s="120"/>
    </row>
    <row r="63" spans="1:5" ht="45">
      <c r="A63" s="120"/>
      <c r="B63" s="122" t="s">
        <v>939</v>
      </c>
      <c r="C63" s="123" t="s">
        <v>940</v>
      </c>
      <c r="D63" s="123" t="s">
        <v>463</v>
      </c>
      <c r="E63" s="120"/>
    </row>
    <row r="64" spans="1:5" ht="30">
      <c r="A64" s="120"/>
      <c r="B64" s="122" t="s">
        <v>941</v>
      </c>
      <c r="C64" s="123" t="s">
        <v>942</v>
      </c>
      <c r="D64" s="123" t="s">
        <v>122</v>
      </c>
      <c r="E64" s="120"/>
    </row>
    <row r="65" spans="1:5" ht="45">
      <c r="A65" s="120"/>
      <c r="B65" s="122" t="s">
        <v>943</v>
      </c>
      <c r="C65" s="123" t="s">
        <v>944</v>
      </c>
      <c r="D65" s="123" t="s">
        <v>945</v>
      </c>
      <c r="E65" s="120"/>
    </row>
    <row r="66" spans="1:5" ht="30">
      <c r="A66" s="120"/>
      <c r="B66" s="122" t="s">
        <v>946</v>
      </c>
      <c r="C66" s="123" t="s">
        <v>947</v>
      </c>
      <c r="D66" s="123" t="s">
        <v>948</v>
      </c>
      <c r="E66" s="120"/>
    </row>
    <row r="67" spans="1:5" ht="75">
      <c r="A67" s="120"/>
      <c r="B67" s="122" t="s">
        <v>949</v>
      </c>
      <c r="C67" s="123" t="s">
        <v>950</v>
      </c>
      <c r="D67" s="123" t="s">
        <v>951</v>
      </c>
      <c r="E67" s="120"/>
    </row>
    <row r="68" spans="1:5" ht="30">
      <c r="A68" s="120"/>
      <c r="B68" s="124" t="s">
        <v>952</v>
      </c>
      <c r="C68" s="125" t="s">
        <v>953</v>
      </c>
      <c r="D68" s="125" t="s">
        <v>954</v>
      </c>
      <c r="E68" s="120"/>
    </row>
    <row r="69" spans="1:5" ht="45">
      <c r="A69" s="120"/>
      <c r="B69" s="122" t="s">
        <v>955</v>
      </c>
      <c r="C69" s="123" t="s">
        <v>956</v>
      </c>
      <c r="D69" s="123" t="s">
        <v>291</v>
      </c>
      <c r="E69" s="120"/>
    </row>
    <row r="70" spans="1:5" ht="45">
      <c r="A70" s="120"/>
      <c r="B70" s="122" t="s">
        <v>957</v>
      </c>
      <c r="C70" s="123" t="s">
        <v>958</v>
      </c>
      <c r="D70" s="123" t="s">
        <v>959</v>
      </c>
      <c r="E70" s="120"/>
    </row>
    <row r="71" spans="1:5" ht="45">
      <c r="A71" s="120"/>
      <c r="B71" s="122" t="s">
        <v>960</v>
      </c>
      <c r="C71" s="123" t="s">
        <v>961</v>
      </c>
      <c r="D71" s="123" t="s">
        <v>962</v>
      </c>
      <c r="E71" s="120"/>
    </row>
    <row r="72" spans="1:5" ht="45">
      <c r="A72" s="120"/>
      <c r="B72" s="122" t="s">
        <v>963</v>
      </c>
      <c r="C72" s="123" t="s">
        <v>964</v>
      </c>
      <c r="D72" s="123" t="s">
        <v>293</v>
      </c>
      <c r="E72" s="120"/>
    </row>
    <row r="73" spans="1:5" ht="30">
      <c r="A73" s="120"/>
      <c r="B73" s="122" t="s">
        <v>965</v>
      </c>
      <c r="C73" s="123" t="s">
        <v>966</v>
      </c>
      <c r="D73" s="123" t="s">
        <v>967</v>
      </c>
      <c r="E73" s="120"/>
    </row>
    <row r="74" spans="1:5" ht="60">
      <c r="A74" s="120"/>
      <c r="B74" s="122" t="s">
        <v>968</v>
      </c>
      <c r="C74" s="123" t="s">
        <v>969</v>
      </c>
      <c r="D74" s="123" t="s">
        <v>970</v>
      </c>
      <c r="E74" s="120"/>
    </row>
    <row r="75" spans="1:5" ht="75">
      <c r="A75" s="120"/>
      <c r="B75" s="122" t="s">
        <v>971</v>
      </c>
      <c r="C75" s="123" t="s">
        <v>972</v>
      </c>
      <c r="D75" s="123" t="s">
        <v>973</v>
      </c>
      <c r="E75" s="120"/>
    </row>
    <row r="76" spans="1:5" ht="45">
      <c r="A76" s="120"/>
      <c r="B76" s="122" t="s">
        <v>974</v>
      </c>
      <c r="C76" s="123" t="s">
        <v>975</v>
      </c>
      <c r="D76" s="123" t="s">
        <v>298</v>
      </c>
      <c r="E76" s="120"/>
    </row>
    <row r="77" spans="1:5" ht="60">
      <c r="A77" s="120"/>
      <c r="B77" s="122" t="s">
        <v>976</v>
      </c>
      <c r="C77" s="123" t="s">
        <v>977</v>
      </c>
      <c r="D77" s="123" t="s">
        <v>978</v>
      </c>
      <c r="E77" s="120"/>
    </row>
    <row r="78" spans="1:5" ht="75">
      <c r="A78" s="118" t="s">
        <v>979</v>
      </c>
      <c r="B78" s="124" t="s">
        <v>980</v>
      </c>
      <c r="C78" s="125" t="s">
        <v>981</v>
      </c>
      <c r="D78" s="125" t="s">
        <v>982</v>
      </c>
      <c r="E78" s="120"/>
    </row>
    <row r="79" spans="1:5" ht="45">
      <c r="A79" s="120"/>
      <c r="B79" s="122" t="s">
        <v>983</v>
      </c>
      <c r="C79" s="123" t="s">
        <v>984</v>
      </c>
      <c r="D79" s="123" t="s">
        <v>985</v>
      </c>
      <c r="E79" s="120"/>
    </row>
    <row r="80" spans="1:5" ht="60">
      <c r="A80" s="120"/>
      <c r="B80" s="126" t="s">
        <v>986</v>
      </c>
      <c r="C80" s="123" t="s">
        <v>987</v>
      </c>
      <c r="D80" s="123" t="s">
        <v>222</v>
      </c>
      <c r="E80" s="120"/>
    </row>
    <row r="81" spans="1:5" ht="60">
      <c r="A81" s="120"/>
      <c r="B81" s="126" t="s">
        <v>988</v>
      </c>
      <c r="C81" s="123" t="s">
        <v>989</v>
      </c>
      <c r="D81" s="123" t="s">
        <v>334</v>
      </c>
      <c r="E81" s="120"/>
    </row>
    <row r="82" spans="1:5" ht="60">
      <c r="A82" s="120"/>
      <c r="B82" s="122" t="s">
        <v>990</v>
      </c>
      <c r="C82" s="123" t="s">
        <v>991</v>
      </c>
      <c r="D82" s="123" t="s">
        <v>992</v>
      </c>
      <c r="E82" s="120"/>
    </row>
    <row r="83" spans="1:5" ht="45">
      <c r="A83" s="120"/>
      <c r="B83" s="124" t="s">
        <v>993</v>
      </c>
      <c r="C83" s="125" t="s">
        <v>994</v>
      </c>
      <c r="D83" s="125" t="s">
        <v>419</v>
      </c>
      <c r="E83" s="120"/>
    </row>
    <row r="84" spans="1:5" ht="60">
      <c r="A84" s="120"/>
      <c r="B84" s="122" t="s">
        <v>995</v>
      </c>
      <c r="C84" s="123" t="s">
        <v>996</v>
      </c>
      <c r="D84" s="123" t="s">
        <v>997</v>
      </c>
      <c r="E84" s="120"/>
    </row>
    <row r="85" spans="1:5" ht="30">
      <c r="A85" s="120"/>
      <c r="B85" s="124" t="s">
        <v>998</v>
      </c>
      <c r="C85" s="125" t="s">
        <v>999</v>
      </c>
      <c r="D85" s="125" t="s">
        <v>1000</v>
      </c>
      <c r="E85" s="120"/>
    </row>
    <row r="86" spans="1:5" ht="60">
      <c r="A86" s="120"/>
      <c r="B86" s="122" t="s">
        <v>1001</v>
      </c>
      <c r="C86" s="123" t="s">
        <v>1002</v>
      </c>
      <c r="D86" s="123" t="s">
        <v>328</v>
      </c>
      <c r="E86" s="120"/>
    </row>
    <row r="87" spans="1:5" ht="30">
      <c r="A87" s="120"/>
      <c r="B87" s="124" t="s">
        <v>1003</v>
      </c>
      <c r="C87" s="125" t="s">
        <v>1004</v>
      </c>
      <c r="D87" s="125" t="s">
        <v>1005</v>
      </c>
      <c r="E87" s="120"/>
    </row>
    <row r="88" spans="1:5" ht="45">
      <c r="A88" s="120"/>
      <c r="B88" s="122" t="s">
        <v>1006</v>
      </c>
      <c r="C88" s="123" t="s">
        <v>1007</v>
      </c>
      <c r="D88" s="123" t="s">
        <v>394</v>
      </c>
      <c r="E88" s="120"/>
    </row>
    <row r="89" spans="1:5" ht="45">
      <c r="A89" s="120"/>
      <c r="B89" s="122" t="s">
        <v>1008</v>
      </c>
      <c r="C89" s="123" t="s">
        <v>1009</v>
      </c>
      <c r="D89" s="123" t="s">
        <v>1010</v>
      </c>
      <c r="E89" s="120"/>
    </row>
    <row r="90" spans="1:5" ht="45">
      <c r="A90" s="120"/>
      <c r="B90" s="122" t="s">
        <v>1011</v>
      </c>
      <c r="C90" s="123" t="s">
        <v>1012</v>
      </c>
      <c r="D90" s="123" t="s">
        <v>1013</v>
      </c>
      <c r="E90" s="120"/>
    </row>
    <row r="91" spans="1:5" ht="60">
      <c r="A91" s="120"/>
      <c r="B91" s="122" t="s">
        <v>1014</v>
      </c>
      <c r="C91" s="123" t="s">
        <v>1015</v>
      </c>
      <c r="D91" s="123" t="s">
        <v>1016</v>
      </c>
      <c r="E91" s="120"/>
    </row>
    <row r="92" spans="1:5" ht="30">
      <c r="A92" s="120"/>
      <c r="B92" s="124" t="s">
        <v>1017</v>
      </c>
      <c r="C92" s="125" t="s">
        <v>1018</v>
      </c>
      <c r="D92" s="125" t="s">
        <v>1019</v>
      </c>
      <c r="E92" s="120"/>
    </row>
    <row r="93" spans="1:5" ht="45">
      <c r="A93" s="120"/>
      <c r="B93" s="122" t="s">
        <v>1020</v>
      </c>
      <c r="C93" s="123" t="s">
        <v>1021</v>
      </c>
      <c r="D93" s="123" t="s">
        <v>1022</v>
      </c>
      <c r="E93" s="120"/>
    </row>
    <row r="94" spans="1:5" ht="30">
      <c r="A94" s="120"/>
      <c r="B94" s="124" t="s">
        <v>1023</v>
      </c>
      <c r="C94" s="125" t="s">
        <v>1024</v>
      </c>
      <c r="D94" s="125" t="s">
        <v>1025</v>
      </c>
      <c r="E94" s="120"/>
    </row>
    <row r="95" spans="1:5" ht="75">
      <c r="A95" s="120"/>
      <c r="B95" s="122" t="s">
        <v>1026</v>
      </c>
      <c r="C95" s="123" t="s">
        <v>1027</v>
      </c>
      <c r="D95" s="123" t="s">
        <v>1028</v>
      </c>
      <c r="E95" s="120"/>
    </row>
    <row r="96" spans="1:5" ht="45">
      <c r="A96" s="120"/>
      <c r="B96" s="122" t="s">
        <v>1029</v>
      </c>
      <c r="C96" s="123" t="s">
        <v>1030</v>
      </c>
      <c r="D96" s="123" t="s">
        <v>1031</v>
      </c>
      <c r="E96" s="120"/>
    </row>
    <row r="97" spans="1:5" ht="45">
      <c r="A97" s="120"/>
      <c r="B97" s="124" t="s">
        <v>1032</v>
      </c>
      <c r="C97" s="125" t="s">
        <v>1033</v>
      </c>
      <c r="D97" s="125" t="s">
        <v>1034</v>
      </c>
      <c r="E97" s="120"/>
    </row>
    <row r="98" spans="1:5" ht="60">
      <c r="A98" s="120"/>
      <c r="B98" s="122" t="s">
        <v>1035</v>
      </c>
      <c r="C98" s="123" t="s">
        <v>1036</v>
      </c>
      <c r="D98" s="123" t="s">
        <v>1037</v>
      </c>
      <c r="E98" s="120"/>
    </row>
    <row r="99" spans="1:5" ht="75">
      <c r="A99" s="118" t="s">
        <v>1038</v>
      </c>
      <c r="B99" s="124" t="s">
        <v>1039</v>
      </c>
      <c r="C99" s="125" t="s">
        <v>1040</v>
      </c>
      <c r="D99" s="125" t="s">
        <v>1041</v>
      </c>
      <c r="E99" s="120"/>
    </row>
    <row r="100" spans="1:5" ht="30">
      <c r="A100" s="120"/>
      <c r="B100" s="122" t="s">
        <v>1042</v>
      </c>
      <c r="C100" s="123" t="s">
        <v>1043</v>
      </c>
      <c r="D100" s="123" t="s">
        <v>1044</v>
      </c>
      <c r="E100" s="120"/>
    </row>
    <row r="101" spans="1:5" ht="75">
      <c r="A101" s="120"/>
      <c r="B101" s="122" t="s">
        <v>1045</v>
      </c>
      <c r="C101" s="123" t="s">
        <v>1046</v>
      </c>
      <c r="D101" s="123" t="s">
        <v>1047</v>
      </c>
      <c r="E101" s="120"/>
    </row>
    <row r="102" spans="1:5" ht="45">
      <c r="A102" s="120"/>
      <c r="B102" s="122" t="s">
        <v>1048</v>
      </c>
      <c r="C102" s="123" t="s">
        <v>1049</v>
      </c>
      <c r="D102" s="123" t="s">
        <v>1050</v>
      </c>
      <c r="E102" s="120"/>
    </row>
    <row r="103" spans="1:5" ht="45">
      <c r="A103" s="120"/>
      <c r="B103" s="124" t="s">
        <v>1051</v>
      </c>
      <c r="C103" s="125" t="s">
        <v>1052</v>
      </c>
      <c r="D103" s="125" t="s">
        <v>1053</v>
      </c>
      <c r="E103" s="120"/>
    </row>
    <row r="104" spans="1:5" ht="60">
      <c r="A104" s="120"/>
      <c r="B104" s="122" t="s">
        <v>1054</v>
      </c>
      <c r="C104" s="123" t="s">
        <v>1055</v>
      </c>
      <c r="D104" s="123" t="s">
        <v>1056</v>
      </c>
      <c r="E104" s="120"/>
    </row>
    <row r="105" spans="1:5" ht="45">
      <c r="A105" s="120"/>
      <c r="B105" s="122" t="s">
        <v>1057</v>
      </c>
      <c r="C105" s="123" t="s">
        <v>1058</v>
      </c>
      <c r="D105" s="123" t="s">
        <v>1059</v>
      </c>
      <c r="E105" s="120"/>
    </row>
    <row r="106" spans="1:5" ht="30">
      <c r="A106" s="120"/>
      <c r="B106" s="122" t="s">
        <v>1060</v>
      </c>
      <c r="C106" s="123" t="s">
        <v>1061</v>
      </c>
      <c r="D106" s="123" t="s">
        <v>1062</v>
      </c>
      <c r="E106" s="120"/>
    </row>
    <row r="107" spans="1:5" ht="60">
      <c r="A107" s="120"/>
      <c r="B107" s="122" t="s">
        <v>1063</v>
      </c>
      <c r="C107" s="123" t="s">
        <v>1064</v>
      </c>
      <c r="D107" s="123" t="s">
        <v>1065</v>
      </c>
      <c r="E107" s="120"/>
    </row>
    <row r="108" spans="1:5" ht="135">
      <c r="A108" s="118" t="s">
        <v>1066</v>
      </c>
      <c r="B108" s="124" t="s">
        <v>1067</v>
      </c>
      <c r="C108" s="125" t="s">
        <v>1068</v>
      </c>
      <c r="D108" s="125" t="s">
        <v>1069</v>
      </c>
      <c r="E108" s="120"/>
    </row>
    <row r="109" spans="1:5" ht="60">
      <c r="A109" s="120"/>
      <c r="B109" s="122" t="s">
        <v>1070</v>
      </c>
      <c r="C109" s="123" t="s">
        <v>1071</v>
      </c>
      <c r="D109" s="123" t="s">
        <v>1072</v>
      </c>
      <c r="E109" s="120"/>
    </row>
    <row r="110" spans="1:5" ht="60">
      <c r="A110" s="120"/>
      <c r="B110" s="122" t="s">
        <v>1073</v>
      </c>
      <c r="C110" s="123" t="s">
        <v>1074</v>
      </c>
      <c r="D110" s="123" t="s">
        <v>202</v>
      </c>
      <c r="E110" s="120"/>
    </row>
    <row r="111" spans="1:5" ht="90">
      <c r="A111" s="120"/>
      <c r="B111" s="122" t="s">
        <v>1075</v>
      </c>
      <c r="C111" s="123" t="s">
        <v>1076</v>
      </c>
      <c r="D111" s="123" t="s">
        <v>1077</v>
      </c>
      <c r="E111" s="120"/>
    </row>
    <row r="112" spans="1:5" ht="60">
      <c r="A112" s="120"/>
      <c r="B112" s="124" t="s">
        <v>1078</v>
      </c>
      <c r="C112" s="125" t="s">
        <v>1079</v>
      </c>
      <c r="D112" s="125" t="s">
        <v>1080</v>
      </c>
      <c r="E112" s="120"/>
    </row>
    <row r="113" spans="1:5" ht="45">
      <c r="A113" s="120"/>
      <c r="B113" s="122" t="s">
        <v>1081</v>
      </c>
      <c r="C113" s="123" t="s">
        <v>1082</v>
      </c>
      <c r="D113" s="123" t="s">
        <v>1083</v>
      </c>
      <c r="E113" s="120"/>
    </row>
    <row r="114" spans="1:5" ht="60">
      <c r="A114" s="120"/>
      <c r="B114" s="122" t="s">
        <v>1084</v>
      </c>
      <c r="C114" s="123" t="s">
        <v>1085</v>
      </c>
      <c r="D114" s="123" t="s">
        <v>1086</v>
      </c>
      <c r="E114" s="120"/>
    </row>
    <row r="115" spans="1:5" ht="75">
      <c r="A115" s="120"/>
      <c r="B115" s="122" t="s">
        <v>1087</v>
      </c>
      <c r="C115" s="123" t="s">
        <v>1088</v>
      </c>
      <c r="D115" s="123" t="s">
        <v>1089</v>
      </c>
      <c r="E115" s="120"/>
    </row>
    <row r="116" spans="1:5" ht="60">
      <c r="A116" s="120"/>
      <c r="B116" s="122" t="s">
        <v>1090</v>
      </c>
      <c r="C116" s="123" t="s">
        <v>1091</v>
      </c>
      <c r="D116" s="123" t="s">
        <v>1092</v>
      </c>
      <c r="E116" s="120"/>
    </row>
    <row r="117" spans="1:5" ht="60">
      <c r="A117" s="120"/>
      <c r="B117" s="122" t="s">
        <v>1093</v>
      </c>
      <c r="C117" s="123" t="s">
        <v>1094</v>
      </c>
      <c r="D117" s="123" t="s">
        <v>1095</v>
      </c>
      <c r="E117" s="120"/>
    </row>
    <row r="118" spans="1:5" ht="60">
      <c r="A118" s="120"/>
      <c r="B118" s="122" t="s">
        <v>1096</v>
      </c>
      <c r="C118" s="123" t="s">
        <v>1097</v>
      </c>
      <c r="D118" s="123" t="s">
        <v>1098</v>
      </c>
      <c r="E118" s="120"/>
    </row>
    <row r="119" spans="1:5" ht="45">
      <c r="A119" s="120"/>
      <c r="B119" s="122" t="s">
        <v>1099</v>
      </c>
      <c r="C119" s="123" t="s">
        <v>1100</v>
      </c>
      <c r="D119" s="123" t="s">
        <v>1101</v>
      </c>
      <c r="E119" s="120"/>
    </row>
    <row r="120" spans="1:5" ht="45">
      <c r="A120" s="120"/>
      <c r="B120" s="122" t="s">
        <v>1102</v>
      </c>
      <c r="C120" s="123" t="s">
        <v>1103</v>
      </c>
      <c r="D120" s="123" t="s">
        <v>1104</v>
      </c>
      <c r="E120" s="120"/>
    </row>
    <row r="121" spans="1:5" ht="60">
      <c r="A121" s="120"/>
      <c r="B121" s="122" t="s">
        <v>1105</v>
      </c>
      <c r="C121" s="123" t="s">
        <v>1106</v>
      </c>
      <c r="D121" s="123" t="s">
        <v>1107</v>
      </c>
      <c r="E121" s="120"/>
    </row>
    <row r="122" spans="1:5" ht="30">
      <c r="A122" s="120"/>
      <c r="B122" s="124" t="s">
        <v>1108</v>
      </c>
      <c r="C122" s="125" t="s">
        <v>1109</v>
      </c>
      <c r="D122" s="125" t="s">
        <v>1110</v>
      </c>
      <c r="E122" s="120"/>
    </row>
    <row r="123" spans="1:5" ht="30">
      <c r="A123" s="120"/>
      <c r="B123" s="122" t="s">
        <v>1111</v>
      </c>
      <c r="C123" s="123" t="s">
        <v>1112</v>
      </c>
      <c r="D123" s="123" t="s">
        <v>1113</v>
      </c>
      <c r="E123" s="120"/>
    </row>
    <row r="124" spans="1:5" ht="75">
      <c r="A124" s="118" t="s">
        <v>1114</v>
      </c>
      <c r="B124" s="124" t="s">
        <v>1115</v>
      </c>
      <c r="C124" s="125" t="s">
        <v>1116</v>
      </c>
      <c r="D124" s="125" t="s">
        <v>1117</v>
      </c>
      <c r="E124" s="120"/>
    </row>
    <row r="125" spans="1:5" ht="60">
      <c r="A125" s="120"/>
      <c r="B125" s="122" t="s">
        <v>1118</v>
      </c>
      <c r="C125" s="123" t="s">
        <v>1119</v>
      </c>
      <c r="D125" s="123" t="s">
        <v>1120</v>
      </c>
      <c r="E125" s="120"/>
    </row>
    <row r="126" spans="1:5" ht="75">
      <c r="A126" s="120"/>
      <c r="B126" s="122" t="s">
        <v>1121</v>
      </c>
      <c r="C126" s="123" t="s">
        <v>1122</v>
      </c>
      <c r="D126" s="123" t="s">
        <v>1123</v>
      </c>
      <c r="E126" s="120"/>
    </row>
    <row r="127" spans="1:5" ht="75">
      <c r="A127" s="120"/>
      <c r="B127" s="122" t="s">
        <v>1124</v>
      </c>
      <c r="C127" s="123" t="s">
        <v>1125</v>
      </c>
      <c r="D127" s="123" t="s">
        <v>1126</v>
      </c>
      <c r="E127" s="120"/>
    </row>
    <row r="128" spans="1:5" ht="45">
      <c r="A128" s="120"/>
      <c r="B128" s="124" t="s">
        <v>1127</v>
      </c>
      <c r="C128" s="125" t="s">
        <v>1128</v>
      </c>
      <c r="D128" s="125" t="s">
        <v>1129</v>
      </c>
      <c r="E128" s="120" t="s">
        <v>1128</v>
      </c>
    </row>
    <row r="129" spans="1:5" ht="45">
      <c r="A129" s="120"/>
      <c r="B129" s="122" t="s">
        <v>1130</v>
      </c>
      <c r="C129" s="123" t="s">
        <v>1131</v>
      </c>
      <c r="D129" s="123" t="s">
        <v>1132</v>
      </c>
      <c r="E129" s="120"/>
    </row>
    <row r="130" spans="1:5" ht="90">
      <c r="A130" s="120"/>
      <c r="B130" s="122" t="s">
        <v>1133</v>
      </c>
      <c r="C130" s="123" t="s">
        <v>1134</v>
      </c>
      <c r="D130" s="123" t="s">
        <v>1135</v>
      </c>
      <c r="E130" s="120"/>
    </row>
    <row r="131" spans="1:5" ht="135">
      <c r="A131" s="118" t="s">
        <v>1136</v>
      </c>
      <c r="B131" s="124" t="s">
        <v>1137</v>
      </c>
      <c r="C131" s="125" t="s">
        <v>1138</v>
      </c>
      <c r="D131" s="125" t="s">
        <v>1139</v>
      </c>
      <c r="E131" s="120"/>
    </row>
    <row r="132" spans="1:5" ht="60">
      <c r="A132" s="120"/>
      <c r="B132" s="122" t="s">
        <v>1140</v>
      </c>
      <c r="C132" s="123" t="s">
        <v>1141</v>
      </c>
      <c r="D132" s="123" t="s">
        <v>1142</v>
      </c>
      <c r="E132" s="120"/>
    </row>
    <row r="133" spans="1:5" ht="45">
      <c r="A133" s="120"/>
      <c r="B133" s="122" t="s">
        <v>1143</v>
      </c>
      <c r="C133" s="123" t="s">
        <v>1144</v>
      </c>
      <c r="D133" s="123" t="s">
        <v>1145</v>
      </c>
      <c r="E133" s="120"/>
    </row>
    <row r="134" spans="1:5" ht="75">
      <c r="A134" s="120"/>
      <c r="B134" s="122" t="s">
        <v>1146</v>
      </c>
      <c r="C134" s="123" t="s">
        <v>1147</v>
      </c>
      <c r="D134" s="123" t="s">
        <v>1148</v>
      </c>
      <c r="E134" s="120"/>
    </row>
    <row r="135" spans="1:5" ht="60">
      <c r="A135" s="120"/>
      <c r="B135" s="122" t="s">
        <v>1149</v>
      </c>
      <c r="C135" s="123" t="s">
        <v>1150</v>
      </c>
      <c r="D135" s="123" t="s">
        <v>211</v>
      </c>
      <c r="E135" s="120"/>
    </row>
    <row r="136" spans="1:5" ht="45">
      <c r="A136" s="120"/>
      <c r="B136" s="122" t="s">
        <v>1151</v>
      </c>
      <c r="C136" s="123" t="s">
        <v>1152</v>
      </c>
      <c r="D136" s="123" t="s">
        <v>1153</v>
      </c>
      <c r="E136" s="120"/>
    </row>
    <row r="137" spans="1:5" ht="60">
      <c r="A137" s="120"/>
      <c r="B137" s="122" t="s">
        <v>1154</v>
      </c>
      <c r="C137" s="123" t="s">
        <v>1155</v>
      </c>
      <c r="D137" s="123" t="s">
        <v>1156</v>
      </c>
      <c r="E137" s="120"/>
    </row>
    <row r="138" spans="1:5" ht="45">
      <c r="A138" s="120"/>
      <c r="B138" s="122" t="s">
        <v>1157</v>
      </c>
      <c r="C138" s="123" t="s">
        <v>1158</v>
      </c>
      <c r="D138" s="123" t="s">
        <v>1159</v>
      </c>
      <c r="E138" s="120"/>
    </row>
    <row r="139" spans="1:5" ht="180">
      <c r="A139" s="118" t="s">
        <v>1160</v>
      </c>
      <c r="B139" s="124" t="s">
        <v>1161</v>
      </c>
      <c r="C139" s="125" t="s">
        <v>1162</v>
      </c>
      <c r="D139" s="125" t="s">
        <v>1163</v>
      </c>
      <c r="E139" s="120"/>
    </row>
    <row r="140" spans="1:5" ht="75">
      <c r="A140" s="120"/>
      <c r="B140" s="122" t="s">
        <v>1164</v>
      </c>
      <c r="C140" s="123" t="s">
        <v>1165</v>
      </c>
      <c r="D140" s="123" t="s">
        <v>1166</v>
      </c>
      <c r="E140" s="120"/>
    </row>
    <row r="141" spans="1:5" ht="75">
      <c r="A141" s="120"/>
      <c r="B141" s="122" t="s">
        <v>1167</v>
      </c>
      <c r="C141" s="123" t="s">
        <v>1168</v>
      </c>
      <c r="D141" s="123" t="s">
        <v>1169</v>
      </c>
      <c r="E141" s="120"/>
    </row>
    <row r="142" spans="1:5" ht="75">
      <c r="A142" s="120"/>
      <c r="B142" s="122" t="s">
        <v>1170</v>
      </c>
      <c r="C142" s="123" t="s">
        <v>1171</v>
      </c>
      <c r="D142" s="123" t="s">
        <v>1172</v>
      </c>
      <c r="E142" s="120"/>
    </row>
    <row r="143" spans="1:5" ht="30">
      <c r="A143" s="120"/>
      <c r="B143" s="124" t="s">
        <v>1173</v>
      </c>
      <c r="C143" s="125" t="s">
        <v>1174</v>
      </c>
      <c r="D143" s="125" t="s">
        <v>1175</v>
      </c>
      <c r="E143" s="120"/>
    </row>
    <row r="144" spans="1:5" ht="60">
      <c r="A144" s="120"/>
      <c r="B144" s="122" t="s">
        <v>1176</v>
      </c>
      <c r="C144" s="123" t="s">
        <v>1177</v>
      </c>
      <c r="D144" s="123" t="s">
        <v>1178</v>
      </c>
      <c r="E144" s="120"/>
    </row>
    <row r="145" spans="1:5" ht="60">
      <c r="A145" s="118" t="s">
        <v>1179</v>
      </c>
      <c r="B145" s="124" t="s">
        <v>1180</v>
      </c>
      <c r="C145" s="125" t="s">
        <v>1181</v>
      </c>
      <c r="D145" s="125" t="s">
        <v>1182</v>
      </c>
      <c r="E145" s="120"/>
    </row>
    <row r="146" spans="1:5" ht="90">
      <c r="A146" s="120"/>
      <c r="B146" s="122" t="s">
        <v>1183</v>
      </c>
      <c r="C146" s="123" t="s">
        <v>1184</v>
      </c>
      <c r="D146" s="123" t="s">
        <v>1185</v>
      </c>
      <c r="E146" s="120"/>
    </row>
    <row r="147" spans="1:5" ht="75">
      <c r="A147" s="120"/>
      <c r="B147" s="122" t="s">
        <v>1186</v>
      </c>
      <c r="C147" s="123" t="s">
        <v>1187</v>
      </c>
      <c r="D147" s="123" t="s">
        <v>1188</v>
      </c>
      <c r="E147" s="120"/>
    </row>
    <row r="148" spans="1:5" ht="60">
      <c r="A148" s="120"/>
      <c r="B148" s="122" t="s">
        <v>1189</v>
      </c>
      <c r="C148" s="123" t="s">
        <v>1190</v>
      </c>
      <c r="D148" s="123" t="s">
        <v>1191</v>
      </c>
      <c r="E148" s="120"/>
    </row>
    <row r="149" spans="1:5" ht="60">
      <c r="A149" s="120"/>
      <c r="B149" s="122" t="s">
        <v>1192</v>
      </c>
      <c r="C149" s="123" t="s">
        <v>1193</v>
      </c>
      <c r="D149" s="123" t="s">
        <v>1194</v>
      </c>
      <c r="E149" s="120"/>
    </row>
    <row r="150" spans="1:5" ht="45">
      <c r="A150" s="120"/>
      <c r="B150" s="122" t="s">
        <v>1195</v>
      </c>
      <c r="C150" s="123" t="s">
        <v>1196</v>
      </c>
      <c r="D150" s="123" t="s">
        <v>1197</v>
      </c>
      <c r="E150" s="120"/>
    </row>
    <row r="151" spans="1:5" ht="45">
      <c r="A151" s="120"/>
      <c r="B151" s="124" t="s">
        <v>1198</v>
      </c>
      <c r="C151" s="125" t="s">
        <v>1199</v>
      </c>
      <c r="D151" s="125" t="s">
        <v>1200</v>
      </c>
      <c r="E151" s="120"/>
    </row>
    <row r="152" spans="1:5" ht="90">
      <c r="A152" s="120"/>
      <c r="B152" s="122" t="s">
        <v>1201</v>
      </c>
      <c r="C152" s="123" t="s">
        <v>1202</v>
      </c>
      <c r="D152" s="123" t="s">
        <v>1203</v>
      </c>
      <c r="E152" s="120"/>
    </row>
    <row r="153" spans="1:5" ht="75">
      <c r="A153" s="120"/>
      <c r="B153" s="122" t="s">
        <v>1204</v>
      </c>
      <c r="C153" s="123" t="s">
        <v>1205</v>
      </c>
      <c r="D153" s="123" t="s">
        <v>1206</v>
      </c>
      <c r="E153" s="120"/>
    </row>
    <row r="154" spans="1:5" ht="45">
      <c r="A154" s="120"/>
      <c r="B154" s="122" t="s">
        <v>1207</v>
      </c>
      <c r="C154" s="123" t="s">
        <v>1208</v>
      </c>
      <c r="D154" s="123" t="s">
        <v>1209</v>
      </c>
      <c r="E154" s="120"/>
    </row>
  </sheetData>
  <mergeCells count="1">
    <mergeCell ref="B1:C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J33"/>
  <sheetViews>
    <sheetView showGridLines="0" topLeftCell="A24" zoomScale="80" zoomScaleNormal="80" workbookViewId="0">
      <selection activeCell="H25" sqref="H25"/>
    </sheetView>
  </sheetViews>
  <sheetFormatPr baseColWidth="10" defaultColWidth="11.42578125" defaultRowHeight="14.25"/>
  <cols>
    <col min="1" max="1" width="11.42578125" style="6"/>
    <col min="2" max="2" width="23.85546875" style="6" bestFit="1" customWidth="1"/>
    <col min="3" max="3" width="29.140625" style="6" customWidth="1"/>
    <col min="4" max="4" width="26.140625" style="6" customWidth="1"/>
    <col min="5" max="6" width="23.42578125" style="6" customWidth="1"/>
    <col min="7" max="7" width="37.42578125" style="6" customWidth="1"/>
    <col min="8" max="8" width="35" style="6" bestFit="1" customWidth="1"/>
    <col min="9" max="9" width="37.85546875" style="6" customWidth="1"/>
    <col min="10" max="10" width="35.140625" style="6" bestFit="1" customWidth="1"/>
    <col min="11" max="11" width="43" style="6" customWidth="1"/>
    <col min="12" max="16384" width="11.42578125" style="6"/>
  </cols>
  <sheetData>
    <row r="2" spans="2:10" ht="24" thickBot="1">
      <c r="B2" s="1555" t="s">
        <v>1210</v>
      </c>
      <c r="C2" s="1555"/>
      <c r="D2" s="1555"/>
      <c r="E2" s="1555"/>
      <c r="F2" s="1555"/>
      <c r="G2" s="1555"/>
      <c r="H2" s="1555"/>
      <c r="I2" s="1555"/>
      <c r="J2" s="1555"/>
    </row>
    <row r="3" spans="2:10" s="148" customFormat="1" ht="36.75" thickBot="1">
      <c r="B3" s="131" t="s">
        <v>1211</v>
      </c>
      <c r="C3" s="132" t="s">
        <v>1212</v>
      </c>
      <c r="D3" s="132" t="s">
        <v>1213</v>
      </c>
      <c r="E3" s="132" t="s">
        <v>1214</v>
      </c>
      <c r="F3" s="132" t="s">
        <v>31</v>
      </c>
      <c r="G3" s="133" t="s">
        <v>1215</v>
      </c>
      <c r="H3" s="132" t="s">
        <v>1216</v>
      </c>
      <c r="I3" s="132" t="s">
        <v>1217</v>
      </c>
      <c r="J3" s="132" t="s">
        <v>1216</v>
      </c>
    </row>
    <row r="4" spans="2:10" s="149" customFormat="1" ht="28.5">
      <c r="B4" s="1556" t="s">
        <v>1218</v>
      </c>
      <c r="C4" s="1558" t="s">
        <v>1219</v>
      </c>
      <c r="D4" s="1559" t="s">
        <v>71</v>
      </c>
      <c r="E4" s="1559" t="s">
        <v>84</v>
      </c>
      <c r="F4" s="1559" t="s">
        <v>1220</v>
      </c>
      <c r="G4" s="1560" t="s">
        <v>74</v>
      </c>
      <c r="H4" s="1559" t="s">
        <v>1221</v>
      </c>
      <c r="I4" s="134" t="s">
        <v>75</v>
      </c>
      <c r="J4" s="135" t="s">
        <v>1221</v>
      </c>
    </row>
    <row r="5" spans="2:10" s="149" customFormat="1" ht="42.75">
      <c r="B5" s="1557"/>
      <c r="C5" s="1552"/>
      <c r="D5" s="1553"/>
      <c r="E5" s="1553"/>
      <c r="F5" s="1553"/>
      <c r="G5" s="1561"/>
      <c r="H5" s="1553"/>
      <c r="I5" s="136" t="s">
        <v>115</v>
      </c>
      <c r="J5" s="137" t="s">
        <v>1222</v>
      </c>
    </row>
    <row r="6" spans="2:10" s="149" customFormat="1" ht="42.75">
      <c r="B6" s="1557"/>
      <c r="C6" s="1552"/>
      <c r="D6" s="1553"/>
      <c r="E6" s="1553"/>
      <c r="F6" s="1553"/>
      <c r="G6" s="1561" t="s">
        <v>1223</v>
      </c>
      <c r="H6" s="1553" t="s">
        <v>1224</v>
      </c>
      <c r="I6" s="136" t="s">
        <v>1225</v>
      </c>
      <c r="J6" s="137" t="s">
        <v>1221</v>
      </c>
    </row>
    <row r="7" spans="2:10" s="149" customFormat="1" ht="28.5">
      <c r="B7" s="1557"/>
      <c r="C7" s="1552"/>
      <c r="D7" s="1553"/>
      <c r="E7" s="1553"/>
      <c r="F7" s="1553"/>
      <c r="G7" s="1561"/>
      <c r="H7" s="1553"/>
      <c r="I7" s="136" t="s">
        <v>1226</v>
      </c>
      <c r="J7" s="137" t="s">
        <v>1221</v>
      </c>
    </row>
    <row r="8" spans="2:10" s="149" customFormat="1" ht="49.5" customHeight="1">
      <c r="B8" s="1557"/>
      <c r="C8" s="1552"/>
      <c r="D8" s="129" t="s">
        <v>128</v>
      </c>
      <c r="E8" s="129" t="s">
        <v>84</v>
      </c>
      <c r="F8" s="129" t="s">
        <v>1220</v>
      </c>
      <c r="G8" s="138" t="s">
        <v>130</v>
      </c>
      <c r="H8" s="129" t="s">
        <v>1227</v>
      </c>
      <c r="I8" s="136" t="s">
        <v>131</v>
      </c>
      <c r="J8" s="137" t="s">
        <v>1221</v>
      </c>
    </row>
    <row r="9" spans="2:10" s="149" customFormat="1" ht="42.75">
      <c r="B9" s="1557"/>
      <c r="C9" s="139" t="s">
        <v>1228</v>
      </c>
      <c r="D9" s="129" t="s">
        <v>154</v>
      </c>
      <c r="E9" s="129" t="s">
        <v>162</v>
      </c>
      <c r="F9" s="129" t="s">
        <v>163</v>
      </c>
      <c r="G9" s="140" t="s">
        <v>156</v>
      </c>
      <c r="H9" s="141" t="s">
        <v>1221</v>
      </c>
      <c r="I9" s="136" t="s">
        <v>115</v>
      </c>
      <c r="J9" s="137" t="s">
        <v>1222</v>
      </c>
    </row>
    <row r="10" spans="2:10" s="149" customFormat="1" ht="288">
      <c r="B10" s="1562" t="s">
        <v>1229</v>
      </c>
      <c r="C10" s="1552" t="s">
        <v>1230</v>
      </c>
      <c r="D10" s="192" t="s">
        <v>1231</v>
      </c>
      <c r="E10" s="129" t="s">
        <v>162</v>
      </c>
      <c r="F10" s="129" t="s">
        <v>163</v>
      </c>
      <c r="G10" s="136" t="s">
        <v>1232</v>
      </c>
      <c r="H10" s="129" t="s">
        <v>1221</v>
      </c>
      <c r="I10" s="136" t="s">
        <v>1233</v>
      </c>
      <c r="J10" s="137" t="s">
        <v>1221</v>
      </c>
    </row>
    <row r="11" spans="2:10" s="149" customFormat="1" ht="231">
      <c r="B11" s="1563"/>
      <c r="C11" s="1552"/>
      <c r="D11" s="129" t="s">
        <v>1234</v>
      </c>
      <c r="E11" s="129" t="s">
        <v>162</v>
      </c>
      <c r="F11" s="129" t="s">
        <v>163</v>
      </c>
      <c r="G11" s="136" t="s">
        <v>1232</v>
      </c>
      <c r="H11" s="129" t="s">
        <v>1221</v>
      </c>
      <c r="I11" s="136" t="s">
        <v>1233</v>
      </c>
      <c r="J11" s="137" t="s">
        <v>1221</v>
      </c>
    </row>
    <row r="12" spans="2:10" s="149" customFormat="1" ht="81.599999999999994" customHeight="1">
      <c r="B12" s="1563"/>
      <c r="C12" s="1552" t="s">
        <v>1235</v>
      </c>
      <c r="D12" s="1553" t="s">
        <v>1236</v>
      </c>
      <c r="E12" s="1553" t="s">
        <v>162</v>
      </c>
      <c r="F12" s="1553" t="s">
        <v>243</v>
      </c>
      <c r="G12" s="136" t="s">
        <v>1237</v>
      </c>
      <c r="H12" s="129" t="s">
        <v>1221</v>
      </c>
      <c r="I12" s="1561" t="s">
        <v>1233</v>
      </c>
      <c r="J12" s="1548" t="s">
        <v>1221</v>
      </c>
    </row>
    <row r="13" spans="2:10" s="149" customFormat="1" ht="81.599999999999994" customHeight="1">
      <c r="B13" s="1564"/>
      <c r="C13" s="1552"/>
      <c r="D13" s="1553"/>
      <c r="E13" s="1553"/>
      <c r="F13" s="1553"/>
      <c r="G13" s="136" t="s">
        <v>1238</v>
      </c>
      <c r="H13" s="129" t="s">
        <v>1221</v>
      </c>
      <c r="I13" s="1561"/>
      <c r="J13" s="1548"/>
    </row>
    <row r="14" spans="2:10" s="149" customFormat="1" ht="158.25">
      <c r="B14" s="1557" t="s">
        <v>1239</v>
      </c>
      <c r="C14" s="1549" t="s">
        <v>1240</v>
      </c>
      <c r="D14" s="129" t="s">
        <v>1241</v>
      </c>
      <c r="E14" s="129" t="s">
        <v>162</v>
      </c>
      <c r="F14" s="129" t="s">
        <v>243</v>
      </c>
      <c r="G14" s="136" t="s">
        <v>1242</v>
      </c>
      <c r="H14" s="129" t="s">
        <v>1221</v>
      </c>
      <c r="I14" s="136" t="s">
        <v>1243</v>
      </c>
      <c r="J14" s="137" t="s">
        <v>1221</v>
      </c>
    </row>
    <row r="15" spans="2:10" s="149" customFormat="1" ht="42.75">
      <c r="B15" s="1557"/>
      <c r="C15" s="1550"/>
      <c r="D15" s="1553" t="s">
        <v>1244</v>
      </c>
      <c r="E15" s="1553" t="s">
        <v>162</v>
      </c>
      <c r="F15" s="1553" t="s">
        <v>243</v>
      </c>
      <c r="G15" s="1561" t="s">
        <v>1245</v>
      </c>
      <c r="H15" s="1553" t="s">
        <v>1221</v>
      </c>
      <c r="I15" s="136" t="s">
        <v>1246</v>
      </c>
      <c r="J15" s="1548" t="s">
        <v>1247</v>
      </c>
    </row>
    <row r="16" spans="2:10" s="149" customFormat="1" ht="42.75">
      <c r="B16" s="1557"/>
      <c r="C16" s="1550"/>
      <c r="D16" s="1553"/>
      <c r="E16" s="1553"/>
      <c r="F16" s="1553"/>
      <c r="G16" s="1561"/>
      <c r="H16" s="1553"/>
      <c r="I16" s="136" t="s">
        <v>1248</v>
      </c>
      <c r="J16" s="1548"/>
    </row>
    <row r="17" spans="2:10" s="149" customFormat="1" ht="28.5">
      <c r="B17" s="1557"/>
      <c r="C17" s="1550"/>
      <c r="D17" s="1553"/>
      <c r="E17" s="1553"/>
      <c r="F17" s="1553"/>
      <c r="G17" s="138" t="s">
        <v>1249</v>
      </c>
      <c r="H17" s="129" t="s">
        <v>1250</v>
      </c>
      <c r="I17" s="136" t="s">
        <v>1243</v>
      </c>
      <c r="J17" s="1548"/>
    </row>
    <row r="18" spans="2:10" s="149" customFormat="1" ht="42.75">
      <c r="B18" s="1557"/>
      <c r="C18" s="1550"/>
      <c r="D18" s="1553" t="s">
        <v>1251</v>
      </c>
      <c r="E18" s="1553" t="s">
        <v>162</v>
      </c>
      <c r="F18" s="1553" t="s">
        <v>243</v>
      </c>
      <c r="G18" s="136" t="s">
        <v>1252</v>
      </c>
      <c r="H18" s="129" t="s">
        <v>1250</v>
      </c>
      <c r="I18" s="136" t="s">
        <v>1253</v>
      </c>
      <c r="J18" s="1548"/>
    </row>
    <row r="19" spans="2:10" s="149" customFormat="1" ht="28.5">
      <c r="B19" s="1557"/>
      <c r="C19" s="1551"/>
      <c r="D19" s="1553"/>
      <c r="E19" s="1553"/>
      <c r="F19" s="1553"/>
      <c r="G19" s="138" t="s">
        <v>1249</v>
      </c>
      <c r="H19" s="129" t="s">
        <v>1250</v>
      </c>
      <c r="I19" s="136" t="s">
        <v>1243</v>
      </c>
      <c r="J19" s="1548"/>
    </row>
    <row r="20" spans="2:10" s="149" customFormat="1" ht="42.75">
      <c r="B20" s="1557"/>
      <c r="C20" s="139" t="s">
        <v>1254</v>
      </c>
      <c r="D20" s="129" t="s">
        <v>1255</v>
      </c>
      <c r="E20" s="129" t="s">
        <v>162</v>
      </c>
      <c r="F20" s="129" t="s">
        <v>457</v>
      </c>
      <c r="G20" s="136" t="s">
        <v>1256</v>
      </c>
      <c r="H20" s="129" t="s">
        <v>1257</v>
      </c>
      <c r="I20" s="136" t="s">
        <v>1258</v>
      </c>
      <c r="J20" s="137" t="s">
        <v>1221</v>
      </c>
    </row>
    <row r="21" spans="2:10" s="149" customFormat="1" ht="115.5">
      <c r="B21" s="1557"/>
      <c r="C21" s="1549" t="s">
        <v>357</v>
      </c>
      <c r="D21" s="129" t="s">
        <v>1259</v>
      </c>
      <c r="E21" s="129" t="s">
        <v>162</v>
      </c>
      <c r="F21" s="129" t="s">
        <v>243</v>
      </c>
      <c r="G21" s="136" t="s">
        <v>359</v>
      </c>
      <c r="H21" s="129" t="s">
        <v>1250</v>
      </c>
      <c r="I21" s="136" t="s">
        <v>342</v>
      </c>
      <c r="J21" s="137" t="s">
        <v>1221</v>
      </c>
    </row>
    <row r="22" spans="2:10" s="149" customFormat="1" ht="171.75">
      <c r="B22" s="1557"/>
      <c r="C22" s="1550"/>
      <c r="D22" s="129" t="s">
        <v>1260</v>
      </c>
      <c r="E22" s="129" t="s">
        <v>162</v>
      </c>
      <c r="F22" s="129" t="s">
        <v>243</v>
      </c>
      <c r="G22" s="136" t="s">
        <v>359</v>
      </c>
      <c r="H22" s="129" t="s">
        <v>1250</v>
      </c>
      <c r="I22" s="136" t="s">
        <v>342</v>
      </c>
      <c r="J22" s="137" t="s">
        <v>1221</v>
      </c>
    </row>
    <row r="23" spans="2:10" s="149" customFormat="1" ht="120.6" customHeight="1">
      <c r="B23" s="1557"/>
      <c r="C23" s="1550"/>
      <c r="D23" s="129" t="s">
        <v>1261</v>
      </c>
      <c r="E23" s="129" t="s">
        <v>162</v>
      </c>
      <c r="F23" s="129" t="s">
        <v>263</v>
      </c>
      <c r="G23" s="136" t="s">
        <v>359</v>
      </c>
      <c r="H23" s="129" t="s">
        <v>1250</v>
      </c>
      <c r="I23" s="136" t="s">
        <v>1262</v>
      </c>
      <c r="J23" s="137" t="s">
        <v>1221</v>
      </c>
    </row>
    <row r="24" spans="2:10" s="149" customFormat="1" ht="71.25">
      <c r="B24" s="1557"/>
      <c r="C24" s="1551"/>
      <c r="D24" s="129" t="s">
        <v>1263</v>
      </c>
      <c r="E24" s="129" t="s">
        <v>162</v>
      </c>
      <c r="F24" s="129" t="s">
        <v>263</v>
      </c>
      <c r="G24" s="136" t="s">
        <v>359</v>
      </c>
      <c r="H24" s="129" t="s">
        <v>1250</v>
      </c>
      <c r="I24" s="136" t="s">
        <v>1262</v>
      </c>
      <c r="J24" s="137" t="s">
        <v>1221</v>
      </c>
    </row>
    <row r="25" spans="2:10" s="149" customFormat="1" ht="171">
      <c r="B25" s="1557"/>
      <c r="C25" s="139" t="s">
        <v>368</v>
      </c>
      <c r="D25" s="129" t="s">
        <v>369</v>
      </c>
      <c r="E25" s="129" t="s">
        <v>162</v>
      </c>
      <c r="F25" s="129" t="s">
        <v>263</v>
      </c>
      <c r="G25" s="136" t="s">
        <v>370</v>
      </c>
      <c r="H25" s="129" t="s">
        <v>1250</v>
      </c>
      <c r="I25" s="136" t="s">
        <v>371</v>
      </c>
      <c r="J25" s="137" t="s">
        <v>1221</v>
      </c>
    </row>
    <row r="26" spans="2:10" s="149" customFormat="1" ht="71.25">
      <c r="B26" s="1562" t="s">
        <v>1264</v>
      </c>
      <c r="C26" s="1552" t="s">
        <v>1265</v>
      </c>
      <c r="D26" s="1553" t="s">
        <v>1266</v>
      </c>
      <c r="E26" s="1553" t="s">
        <v>162</v>
      </c>
      <c r="F26" s="1553" t="s">
        <v>163</v>
      </c>
      <c r="G26" s="1561" t="s">
        <v>1267</v>
      </c>
      <c r="H26" s="1553" t="s">
        <v>1268</v>
      </c>
      <c r="I26" s="136" t="s">
        <v>1269</v>
      </c>
      <c r="J26" s="137" t="s">
        <v>1270</v>
      </c>
    </row>
    <row r="27" spans="2:10" s="149" customFormat="1" ht="71.25">
      <c r="B27" s="1563"/>
      <c r="C27" s="1552"/>
      <c r="D27" s="1553"/>
      <c r="E27" s="1553"/>
      <c r="F27" s="1553"/>
      <c r="G27" s="1561"/>
      <c r="H27" s="1553"/>
      <c r="I27" s="136" t="s">
        <v>1271</v>
      </c>
      <c r="J27" s="137" t="s">
        <v>1272</v>
      </c>
    </row>
    <row r="28" spans="2:10" s="149" customFormat="1" ht="28.5">
      <c r="B28" s="1563"/>
      <c r="C28" s="1552" t="s">
        <v>1273</v>
      </c>
      <c r="D28" s="1553" t="s">
        <v>1274</v>
      </c>
      <c r="E28" s="1553" t="s">
        <v>162</v>
      </c>
      <c r="F28" s="1553" t="s">
        <v>457</v>
      </c>
      <c r="G28" s="136" t="s">
        <v>1275</v>
      </c>
      <c r="H28" s="129" t="s">
        <v>1276</v>
      </c>
      <c r="I28" s="1554" t="s">
        <v>1277</v>
      </c>
      <c r="J28" s="1548" t="s">
        <v>1278</v>
      </c>
    </row>
    <row r="29" spans="2:10" s="149" customFormat="1" ht="28.5">
      <c r="B29" s="1563"/>
      <c r="C29" s="1552"/>
      <c r="D29" s="1553"/>
      <c r="E29" s="1553"/>
      <c r="F29" s="1553"/>
      <c r="G29" s="136" t="s">
        <v>1279</v>
      </c>
      <c r="H29" s="129" t="s">
        <v>1280</v>
      </c>
      <c r="I29" s="1554"/>
      <c r="J29" s="1548"/>
    </row>
    <row r="30" spans="2:10" s="149" customFormat="1" ht="42.75">
      <c r="B30" s="1563"/>
      <c r="C30" s="1552" t="s">
        <v>411</v>
      </c>
      <c r="D30" s="1553" t="s">
        <v>412</v>
      </c>
      <c r="E30" s="1553" t="s">
        <v>162</v>
      </c>
      <c r="F30" s="1553" t="s">
        <v>163</v>
      </c>
      <c r="G30" s="1561" t="s">
        <v>1281</v>
      </c>
      <c r="H30" s="1553" t="s">
        <v>1282</v>
      </c>
      <c r="I30" s="136" t="s">
        <v>1283</v>
      </c>
      <c r="J30" s="1548" t="s">
        <v>1282</v>
      </c>
    </row>
    <row r="31" spans="2:10" s="149" customFormat="1" ht="71.25">
      <c r="B31" s="1564"/>
      <c r="C31" s="1552"/>
      <c r="D31" s="1553"/>
      <c r="E31" s="1553"/>
      <c r="F31" s="1553"/>
      <c r="G31" s="1561"/>
      <c r="H31" s="1553"/>
      <c r="I31" s="136" t="s">
        <v>1284</v>
      </c>
      <c r="J31" s="1548"/>
    </row>
    <row r="32" spans="2:10" s="149" customFormat="1" ht="71.25">
      <c r="B32" s="142" t="s">
        <v>1285</v>
      </c>
      <c r="C32" s="139" t="s">
        <v>428</v>
      </c>
      <c r="D32" s="129" t="s">
        <v>1286</v>
      </c>
      <c r="E32" s="129" t="s">
        <v>162</v>
      </c>
      <c r="F32" s="129" t="s">
        <v>163</v>
      </c>
      <c r="G32" s="136" t="s">
        <v>1287</v>
      </c>
      <c r="H32" s="129" t="s">
        <v>1282</v>
      </c>
      <c r="I32" s="136" t="s">
        <v>1288</v>
      </c>
      <c r="J32" s="137" t="s">
        <v>1282</v>
      </c>
    </row>
    <row r="33" spans="2:10" s="149" customFormat="1" ht="100.5" thickBot="1">
      <c r="B33" s="143" t="s">
        <v>1289</v>
      </c>
      <c r="C33" s="144" t="s">
        <v>1290</v>
      </c>
      <c r="D33" s="146" t="s">
        <v>448</v>
      </c>
      <c r="E33" s="146" t="s">
        <v>162</v>
      </c>
      <c r="F33" s="146" t="s">
        <v>457</v>
      </c>
      <c r="G33" s="145" t="s">
        <v>450</v>
      </c>
      <c r="H33" s="146" t="s">
        <v>1291</v>
      </c>
      <c r="I33" s="145" t="s">
        <v>1292</v>
      </c>
      <c r="J33" s="147" t="s">
        <v>1282</v>
      </c>
    </row>
  </sheetData>
  <mergeCells count="50">
    <mergeCell ref="J30:J31"/>
    <mergeCell ref="B10:B13"/>
    <mergeCell ref="G26:G27"/>
    <mergeCell ref="H26:H27"/>
    <mergeCell ref="C30:C31"/>
    <mergeCell ref="D30:D31"/>
    <mergeCell ref="E30:E31"/>
    <mergeCell ref="F30:F31"/>
    <mergeCell ref="G30:G31"/>
    <mergeCell ref="H30:H31"/>
    <mergeCell ref="B26:B31"/>
    <mergeCell ref="J12:J13"/>
    <mergeCell ref="G15:G16"/>
    <mergeCell ref="H15:H16"/>
    <mergeCell ref="J15:J19"/>
    <mergeCell ref="I12:I13"/>
    <mergeCell ref="B14:B25"/>
    <mergeCell ref="D15:D17"/>
    <mergeCell ref="E15:E17"/>
    <mergeCell ref="F15:F17"/>
    <mergeCell ref="D18:D19"/>
    <mergeCell ref="E18:E19"/>
    <mergeCell ref="F18:F19"/>
    <mergeCell ref="C14:C19"/>
    <mergeCell ref="C10:C11"/>
    <mergeCell ref="C12:C13"/>
    <mergeCell ref="D12:D13"/>
    <mergeCell ref="E12:E13"/>
    <mergeCell ref="F12:F13"/>
    <mergeCell ref="B2:J2"/>
    <mergeCell ref="B4:B9"/>
    <mergeCell ref="C4:C8"/>
    <mergeCell ref="D4:D7"/>
    <mergeCell ref="E4:E7"/>
    <mergeCell ref="F4:F7"/>
    <mergeCell ref="G4:G5"/>
    <mergeCell ref="H4:H5"/>
    <mergeCell ref="G6:G7"/>
    <mergeCell ref="H6:H7"/>
    <mergeCell ref="J28:J29"/>
    <mergeCell ref="C21:C24"/>
    <mergeCell ref="C28:C29"/>
    <mergeCell ref="D28:D29"/>
    <mergeCell ref="E28:E29"/>
    <mergeCell ref="F28:F29"/>
    <mergeCell ref="I28:I29"/>
    <mergeCell ref="C26:C27"/>
    <mergeCell ref="D26:D27"/>
    <mergeCell ref="E26:E27"/>
    <mergeCell ref="F26:F27"/>
  </mergeCell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M23"/>
  <sheetViews>
    <sheetView showGridLines="0" topLeftCell="B2" zoomScale="40" zoomScaleNormal="40" workbookViewId="0">
      <pane ySplit="585" topLeftCell="A10" activePane="bottomLeft"/>
      <selection activeCell="H25" sqref="H25"/>
      <selection pane="bottomLeft" activeCell="H25" sqref="H25"/>
    </sheetView>
  </sheetViews>
  <sheetFormatPr baseColWidth="10" defaultColWidth="11.42578125" defaultRowHeight="14.25"/>
  <cols>
    <col min="1" max="1" width="11.42578125" style="6"/>
    <col min="2" max="2" width="23.85546875" style="6" bestFit="1" customWidth="1"/>
    <col min="3" max="3" width="30" style="6" customWidth="1"/>
    <col min="4" max="4" width="53.28515625" style="6" customWidth="1"/>
    <col min="5" max="6" width="23.42578125" style="6" customWidth="1"/>
    <col min="7" max="7" width="37.42578125" style="6" customWidth="1"/>
    <col min="8" max="11" width="5.140625" style="6" customWidth="1"/>
    <col min="12" max="16384" width="11.42578125" style="6"/>
  </cols>
  <sheetData>
    <row r="2" spans="2:13" ht="23.25">
      <c r="B2" s="1565" t="s">
        <v>1293</v>
      </c>
      <c r="C2" s="1566"/>
      <c r="D2" s="1566"/>
      <c r="E2" s="1566"/>
      <c r="F2" s="1566"/>
      <c r="G2" s="1566"/>
      <c r="H2" s="1566"/>
      <c r="I2" s="1566"/>
      <c r="J2" s="1566"/>
      <c r="K2" s="1567"/>
    </row>
    <row r="3" spans="2:13" s="148" customFormat="1" ht="36">
      <c r="B3" s="152" t="s">
        <v>1211</v>
      </c>
      <c r="C3" s="153" t="s">
        <v>1212</v>
      </c>
      <c r="D3" s="153" t="s">
        <v>1213</v>
      </c>
      <c r="E3" s="153" t="s">
        <v>1294</v>
      </c>
      <c r="F3" s="153" t="s">
        <v>31</v>
      </c>
      <c r="G3" s="159" t="s">
        <v>1295</v>
      </c>
      <c r="H3" s="159" t="s">
        <v>1296</v>
      </c>
      <c r="I3" s="159" t="s">
        <v>1297</v>
      </c>
      <c r="J3" s="159" t="s">
        <v>1298</v>
      </c>
      <c r="K3" s="154" t="s">
        <v>1299</v>
      </c>
    </row>
    <row r="4" spans="2:13" s="149" customFormat="1" ht="15.75">
      <c r="B4" s="1557" t="s">
        <v>1218</v>
      </c>
      <c r="C4" s="1552" t="s">
        <v>1219</v>
      </c>
      <c r="D4" s="129" t="s">
        <v>71</v>
      </c>
      <c r="E4" s="155" t="s">
        <v>84</v>
      </c>
      <c r="F4" s="150" t="s">
        <v>1220</v>
      </c>
      <c r="G4" s="150" t="s">
        <v>87</v>
      </c>
      <c r="H4" s="161" t="s">
        <v>152</v>
      </c>
      <c r="I4" s="161" t="s">
        <v>152</v>
      </c>
      <c r="J4" s="161" t="s">
        <v>152</v>
      </c>
      <c r="K4" s="162" t="s">
        <v>152</v>
      </c>
      <c r="L4" s="149" t="s">
        <v>1300</v>
      </c>
      <c r="M4" s="149">
        <v>2</v>
      </c>
    </row>
    <row r="5" spans="2:13" s="149" customFormat="1" ht="15.75">
      <c r="B5" s="1557"/>
      <c r="C5" s="1552"/>
      <c r="D5" s="129" t="s">
        <v>128</v>
      </c>
      <c r="E5" s="155" t="s">
        <v>84</v>
      </c>
      <c r="F5" s="150" t="s">
        <v>1220</v>
      </c>
      <c r="G5" s="150" t="s">
        <v>87</v>
      </c>
      <c r="H5" s="161" t="s">
        <v>152</v>
      </c>
      <c r="I5" s="161" t="s">
        <v>152</v>
      </c>
      <c r="J5" s="161"/>
      <c r="K5" s="162"/>
    </row>
    <row r="6" spans="2:13" s="149" customFormat="1" ht="15.75">
      <c r="B6" s="1557"/>
      <c r="C6" s="139" t="s">
        <v>1228</v>
      </c>
      <c r="D6" s="129" t="s">
        <v>154</v>
      </c>
      <c r="E6" s="151" t="s">
        <v>162</v>
      </c>
      <c r="F6" s="151" t="s">
        <v>163</v>
      </c>
      <c r="G6" s="151" t="s">
        <v>165</v>
      </c>
      <c r="H6" s="161" t="s">
        <v>152</v>
      </c>
      <c r="I6" s="161" t="s">
        <v>152</v>
      </c>
      <c r="J6" s="161" t="s">
        <v>316</v>
      </c>
      <c r="K6" s="162" t="s">
        <v>316</v>
      </c>
      <c r="M6" s="149">
        <v>1</v>
      </c>
    </row>
    <row r="7" spans="2:13" s="149" customFormat="1" ht="129">
      <c r="B7" s="1557" t="s">
        <v>1229</v>
      </c>
      <c r="C7" s="1552" t="s">
        <v>1230</v>
      </c>
      <c r="D7" s="129" t="s">
        <v>1301</v>
      </c>
      <c r="E7" s="155" t="s">
        <v>184</v>
      </c>
      <c r="F7" s="151" t="s">
        <v>163</v>
      </c>
      <c r="G7" s="151" t="s">
        <v>165</v>
      </c>
      <c r="H7" s="190" t="s">
        <v>152</v>
      </c>
      <c r="I7" s="190"/>
      <c r="J7" s="190"/>
      <c r="K7" s="191"/>
    </row>
    <row r="8" spans="2:13" s="149" customFormat="1" ht="114.75">
      <c r="B8" s="1557"/>
      <c r="C8" s="1552"/>
      <c r="D8" s="129" t="s">
        <v>1302</v>
      </c>
      <c r="E8" s="155" t="s">
        <v>184</v>
      </c>
      <c r="F8" s="151" t="s">
        <v>163</v>
      </c>
      <c r="G8" s="151" t="s">
        <v>165</v>
      </c>
      <c r="H8" s="190" t="s">
        <v>152</v>
      </c>
      <c r="I8" s="190"/>
      <c r="J8" s="190"/>
      <c r="K8" s="191"/>
    </row>
    <row r="9" spans="2:13" s="149" customFormat="1" ht="171">
      <c r="B9" s="1557"/>
      <c r="C9" s="139" t="s">
        <v>1235</v>
      </c>
      <c r="D9" s="129" t="s">
        <v>1236</v>
      </c>
      <c r="E9" s="155" t="s">
        <v>184</v>
      </c>
      <c r="F9" s="156" t="s">
        <v>243</v>
      </c>
      <c r="G9" s="156" t="s">
        <v>245</v>
      </c>
      <c r="H9" s="161" t="s">
        <v>152</v>
      </c>
      <c r="I9" s="161"/>
      <c r="J9" s="161"/>
      <c r="K9" s="162"/>
    </row>
    <row r="10" spans="2:13" s="149" customFormat="1" ht="86.25">
      <c r="B10" s="1557" t="s">
        <v>1239</v>
      </c>
      <c r="C10" s="1549" t="s">
        <v>1303</v>
      </c>
      <c r="D10" s="129" t="s">
        <v>1241</v>
      </c>
      <c r="E10" s="155" t="s">
        <v>184</v>
      </c>
      <c r="F10" s="155" t="s">
        <v>263</v>
      </c>
      <c r="G10" s="155" t="s">
        <v>263</v>
      </c>
      <c r="H10" s="161" t="s">
        <v>316</v>
      </c>
      <c r="I10" s="161" t="s">
        <v>152</v>
      </c>
      <c r="J10" s="161" t="s">
        <v>152</v>
      </c>
      <c r="K10" s="162"/>
    </row>
    <row r="11" spans="2:13" s="149" customFormat="1" ht="15.75">
      <c r="B11" s="1557"/>
      <c r="C11" s="1550"/>
      <c r="D11" s="129" t="s">
        <v>1304</v>
      </c>
      <c r="E11" s="155" t="s">
        <v>184</v>
      </c>
      <c r="F11" s="155" t="s">
        <v>263</v>
      </c>
      <c r="G11" s="155" t="s">
        <v>263</v>
      </c>
      <c r="H11" s="161" t="s">
        <v>152</v>
      </c>
      <c r="I11" s="161" t="s">
        <v>316</v>
      </c>
      <c r="J11" s="161" t="s">
        <v>152</v>
      </c>
      <c r="K11" s="162"/>
    </row>
    <row r="12" spans="2:13" s="149" customFormat="1" ht="15.75">
      <c r="B12" s="1557"/>
      <c r="C12" s="1551"/>
      <c r="D12" s="129" t="s">
        <v>1251</v>
      </c>
      <c r="E12" s="155" t="s">
        <v>184</v>
      </c>
      <c r="F12" s="155" t="s">
        <v>263</v>
      </c>
      <c r="G12" s="155" t="s">
        <v>263</v>
      </c>
      <c r="H12" s="161" t="s">
        <v>152</v>
      </c>
      <c r="I12" s="161"/>
      <c r="J12" s="161" t="s">
        <v>152</v>
      </c>
      <c r="K12" s="162"/>
    </row>
    <row r="13" spans="2:13" s="149" customFormat="1" ht="15.75">
      <c r="B13" s="1557"/>
      <c r="C13" s="139" t="s">
        <v>1254</v>
      </c>
      <c r="D13" s="129" t="s">
        <v>1255</v>
      </c>
      <c r="E13" s="155" t="s">
        <v>184</v>
      </c>
      <c r="F13" s="151" t="s">
        <v>163</v>
      </c>
      <c r="G13" s="151" t="s">
        <v>165</v>
      </c>
      <c r="H13" s="161" t="s">
        <v>152</v>
      </c>
      <c r="I13" s="161"/>
      <c r="J13" s="161" t="s">
        <v>152</v>
      </c>
      <c r="K13" s="162"/>
    </row>
    <row r="14" spans="2:13" s="149" customFormat="1" ht="57.75">
      <c r="B14" s="1557"/>
      <c r="C14" s="1549" t="s">
        <v>357</v>
      </c>
      <c r="D14" s="129" t="s">
        <v>1259</v>
      </c>
      <c r="E14" s="155" t="s">
        <v>184</v>
      </c>
      <c r="F14" s="155" t="s">
        <v>263</v>
      </c>
      <c r="G14" s="155" t="s">
        <v>263</v>
      </c>
      <c r="H14" s="161" t="s">
        <v>152</v>
      </c>
      <c r="I14" s="161"/>
      <c r="J14" s="161" t="s">
        <v>152</v>
      </c>
      <c r="K14" s="162"/>
    </row>
    <row r="15" spans="2:13" s="149" customFormat="1" ht="100.5">
      <c r="B15" s="1557"/>
      <c r="C15" s="1550"/>
      <c r="D15" s="129" t="s">
        <v>1260</v>
      </c>
      <c r="E15" s="155" t="s">
        <v>184</v>
      </c>
      <c r="F15" s="155" t="s">
        <v>263</v>
      </c>
      <c r="G15" s="155" t="s">
        <v>263</v>
      </c>
      <c r="H15" s="161" t="s">
        <v>152</v>
      </c>
      <c r="I15" s="161"/>
      <c r="J15" s="161" t="s">
        <v>152</v>
      </c>
      <c r="K15" s="162"/>
    </row>
    <row r="16" spans="2:13" s="149" customFormat="1" ht="57">
      <c r="B16" s="1557"/>
      <c r="C16" s="1550"/>
      <c r="D16" s="129" t="s">
        <v>1305</v>
      </c>
      <c r="E16" s="155" t="s">
        <v>184</v>
      </c>
      <c r="F16" s="155" t="s">
        <v>263</v>
      </c>
      <c r="G16" s="155" t="s">
        <v>263</v>
      </c>
      <c r="H16" s="161" t="s">
        <v>152</v>
      </c>
      <c r="I16" s="161"/>
      <c r="J16" s="161" t="s">
        <v>152</v>
      </c>
      <c r="K16" s="162"/>
    </row>
    <row r="17" spans="2:11" s="149" customFormat="1" ht="42.75">
      <c r="B17" s="1557"/>
      <c r="C17" s="1551"/>
      <c r="D17" s="129" t="s">
        <v>1306</v>
      </c>
      <c r="E17" s="155" t="s">
        <v>184</v>
      </c>
      <c r="F17" s="155" t="s">
        <v>263</v>
      </c>
      <c r="G17" s="155" t="s">
        <v>263</v>
      </c>
      <c r="H17" s="161" t="s">
        <v>152</v>
      </c>
      <c r="I17" s="161" t="s">
        <v>152</v>
      </c>
      <c r="J17" s="161" t="s">
        <v>316</v>
      </c>
      <c r="K17" s="162"/>
    </row>
    <row r="18" spans="2:11" s="149" customFormat="1" ht="85.5">
      <c r="B18" s="1557"/>
      <c r="C18" s="139" t="s">
        <v>368</v>
      </c>
      <c r="D18" s="129" t="s">
        <v>369</v>
      </c>
      <c r="E18" s="155" t="s">
        <v>184</v>
      </c>
      <c r="F18" s="155" t="s">
        <v>263</v>
      </c>
      <c r="G18" s="155" t="s">
        <v>263</v>
      </c>
      <c r="H18" s="161" t="s">
        <v>152</v>
      </c>
      <c r="I18" s="161"/>
      <c r="J18" s="161" t="s">
        <v>152</v>
      </c>
      <c r="K18" s="162"/>
    </row>
    <row r="19" spans="2:11" s="149" customFormat="1" ht="28.5">
      <c r="B19" s="1557" t="s">
        <v>1264</v>
      </c>
      <c r="C19" s="139" t="s">
        <v>1265</v>
      </c>
      <c r="D19" s="129" t="s">
        <v>1266</v>
      </c>
      <c r="E19" s="155" t="s">
        <v>389</v>
      </c>
      <c r="F19" s="151" t="s">
        <v>163</v>
      </c>
      <c r="G19" s="151" t="s">
        <v>165</v>
      </c>
      <c r="H19" s="161" t="s">
        <v>152</v>
      </c>
      <c r="I19" s="161" t="s">
        <v>152</v>
      </c>
      <c r="J19" s="161"/>
      <c r="K19" s="162"/>
    </row>
    <row r="20" spans="2:11" s="149" customFormat="1" ht="42.75">
      <c r="B20" s="1557"/>
      <c r="C20" s="139" t="s">
        <v>1307</v>
      </c>
      <c r="D20" s="129" t="s">
        <v>1308</v>
      </c>
      <c r="E20" s="155" t="s">
        <v>184</v>
      </c>
      <c r="F20" s="155" t="s">
        <v>263</v>
      </c>
      <c r="G20" s="155" t="s">
        <v>263</v>
      </c>
      <c r="H20" s="161" t="s">
        <v>152</v>
      </c>
      <c r="I20" s="161" t="s">
        <v>152</v>
      </c>
      <c r="J20" s="161" t="s">
        <v>152</v>
      </c>
      <c r="K20" s="162"/>
    </row>
    <row r="21" spans="2:11" s="149" customFormat="1" ht="28.5">
      <c r="B21" s="1557"/>
      <c r="C21" s="139" t="s">
        <v>411</v>
      </c>
      <c r="D21" s="129" t="s">
        <v>412</v>
      </c>
      <c r="E21" s="155" t="s">
        <v>389</v>
      </c>
      <c r="F21" s="155" t="s">
        <v>263</v>
      </c>
      <c r="G21" s="155" t="s">
        <v>263</v>
      </c>
      <c r="H21" s="161" t="s">
        <v>152</v>
      </c>
      <c r="I21" s="161"/>
      <c r="J21" s="161"/>
      <c r="K21" s="162"/>
    </row>
    <row r="22" spans="2:11" s="149" customFormat="1" ht="15.75">
      <c r="B22" s="142" t="s">
        <v>1285</v>
      </c>
      <c r="C22" s="139" t="s">
        <v>428</v>
      </c>
      <c r="D22" s="129" t="s">
        <v>1286</v>
      </c>
      <c r="E22" s="155" t="s">
        <v>184</v>
      </c>
      <c r="F22" s="155" t="s">
        <v>263</v>
      </c>
      <c r="G22" s="155" t="s">
        <v>263</v>
      </c>
      <c r="H22" s="161" t="s">
        <v>152</v>
      </c>
      <c r="I22" s="161"/>
      <c r="J22" s="161"/>
      <c r="K22" s="162"/>
    </row>
    <row r="23" spans="2:11" s="149" customFormat="1" ht="43.5" thickBot="1">
      <c r="B23" s="143" t="s">
        <v>1289</v>
      </c>
      <c r="C23" s="144" t="s">
        <v>1290</v>
      </c>
      <c r="D23" s="146" t="s">
        <v>448</v>
      </c>
      <c r="E23" s="157" t="s">
        <v>389</v>
      </c>
      <c r="F23" s="158" t="s">
        <v>457</v>
      </c>
      <c r="G23" s="160" t="s">
        <v>245</v>
      </c>
      <c r="H23" s="163" t="s">
        <v>152</v>
      </c>
      <c r="I23" s="163"/>
      <c r="J23" s="163" t="s">
        <v>152</v>
      </c>
      <c r="K23" s="164"/>
    </row>
  </sheetData>
  <autoFilter ref="B3:K23" xr:uid="{00000000-0009-0000-0000-00000A000000}"/>
  <mergeCells count="9">
    <mergeCell ref="C10:C12"/>
    <mergeCell ref="C14:C17"/>
    <mergeCell ref="B10:B18"/>
    <mergeCell ref="B19:B21"/>
    <mergeCell ref="B2:K2"/>
    <mergeCell ref="B4:B6"/>
    <mergeCell ref="C4:C5"/>
    <mergeCell ref="B7:B9"/>
    <mergeCell ref="C7:C8"/>
  </mergeCells>
  <conditionalFormatting sqref="E4:E5">
    <cfRule type="cellIs" dxfId="119" priority="166" operator="equal">
      <formula>"ALTA"</formula>
    </cfRule>
    <cfRule type="cellIs" dxfId="118" priority="167" operator="equal">
      <formula>"MUY ALTA"</formula>
    </cfRule>
    <cfRule type="cellIs" dxfId="117" priority="168" operator="equal">
      <formula>"MEDIA"</formula>
    </cfRule>
    <cfRule type="cellIs" dxfId="116" priority="169" operator="equal">
      <formula>"BAJA"</formula>
    </cfRule>
    <cfRule type="cellIs" dxfId="115" priority="170" operator="equal">
      <formula>"MUY BAJA"</formula>
    </cfRule>
  </conditionalFormatting>
  <conditionalFormatting sqref="E7:E8">
    <cfRule type="cellIs" dxfId="114" priority="41" operator="equal">
      <formula>"ALTA"</formula>
    </cfRule>
    <cfRule type="cellIs" dxfId="113" priority="42" operator="equal">
      <formula>"MUY ALTA"</formula>
    </cfRule>
    <cfRule type="cellIs" dxfId="112" priority="43" operator="equal">
      <formula>"MEDIA"</formula>
    </cfRule>
    <cfRule type="cellIs" dxfId="111" priority="44" operator="equal">
      <formula>"BAJA"</formula>
    </cfRule>
    <cfRule type="cellIs" dxfId="110" priority="45" operator="equal">
      <formula>"MUY BAJA"</formula>
    </cfRule>
  </conditionalFormatting>
  <conditionalFormatting sqref="E10:E23">
    <cfRule type="cellIs" dxfId="109" priority="51" operator="equal">
      <formula>"ALTA"</formula>
    </cfRule>
    <cfRule type="cellIs" dxfId="108" priority="52" operator="equal">
      <formula>"MUY ALTA"</formula>
    </cfRule>
    <cfRule type="cellIs" dxfId="107" priority="53" operator="equal">
      <formula>"MEDIA"</formula>
    </cfRule>
    <cfRule type="cellIs" dxfId="106" priority="54" operator="equal">
      <formula>"BAJA"</formula>
    </cfRule>
    <cfRule type="cellIs" dxfId="105" priority="55" operator="equal">
      <formula>"MUY BAJA"</formula>
    </cfRule>
  </conditionalFormatting>
  <conditionalFormatting sqref="E9:G9">
    <cfRule type="cellIs" dxfId="104" priority="196" operator="equal">
      <formula>"ALTA"</formula>
    </cfRule>
    <cfRule type="cellIs" dxfId="103" priority="197" operator="equal">
      <formula>"MUY ALTA"</formula>
    </cfRule>
    <cfRule type="cellIs" dxfId="102" priority="198" operator="equal">
      <formula>"MEDIA"</formula>
    </cfRule>
    <cfRule type="cellIs" dxfId="101" priority="199" operator="equal">
      <formula>"BAJA"</formula>
    </cfRule>
    <cfRule type="cellIs" dxfId="100" priority="200" operator="equal">
      <formula>"MUY BAJA"</formula>
    </cfRule>
  </conditionalFormatting>
  <conditionalFormatting sqref="F10:G12">
    <cfRule type="cellIs" dxfId="99" priority="11" operator="equal">
      <formula>"ALTA"</formula>
    </cfRule>
    <cfRule type="cellIs" dxfId="98" priority="12" operator="equal">
      <formula>"MUY ALTA"</formula>
    </cfRule>
    <cfRule type="cellIs" dxfId="97" priority="13" operator="equal">
      <formula>"MEDIA"</formula>
    </cfRule>
    <cfRule type="cellIs" dxfId="96" priority="14" operator="equal">
      <formula>"BAJA"</formula>
    </cfRule>
    <cfRule type="cellIs" dxfId="95" priority="15" operator="equal">
      <formula>"MUY BAJA"</formula>
    </cfRule>
  </conditionalFormatting>
  <conditionalFormatting sqref="F14:G18">
    <cfRule type="cellIs" dxfId="94" priority="46" operator="equal">
      <formula>"ALTA"</formula>
    </cfRule>
    <cfRule type="cellIs" dxfId="93" priority="47" operator="equal">
      <formula>"MUY ALTA"</formula>
    </cfRule>
    <cfRule type="cellIs" dxfId="92" priority="48" operator="equal">
      <formula>"MEDIA"</formula>
    </cfRule>
    <cfRule type="cellIs" dxfId="91" priority="49" operator="equal">
      <formula>"BAJA"</formula>
    </cfRule>
    <cfRule type="cellIs" dxfId="90" priority="50" operator="equal">
      <formula>"MUY BAJA"</formula>
    </cfRule>
  </conditionalFormatting>
  <conditionalFormatting sqref="F20:G22">
    <cfRule type="cellIs" dxfId="89" priority="1" operator="equal">
      <formula>"ALTA"</formula>
    </cfRule>
    <cfRule type="cellIs" dxfId="88" priority="2" operator="equal">
      <formula>"MUY ALTA"</formula>
    </cfRule>
    <cfRule type="cellIs" dxfId="87" priority="3" operator="equal">
      <formula>"MEDIA"</formula>
    </cfRule>
    <cfRule type="cellIs" dxfId="86" priority="4" operator="equal">
      <formula>"BAJA"</formula>
    </cfRule>
    <cfRule type="cellIs" dxfId="85" priority="5" operator="equal">
      <formula>"MUY BAJA"</formula>
    </cfRule>
  </conditionalFormatting>
  <conditionalFormatting sqref="G23">
    <cfRule type="cellIs" dxfId="84" priority="81" operator="equal">
      <formula>"ALTA"</formula>
    </cfRule>
    <cfRule type="cellIs" dxfId="83" priority="82" operator="equal">
      <formula>"MUY ALTA"</formula>
    </cfRule>
    <cfRule type="cellIs" dxfId="82" priority="83" operator="equal">
      <formula>"MEDIA"</formula>
    </cfRule>
    <cfRule type="cellIs" dxfId="81" priority="84" operator="equal">
      <formula>"BAJA"</formula>
    </cfRule>
    <cfRule type="cellIs" dxfId="80" priority="85" operator="equal">
      <formula>"MUY BAJA"</formula>
    </cfRule>
  </conditionalFormatting>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Q23"/>
  <sheetViews>
    <sheetView showGridLines="0" topLeftCell="E2" zoomScale="40" zoomScaleNormal="40" workbookViewId="0">
      <pane xSplit="4905" ySplit="945" topLeftCell="G12" activePane="bottomRight"/>
      <selection activeCell="H25" sqref="H25"/>
      <selection pane="topRight" activeCell="H25" sqref="H25"/>
      <selection pane="bottomLeft" activeCell="H25" sqref="H25"/>
      <selection pane="bottomRight" activeCell="H25" sqref="H25"/>
    </sheetView>
  </sheetViews>
  <sheetFormatPr baseColWidth="10" defaultColWidth="11.42578125" defaultRowHeight="14.25"/>
  <cols>
    <col min="1" max="1" width="11.42578125" style="6"/>
    <col min="2" max="2" width="23.85546875" style="6" bestFit="1" customWidth="1"/>
    <col min="3" max="3" width="30" style="6" customWidth="1"/>
    <col min="4" max="4" width="53.28515625" style="6" customWidth="1"/>
    <col min="5" max="7" width="23.42578125" style="6" customWidth="1"/>
    <col min="8" max="8" width="1.7109375" style="6" customWidth="1"/>
    <col min="9" max="9" width="26.42578125" style="6" bestFit="1" customWidth="1"/>
    <col min="10" max="10" width="19.42578125" style="6" bestFit="1" customWidth="1"/>
    <col min="11" max="11" width="20.140625" style="6" customWidth="1"/>
    <col min="12" max="15" width="5.140625" style="6" customWidth="1"/>
    <col min="16" max="16384" width="11.42578125" style="6"/>
  </cols>
  <sheetData>
    <row r="2" spans="2:17" ht="23.25">
      <c r="B2" s="1565" t="s">
        <v>1293</v>
      </c>
      <c r="C2" s="1566"/>
      <c r="D2" s="1566"/>
      <c r="E2" s="1566"/>
      <c r="F2" s="1566"/>
      <c r="G2" s="1566"/>
      <c r="H2" s="1566"/>
      <c r="I2" s="1566"/>
      <c r="J2" s="1566"/>
      <c r="K2" s="1566"/>
      <c r="L2" s="1566"/>
      <c r="M2" s="1566"/>
      <c r="N2" s="1566"/>
      <c r="O2" s="1567"/>
    </row>
    <row r="3" spans="2:17" s="148" customFormat="1" ht="36">
      <c r="B3" s="152" t="s">
        <v>1211</v>
      </c>
      <c r="C3" s="153" t="s">
        <v>1212</v>
      </c>
      <c r="D3" s="153" t="s">
        <v>1213</v>
      </c>
      <c r="E3" s="153" t="s">
        <v>1294</v>
      </c>
      <c r="F3" s="153" t="s">
        <v>31</v>
      </c>
      <c r="G3" s="153" t="s">
        <v>1309</v>
      </c>
      <c r="H3" s="159"/>
      <c r="I3" s="153" t="s">
        <v>1294</v>
      </c>
      <c r="J3" s="153" t="s">
        <v>31</v>
      </c>
      <c r="K3" s="153" t="s">
        <v>1310</v>
      </c>
      <c r="L3" s="159" t="s">
        <v>1296</v>
      </c>
      <c r="M3" s="159" t="s">
        <v>1297</v>
      </c>
      <c r="N3" s="159" t="s">
        <v>1298</v>
      </c>
      <c r="O3" s="154" t="s">
        <v>1299</v>
      </c>
    </row>
    <row r="4" spans="2:17" s="149" customFormat="1" ht="31.5">
      <c r="B4" s="1557" t="s">
        <v>1218</v>
      </c>
      <c r="C4" s="1552" t="s">
        <v>1219</v>
      </c>
      <c r="D4" s="129" t="s">
        <v>71</v>
      </c>
      <c r="E4" s="155" t="s">
        <v>84</v>
      </c>
      <c r="F4" s="150" t="s">
        <v>1220</v>
      </c>
      <c r="G4" s="150" t="s">
        <v>87</v>
      </c>
      <c r="H4" s="193"/>
      <c r="I4" s="155" t="s">
        <v>184</v>
      </c>
      <c r="J4" s="150" t="s">
        <v>1220</v>
      </c>
      <c r="K4" s="150" t="s">
        <v>87</v>
      </c>
      <c r="L4" s="161" t="s">
        <v>152</v>
      </c>
      <c r="M4" s="161" t="s">
        <v>152</v>
      </c>
      <c r="N4" s="161" t="s">
        <v>152</v>
      </c>
      <c r="O4" s="162" t="s">
        <v>152</v>
      </c>
      <c r="P4" s="149" t="s">
        <v>1311</v>
      </c>
      <c r="Q4" s="149" t="s">
        <v>316</v>
      </c>
    </row>
    <row r="5" spans="2:17" s="149" customFormat="1" ht="31.5">
      <c r="B5" s="1557"/>
      <c r="C5" s="1552"/>
      <c r="D5" s="129" t="s">
        <v>128</v>
      </c>
      <c r="E5" s="155" t="s">
        <v>84</v>
      </c>
      <c r="F5" s="150" t="s">
        <v>1220</v>
      </c>
      <c r="G5" s="150" t="s">
        <v>87</v>
      </c>
      <c r="H5" s="193"/>
      <c r="I5" s="155" t="s">
        <v>184</v>
      </c>
      <c r="J5" s="150" t="s">
        <v>1220</v>
      </c>
      <c r="K5" s="150" t="s">
        <v>87</v>
      </c>
      <c r="L5" s="161" t="s">
        <v>152</v>
      </c>
      <c r="M5" s="161" t="s">
        <v>152</v>
      </c>
      <c r="N5" s="161"/>
      <c r="O5" s="162"/>
      <c r="P5" s="149" t="s">
        <v>1311</v>
      </c>
    </row>
    <row r="6" spans="2:17" s="149" customFormat="1" ht="15.75">
      <c r="B6" s="1557"/>
      <c r="C6" s="139" t="s">
        <v>1228</v>
      </c>
      <c r="D6" s="129" t="s">
        <v>154</v>
      </c>
      <c r="E6" s="151" t="s">
        <v>162</v>
      </c>
      <c r="F6" s="151" t="s">
        <v>163</v>
      </c>
      <c r="G6" s="151" t="s">
        <v>165</v>
      </c>
      <c r="H6" s="193"/>
      <c r="I6" s="155" t="s">
        <v>84</v>
      </c>
      <c r="J6" s="151" t="s">
        <v>163</v>
      </c>
      <c r="K6" s="151" t="s">
        <v>165</v>
      </c>
      <c r="L6" s="161" t="s">
        <v>152</v>
      </c>
      <c r="M6" s="161" t="s">
        <v>152</v>
      </c>
      <c r="N6" s="161" t="s">
        <v>316</v>
      </c>
      <c r="O6" s="162" t="s">
        <v>316</v>
      </c>
      <c r="P6" s="149" t="s">
        <v>1311</v>
      </c>
      <c r="Q6" s="149" t="s">
        <v>316</v>
      </c>
    </row>
    <row r="7" spans="2:17" s="149" customFormat="1" ht="129">
      <c r="B7" s="1557" t="s">
        <v>1229</v>
      </c>
      <c r="C7" s="1552" t="s">
        <v>1230</v>
      </c>
      <c r="D7" s="129" t="s">
        <v>1301</v>
      </c>
      <c r="E7" s="155" t="s">
        <v>184</v>
      </c>
      <c r="F7" s="151" t="s">
        <v>163</v>
      </c>
      <c r="G7" s="151" t="s">
        <v>165</v>
      </c>
      <c r="H7" s="194"/>
      <c r="I7" s="155" t="s">
        <v>389</v>
      </c>
      <c r="J7" s="151" t="s">
        <v>163</v>
      </c>
      <c r="K7" s="151" t="s">
        <v>165</v>
      </c>
      <c r="L7" s="190" t="s">
        <v>152</v>
      </c>
      <c r="M7" s="190"/>
      <c r="N7" s="190"/>
      <c r="O7" s="191"/>
      <c r="P7" s="149" t="s">
        <v>1312</v>
      </c>
    </row>
    <row r="8" spans="2:17" s="149" customFormat="1" ht="114.75">
      <c r="B8" s="1557"/>
      <c r="C8" s="1552"/>
      <c r="D8" s="129" t="s">
        <v>1302</v>
      </c>
      <c r="E8" s="155" t="s">
        <v>184</v>
      </c>
      <c r="F8" s="151" t="s">
        <v>163</v>
      </c>
      <c r="G8" s="151" t="s">
        <v>165</v>
      </c>
      <c r="H8" s="194"/>
      <c r="I8" s="155" t="s">
        <v>389</v>
      </c>
      <c r="J8" s="151" t="s">
        <v>163</v>
      </c>
      <c r="K8" s="151" t="s">
        <v>165</v>
      </c>
      <c r="L8" s="190" t="s">
        <v>152</v>
      </c>
      <c r="M8" s="190"/>
      <c r="N8" s="190"/>
      <c r="O8" s="191"/>
      <c r="P8" s="149" t="s">
        <v>1312</v>
      </c>
    </row>
    <row r="9" spans="2:17" s="149" customFormat="1" ht="171">
      <c r="B9" s="1557"/>
      <c r="C9" s="139" t="s">
        <v>1235</v>
      </c>
      <c r="D9" s="129" t="s">
        <v>1236</v>
      </c>
      <c r="E9" s="155" t="s">
        <v>184</v>
      </c>
      <c r="F9" s="156" t="s">
        <v>243</v>
      </c>
      <c r="G9" s="156" t="s">
        <v>245</v>
      </c>
      <c r="H9" s="195"/>
      <c r="I9" s="155" t="s">
        <v>389</v>
      </c>
      <c r="J9" s="156" t="s">
        <v>243</v>
      </c>
      <c r="K9" s="156" t="s">
        <v>245</v>
      </c>
      <c r="L9" s="161" t="s">
        <v>152</v>
      </c>
      <c r="M9" s="161"/>
      <c r="N9" s="161"/>
      <c r="O9" s="162"/>
      <c r="P9" s="149" t="s">
        <v>1312</v>
      </c>
    </row>
    <row r="10" spans="2:17" s="149" customFormat="1" ht="86.25">
      <c r="B10" s="1557" t="s">
        <v>1239</v>
      </c>
      <c r="C10" s="1549" t="s">
        <v>1303</v>
      </c>
      <c r="D10" s="129" t="s">
        <v>1241</v>
      </c>
      <c r="E10" s="155" t="s">
        <v>184</v>
      </c>
      <c r="F10" s="155" t="s">
        <v>263</v>
      </c>
      <c r="G10" s="155" t="s">
        <v>263</v>
      </c>
      <c r="H10" s="195"/>
      <c r="I10" s="155" t="s">
        <v>184</v>
      </c>
      <c r="J10" s="155" t="s">
        <v>263</v>
      </c>
      <c r="K10" s="155" t="s">
        <v>263</v>
      </c>
      <c r="L10" s="161" t="s">
        <v>316</v>
      </c>
      <c r="M10" s="161" t="s">
        <v>152</v>
      </c>
      <c r="N10" s="161" t="s">
        <v>152</v>
      </c>
      <c r="O10" s="162"/>
      <c r="P10" s="149" t="s">
        <v>1312</v>
      </c>
    </row>
    <row r="11" spans="2:17" s="149" customFormat="1" ht="15.75">
      <c r="B11" s="1557"/>
      <c r="C11" s="1550"/>
      <c r="D11" s="129" t="s">
        <v>1304</v>
      </c>
      <c r="E11" s="155" t="s">
        <v>184</v>
      </c>
      <c r="F11" s="155" t="s">
        <v>263</v>
      </c>
      <c r="G11" s="155" t="s">
        <v>263</v>
      </c>
      <c r="H11" s="193"/>
      <c r="I11" s="155" t="s">
        <v>389</v>
      </c>
      <c r="J11" s="155" t="s">
        <v>263</v>
      </c>
      <c r="K11" s="155" t="s">
        <v>263</v>
      </c>
      <c r="L11" s="161" t="s">
        <v>152</v>
      </c>
      <c r="M11" s="161" t="s">
        <v>316</v>
      </c>
      <c r="N11" s="161" t="s">
        <v>152</v>
      </c>
      <c r="O11" s="162"/>
      <c r="P11" s="149" t="s">
        <v>1312</v>
      </c>
    </row>
    <row r="12" spans="2:17" s="149" customFormat="1" ht="15.75">
      <c r="B12" s="1557"/>
      <c r="C12" s="1551"/>
      <c r="D12" s="129" t="s">
        <v>1251</v>
      </c>
      <c r="E12" s="155" t="s">
        <v>184</v>
      </c>
      <c r="F12" s="155" t="s">
        <v>263</v>
      </c>
      <c r="G12" s="155" t="s">
        <v>263</v>
      </c>
      <c r="H12" s="195"/>
      <c r="I12" s="155" t="s">
        <v>389</v>
      </c>
      <c r="J12" s="155" t="s">
        <v>263</v>
      </c>
      <c r="K12" s="155" t="s">
        <v>263</v>
      </c>
      <c r="L12" s="161" t="s">
        <v>152</v>
      </c>
      <c r="M12" s="161"/>
      <c r="N12" s="161" t="s">
        <v>152</v>
      </c>
      <c r="O12" s="162"/>
      <c r="P12" s="149" t="s">
        <v>1312</v>
      </c>
    </row>
    <row r="13" spans="2:17" s="149" customFormat="1" ht="15.75">
      <c r="B13" s="1557"/>
      <c r="C13" s="139" t="s">
        <v>1254</v>
      </c>
      <c r="D13" s="129" t="s">
        <v>1255</v>
      </c>
      <c r="E13" s="155" t="s">
        <v>184</v>
      </c>
      <c r="F13" s="151" t="s">
        <v>163</v>
      </c>
      <c r="G13" s="151" t="s">
        <v>165</v>
      </c>
      <c r="H13" s="193"/>
      <c r="I13" s="155" t="s">
        <v>389</v>
      </c>
      <c r="J13" s="151" t="s">
        <v>163</v>
      </c>
      <c r="K13" s="151" t="s">
        <v>165</v>
      </c>
      <c r="L13" s="161" t="s">
        <v>152</v>
      </c>
      <c r="M13" s="161"/>
      <c r="N13" s="161" t="s">
        <v>152</v>
      </c>
      <c r="O13" s="162"/>
      <c r="P13" s="149" t="s">
        <v>1312</v>
      </c>
    </row>
    <row r="14" spans="2:17" s="149" customFormat="1" ht="57.75">
      <c r="B14" s="1557"/>
      <c r="C14" s="1549" t="s">
        <v>357</v>
      </c>
      <c r="D14" s="129" t="s">
        <v>1259</v>
      </c>
      <c r="E14" s="155" t="s">
        <v>184</v>
      </c>
      <c r="F14" s="155" t="s">
        <v>263</v>
      </c>
      <c r="G14" s="155" t="s">
        <v>263</v>
      </c>
      <c r="H14" s="195"/>
      <c r="I14" s="155" t="s">
        <v>389</v>
      </c>
      <c r="J14" s="155" t="s">
        <v>263</v>
      </c>
      <c r="K14" s="155" t="s">
        <v>263</v>
      </c>
      <c r="L14" s="161" t="s">
        <v>152</v>
      </c>
      <c r="M14" s="161"/>
      <c r="N14" s="161" t="s">
        <v>152</v>
      </c>
      <c r="O14" s="162"/>
    </row>
    <row r="15" spans="2:17" s="149" customFormat="1" ht="100.5">
      <c r="B15" s="1557"/>
      <c r="C15" s="1550"/>
      <c r="D15" s="129" t="s">
        <v>1260</v>
      </c>
      <c r="E15" s="155" t="s">
        <v>184</v>
      </c>
      <c r="F15" s="155" t="s">
        <v>263</v>
      </c>
      <c r="G15" s="155" t="s">
        <v>263</v>
      </c>
      <c r="H15" s="195"/>
      <c r="I15" s="155" t="s">
        <v>389</v>
      </c>
      <c r="J15" s="155" t="s">
        <v>263</v>
      </c>
      <c r="K15" s="155" t="s">
        <v>263</v>
      </c>
      <c r="L15" s="161" t="s">
        <v>152</v>
      </c>
      <c r="M15" s="161"/>
      <c r="N15" s="161" t="s">
        <v>152</v>
      </c>
      <c r="O15" s="162"/>
    </row>
    <row r="16" spans="2:17" s="149" customFormat="1" ht="57">
      <c r="B16" s="1557"/>
      <c r="C16" s="1550"/>
      <c r="D16" s="129" t="s">
        <v>1305</v>
      </c>
      <c r="E16" s="155" t="s">
        <v>184</v>
      </c>
      <c r="F16" s="155" t="s">
        <v>263</v>
      </c>
      <c r="G16" s="155" t="s">
        <v>263</v>
      </c>
      <c r="H16" s="195"/>
      <c r="I16" s="155" t="s">
        <v>389</v>
      </c>
      <c r="J16" s="155" t="s">
        <v>263</v>
      </c>
      <c r="K16" s="155" t="s">
        <v>263</v>
      </c>
      <c r="L16" s="161" t="s">
        <v>152</v>
      </c>
      <c r="M16" s="161"/>
      <c r="N16" s="161" t="s">
        <v>152</v>
      </c>
      <c r="O16" s="162"/>
    </row>
    <row r="17" spans="2:15" s="149" customFormat="1" ht="42.75">
      <c r="B17" s="1557"/>
      <c r="C17" s="1551"/>
      <c r="D17" s="129" t="s">
        <v>1306</v>
      </c>
      <c r="E17" s="155" t="s">
        <v>184</v>
      </c>
      <c r="F17" s="155" t="s">
        <v>263</v>
      </c>
      <c r="G17" s="155" t="s">
        <v>263</v>
      </c>
      <c r="H17" s="195"/>
      <c r="I17" s="155" t="s">
        <v>389</v>
      </c>
      <c r="J17" s="155" t="s">
        <v>263</v>
      </c>
      <c r="K17" s="155" t="s">
        <v>263</v>
      </c>
      <c r="L17" s="161" t="s">
        <v>152</v>
      </c>
      <c r="M17" s="161" t="s">
        <v>152</v>
      </c>
      <c r="N17" s="161" t="s">
        <v>316</v>
      </c>
      <c r="O17" s="162"/>
    </row>
    <row r="18" spans="2:15" s="149" customFormat="1" ht="85.5">
      <c r="B18" s="1557"/>
      <c r="C18" s="139" t="s">
        <v>368</v>
      </c>
      <c r="D18" s="129" t="s">
        <v>369</v>
      </c>
      <c r="E18" s="155" t="s">
        <v>184</v>
      </c>
      <c r="F18" s="155" t="s">
        <v>263</v>
      </c>
      <c r="G18" s="155" t="s">
        <v>263</v>
      </c>
      <c r="H18" s="195"/>
      <c r="I18" s="155" t="s">
        <v>389</v>
      </c>
      <c r="J18" s="155" t="s">
        <v>263</v>
      </c>
      <c r="K18" s="155" t="s">
        <v>263</v>
      </c>
      <c r="L18" s="161" t="s">
        <v>152</v>
      </c>
      <c r="M18" s="161"/>
      <c r="N18" s="161" t="s">
        <v>152</v>
      </c>
      <c r="O18" s="162"/>
    </row>
    <row r="19" spans="2:15" s="149" customFormat="1" ht="28.5">
      <c r="B19" s="1557" t="s">
        <v>1264</v>
      </c>
      <c r="C19" s="139" t="s">
        <v>1265</v>
      </c>
      <c r="D19" s="129" t="s">
        <v>1266</v>
      </c>
      <c r="E19" s="155" t="s">
        <v>389</v>
      </c>
      <c r="F19" s="151" t="s">
        <v>163</v>
      </c>
      <c r="G19" s="151" t="s">
        <v>165</v>
      </c>
      <c r="H19" s="193"/>
      <c r="I19" s="155" t="s">
        <v>389</v>
      </c>
      <c r="J19" s="151" t="s">
        <v>163</v>
      </c>
      <c r="K19" s="151" t="s">
        <v>165</v>
      </c>
      <c r="L19" s="161" t="s">
        <v>152</v>
      </c>
      <c r="M19" s="161" t="s">
        <v>152</v>
      </c>
      <c r="N19" s="161"/>
      <c r="O19" s="162"/>
    </row>
    <row r="20" spans="2:15" s="149" customFormat="1" ht="42.75">
      <c r="B20" s="1557"/>
      <c r="C20" s="139" t="s">
        <v>1307</v>
      </c>
      <c r="D20" s="129" t="s">
        <v>1308</v>
      </c>
      <c r="E20" s="155" t="s">
        <v>184</v>
      </c>
      <c r="F20" s="155" t="s">
        <v>263</v>
      </c>
      <c r="G20" s="155" t="s">
        <v>263</v>
      </c>
      <c r="H20" s="193"/>
      <c r="I20" s="155" t="s">
        <v>389</v>
      </c>
      <c r="J20" s="155" t="s">
        <v>263</v>
      </c>
      <c r="K20" s="155" t="s">
        <v>263</v>
      </c>
      <c r="L20" s="161" t="s">
        <v>152</v>
      </c>
      <c r="M20" s="161" t="s">
        <v>152</v>
      </c>
      <c r="N20" s="161" t="s">
        <v>152</v>
      </c>
      <c r="O20" s="162"/>
    </row>
    <row r="21" spans="2:15" s="149" customFormat="1" ht="28.5">
      <c r="B21" s="1557"/>
      <c r="C21" s="139" t="s">
        <v>411</v>
      </c>
      <c r="D21" s="129" t="s">
        <v>412</v>
      </c>
      <c r="E21" s="155" t="s">
        <v>389</v>
      </c>
      <c r="F21" s="155" t="s">
        <v>263</v>
      </c>
      <c r="G21" s="155" t="s">
        <v>263</v>
      </c>
      <c r="H21" s="193"/>
      <c r="I21" s="155" t="s">
        <v>389</v>
      </c>
      <c r="J21" s="155" t="s">
        <v>263</v>
      </c>
      <c r="K21" s="155" t="s">
        <v>263</v>
      </c>
      <c r="L21" s="161" t="s">
        <v>152</v>
      </c>
      <c r="M21" s="161"/>
      <c r="N21" s="161"/>
      <c r="O21" s="162"/>
    </row>
    <row r="22" spans="2:15" s="149" customFormat="1" ht="15.75">
      <c r="B22" s="142" t="s">
        <v>1285</v>
      </c>
      <c r="C22" s="139" t="s">
        <v>428</v>
      </c>
      <c r="D22" s="129" t="s">
        <v>1286</v>
      </c>
      <c r="E22" s="155" t="s">
        <v>184</v>
      </c>
      <c r="F22" s="155" t="s">
        <v>263</v>
      </c>
      <c r="G22" s="155" t="s">
        <v>263</v>
      </c>
      <c r="H22" s="193"/>
      <c r="I22" s="155" t="s">
        <v>184</v>
      </c>
      <c r="J22" s="155" t="s">
        <v>263</v>
      </c>
      <c r="K22" s="155" t="s">
        <v>263</v>
      </c>
      <c r="L22" s="161" t="s">
        <v>152</v>
      </c>
      <c r="M22" s="161"/>
      <c r="N22" s="161"/>
      <c r="O22" s="162"/>
    </row>
    <row r="23" spans="2:15" s="149" customFormat="1" ht="43.5" thickBot="1">
      <c r="B23" s="143" t="s">
        <v>1289</v>
      </c>
      <c r="C23" s="144" t="s">
        <v>1290</v>
      </c>
      <c r="D23" s="146" t="s">
        <v>448</v>
      </c>
      <c r="E23" s="157" t="s">
        <v>389</v>
      </c>
      <c r="F23" s="158" t="s">
        <v>457</v>
      </c>
      <c r="G23" s="160" t="s">
        <v>245</v>
      </c>
      <c r="H23" s="196"/>
      <c r="I23" s="157" t="s">
        <v>389</v>
      </c>
      <c r="J23" s="158" t="s">
        <v>457</v>
      </c>
      <c r="K23" s="160" t="s">
        <v>245</v>
      </c>
      <c r="L23" s="163" t="s">
        <v>152</v>
      </c>
      <c r="M23" s="163"/>
      <c r="N23" s="163" t="s">
        <v>152</v>
      </c>
      <c r="O23" s="164"/>
    </row>
  </sheetData>
  <autoFilter ref="B3:Q23" xr:uid="{00000000-0009-0000-0000-00000B000000}"/>
  <mergeCells count="9">
    <mergeCell ref="B19:B21"/>
    <mergeCell ref="B2:O2"/>
    <mergeCell ref="B4:B6"/>
    <mergeCell ref="C4:C5"/>
    <mergeCell ref="B7:B9"/>
    <mergeCell ref="C7:C8"/>
    <mergeCell ref="B10:B18"/>
    <mergeCell ref="C10:C12"/>
    <mergeCell ref="C14:C17"/>
  </mergeCells>
  <conditionalFormatting sqref="E4:E5">
    <cfRule type="cellIs" dxfId="79" priority="161" operator="equal">
      <formula>"ALTA"</formula>
    </cfRule>
    <cfRule type="cellIs" dxfId="78" priority="162" operator="equal">
      <formula>"MUY ALTA"</formula>
    </cfRule>
    <cfRule type="cellIs" dxfId="77" priority="163" operator="equal">
      <formula>"MEDIA"</formula>
    </cfRule>
    <cfRule type="cellIs" dxfId="76" priority="164" operator="equal">
      <formula>"BAJA"</formula>
    </cfRule>
    <cfRule type="cellIs" dxfId="75" priority="165" operator="equal">
      <formula>"MUY BAJA"</formula>
    </cfRule>
  </conditionalFormatting>
  <conditionalFormatting sqref="E7:E8">
    <cfRule type="cellIs" dxfId="74" priority="66" operator="equal">
      <formula>"ALTA"</formula>
    </cfRule>
    <cfRule type="cellIs" dxfId="73" priority="67" operator="equal">
      <formula>"MUY ALTA"</formula>
    </cfRule>
    <cfRule type="cellIs" dxfId="72" priority="68" operator="equal">
      <formula>"MEDIA"</formula>
    </cfRule>
    <cfRule type="cellIs" dxfId="71" priority="69" operator="equal">
      <formula>"BAJA"</formula>
    </cfRule>
    <cfRule type="cellIs" dxfId="70" priority="70" operator="equal">
      <formula>"MUY BAJA"</formula>
    </cfRule>
  </conditionalFormatting>
  <conditionalFormatting sqref="E10:E23">
    <cfRule type="cellIs" dxfId="69" priority="76" operator="equal">
      <formula>"ALTA"</formula>
    </cfRule>
    <cfRule type="cellIs" dxfId="68" priority="77" operator="equal">
      <formula>"MUY ALTA"</formula>
    </cfRule>
    <cfRule type="cellIs" dxfId="67" priority="78" operator="equal">
      <formula>"MEDIA"</formula>
    </cfRule>
    <cfRule type="cellIs" dxfId="66" priority="79" operator="equal">
      <formula>"BAJA"</formula>
    </cfRule>
    <cfRule type="cellIs" dxfId="65" priority="80" operator="equal">
      <formula>"MUY BAJA"</formula>
    </cfRule>
  </conditionalFormatting>
  <conditionalFormatting sqref="E9:G9">
    <cfRule type="cellIs" dxfId="64" priority="181" operator="equal">
      <formula>"ALTA"</formula>
    </cfRule>
    <cfRule type="cellIs" dxfId="63" priority="182" operator="equal">
      <formula>"MUY ALTA"</formula>
    </cfRule>
    <cfRule type="cellIs" dxfId="62" priority="183" operator="equal">
      <formula>"MEDIA"</formula>
    </cfRule>
    <cfRule type="cellIs" dxfId="61" priority="184" operator="equal">
      <formula>"BAJA"</formula>
    </cfRule>
    <cfRule type="cellIs" dxfId="60" priority="185" operator="equal">
      <formula>"MUY BAJA"</formula>
    </cfRule>
  </conditionalFormatting>
  <conditionalFormatting sqref="F10:G12">
    <cfRule type="cellIs" dxfId="59" priority="41" operator="equal">
      <formula>"ALTA"</formula>
    </cfRule>
    <cfRule type="cellIs" dxfId="58" priority="42" operator="equal">
      <formula>"MUY ALTA"</formula>
    </cfRule>
    <cfRule type="cellIs" dxfId="57" priority="43" operator="equal">
      <formula>"MEDIA"</formula>
    </cfRule>
    <cfRule type="cellIs" dxfId="56" priority="44" operator="equal">
      <formula>"BAJA"</formula>
    </cfRule>
    <cfRule type="cellIs" dxfId="55" priority="45" operator="equal">
      <formula>"MUY BAJA"</formula>
    </cfRule>
  </conditionalFormatting>
  <conditionalFormatting sqref="F20:G22">
    <cfRule type="cellIs" dxfId="54" priority="31" operator="equal">
      <formula>"ALTA"</formula>
    </cfRule>
    <cfRule type="cellIs" dxfId="53" priority="32" operator="equal">
      <formula>"MUY ALTA"</formula>
    </cfRule>
    <cfRule type="cellIs" dxfId="52" priority="33" operator="equal">
      <formula>"MEDIA"</formula>
    </cfRule>
    <cfRule type="cellIs" dxfId="51" priority="34" operator="equal">
      <formula>"BAJA"</formula>
    </cfRule>
    <cfRule type="cellIs" dxfId="50" priority="35" operator="equal">
      <formula>"MUY BAJA"</formula>
    </cfRule>
  </conditionalFormatting>
  <conditionalFormatting sqref="F14:H18">
    <cfRule type="cellIs" dxfId="49" priority="71" operator="equal">
      <formula>"ALTA"</formula>
    </cfRule>
    <cfRule type="cellIs" dxfId="48" priority="72" operator="equal">
      <formula>"MUY ALTA"</formula>
    </cfRule>
    <cfRule type="cellIs" dxfId="47" priority="73" operator="equal">
      <formula>"MEDIA"</formula>
    </cfRule>
    <cfRule type="cellIs" dxfId="46" priority="74" operator="equal">
      <formula>"BAJA"</formula>
    </cfRule>
    <cfRule type="cellIs" dxfId="45" priority="75" operator="equal">
      <formula>"MUY BAJA"</formula>
    </cfRule>
  </conditionalFormatting>
  <conditionalFormatting sqref="G23:H23">
    <cfRule type="cellIs" dxfId="44" priority="106" operator="equal">
      <formula>"ALTA"</formula>
    </cfRule>
    <cfRule type="cellIs" dxfId="43" priority="107" operator="equal">
      <formula>"MUY ALTA"</formula>
    </cfRule>
    <cfRule type="cellIs" dxfId="42" priority="108" operator="equal">
      <formula>"MEDIA"</formula>
    </cfRule>
    <cfRule type="cellIs" dxfId="41" priority="109" operator="equal">
      <formula>"BAJA"</formula>
    </cfRule>
    <cfRule type="cellIs" dxfId="40" priority="110" operator="equal">
      <formula>"MUY BAJA"</formula>
    </cfRule>
  </conditionalFormatting>
  <conditionalFormatting sqref="H9:H10">
    <cfRule type="cellIs" dxfId="39" priority="346" operator="equal">
      <formula>"ALTA"</formula>
    </cfRule>
    <cfRule type="cellIs" dxfId="38" priority="347" operator="equal">
      <formula>"MUY ALTA"</formula>
    </cfRule>
    <cfRule type="cellIs" dxfId="37" priority="348" operator="equal">
      <formula>"MEDIA"</formula>
    </cfRule>
    <cfRule type="cellIs" dxfId="36" priority="349" operator="equal">
      <formula>"BAJA"</formula>
    </cfRule>
    <cfRule type="cellIs" dxfId="35" priority="350" operator="equal">
      <formula>"MUY BAJA"</formula>
    </cfRule>
  </conditionalFormatting>
  <conditionalFormatting sqref="H12">
    <cfRule type="cellIs" dxfId="34" priority="371" operator="equal">
      <formula>"ALTA"</formula>
    </cfRule>
    <cfRule type="cellIs" dxfId="33" priority="372" operator="equal">
      <formula>"MUY ALTA"</formula>
    </cfRule>
    <cfRule type="cellIs" dxfId="32" priority="373" operator="equal">
      <formula>"MEDIA"</formula>
    </cfRule>
    <cfRule type="cellIs" dxfId="31" priority="374" operator="equal">
      <formula>"BAJA"</formula>
    </cfRule>
    <cfRule type="cellIs" dxfId="30" priority="375" operator="equal">
      <formula>"MUY BAJA"</formula>
    </cfRule>
  </conditionalFormatting>
  <conditionalFormatting sqref="I4:I23">
    <cfRule type="cellIs" dxfId="29" priority="206" operator="equal">
      <formula>"ALTA"</formula>
    </cfRule>
    <cfRule type="cellIs" dxfId="28" priority="207" operator="equal">
      <formula>"MUY ALTA"</formula>
    </cfRule>
    <cfRule type="cellIs" dxfId="27" priority="208" operator="equal">
      <formula>"MEDIA"</formula>
    </cfRule>
    <cfRule type="cellIs" dxfId="26" priority="209" operator="equal">
      <formula>"BAJA"</formula>
    </cfRule>
    <cfRule type="cellIs" dxfId="25" priority="210" operator="equal">
      <formula>"MUY BAJA"</formula>
    </cfRule>
  </conditionalFormatting>
  <conditionalFormatting sqref="J22">
    <cfRule type="cellIs" dxfId="24" priority="6" operator="equal">
      <formula>"ALTA"</formula>
    </cfRule>
    <cfRule type="cellIs" dxfId="23" priority="7" operator="equal">
      <formula>"MUY ALTA"</formula>
    </cfRule>
    <cfRule type="cellIs" dxfId="22" priority="8" operator="equal">
      <formula>"MEDIA"</formula>
    </cfRule>
    <cfRule type="cellIs" dxfId="21" priority="9" operator="equal">
      <formula>"BAJA"</formula>
    </cfRule>
    <cfRule type="cellIs" dxfId="20" priority="10" operator="equal">
      <formula>"MUY BAJA"</formula>
    </cfRule>
  </conditionalFormatting>
  <conditionalFormatting sqref="J9:K12">
    <cfRule type="cellIs" dxfId="19" priority="21" operator="equal">
      <formula>"ALTA"</formula>
    </cfRule>
    <cfRule type="cellIs" dxfId="18" priority="22" operator="equal">
      <formula>"MUY ALTA"</formula>
    </cfRule>
    <cfRule type="cellIs" dxfId="17" priority="23" operator="equal">
      <formula>"MEDIA"</formula>
    </cfRule>
    <cfRule type="cellIs" dxfId="16" priority="24" operator="equal">
      <formula>"BAJA"</formula>
    </cfRule>
    <cfRule type="cellIs" dxfId="15" priority="25" operator="equal">
      <formula>"MUY BAJA"</formula>
    </cfRule>
  </conditionalFormatting>
  <conditionalFormatting sqref="J14:K18">
    <cfRule type="cellIs" dxfId="14" priority="236" operator="equal">
      <formula>"ALTA"</formula>
    </cfRule>
    <cfRule type="cellIs" dxfId="13" priority="237" operator="equal">
      <formula>"MUY ALTA"</formula>
    </cfRule>
    <cfRule type="cellIs" dxfId="12" priority="238" operator="equal">
      <formula>"MEDIA"</formula>
    </cfRule>
    <cfRule type="cellIs" dxfId="11" priority="239" operator="equal">
      <formula>"BAJA"</formula>
    </cfRule>
    <cfRule type="cellIs" dxfId="10" priority="240" operator="equal">
      <formula>"MUY BAJA"</formula>
    </cfRule>
  </conditionalFormatting>
  <conditionalFormatting sqref="J20:K21">
    <cfRule type="cellIs" dxfId="9" priority="11" operator="equal">
      <formula>"ALTA"</formula>
    </cfRule>
    <cfRule type="cellIs" dxfId="8" priority="12" operator="equal">
      <formula>"MUY ALTA"</formula>
    </cfRule>
    <cfRule type="cellIs" dxfId="7" priority="13" operator="equal">
      <formula>"MEDIA"</formula>
    </cfRule>
    <cfRule type="cellIs" dxfId="6" priority="14" operator="equal">
      <formula>"BAJA"</formula>
    </cfRule>
    <cfRule type="cellIs" dxfId="5" priority="15" operator="equal">
      <formula>"MUY BAJA"</formula>
    </cfRule>
  </conditionalFormatting>
  <conditionalFormatting sqref="K22:K23">
    <cfRule type="cellIs" dxfId="4" priority="1" operator="equal">
      <formula>"ALTA"</formula>
    </cfRule>
    <cfRule type="cellIs" dxfId="3" priority="2" operator="equal">
      <formula>"MUY ALTA"</formula>
    </cfRule>
    <cfRule type="cellIs" dxfId="2" priority="3" operator="equal">
      <formula>"MEDIA"</formula>
    </cfRule>
    <cfRule type="cellIs" dxfId="1" priority="4" operator="equal">
      <formula>"BAJA"</formula>
    </cfRule>
    <cfRule type="cellIs" dxfId="0" priority="5" operator="equal">
      <formula>"MUY BAJA"</formula>
    </cfRule>
  </conditionalFormatting>
  <pageMargins left="0.7" right="0.7" top="0.75" bottom="0.75" header="0.3" footer="0.3"/>
  <pageSetup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FF8C7-B8D1-4BD3-9303-6FFCE216DC37}">
  <dimension ref="A1:CG86"/>
  <sheetViews>
    <sheetView zoomScale="120" zoomScaleNormal="120" workbookViewId="0">
      <pane xSplit="47" ySplit="15" topLeftCell="BX61" activePane="bottomRight" state="frozen"/>
      <selection pane="topRight" activeCell="AV1" sqref="AV1"/>
      <selection pane="bottomLeft" activeCell="A16" sqref="A16"/>
      <selection pane="bottomRight" activeCell="BY62" sqref="BY62"/>
    </sheetView>
  </sheetViews>
  <sheetFormatPr baseColWidth="10" defaultColWidth="11.42578125" defaultRowHeight="10.5"/>
  <cols>
    <col min="1" max="1" width="6.28515625" style="510" customWidth="1"/>
    <col min="2" max="3" width="12.5703125" style="285" hidden="1" customWidth="1"/>
    <col min="4" max="4" width="13" style="285" hidden="1" customWidth="1"/>
    <col min="5" max="5" width="14.42578125" style="285" hidden="1" customWidth="1"/>
    <col min="6" max="6" width="15.85546875" style="285" hidden="1" customWidth="1"/>
    <col min="7" max="7" width="9" style="285" customWidth="1"/>
    <col min="8" max="10" width="26.42578125" style="285" hidden="1" customWidth="1"/>
    <col min="11" max="11" width="12.42578125" style="285" hidden="1" customWidth="1"/>
    <col min="12" max="12" width="15.140625" style="285" hidden="1" customWidth="1"/>
    <col min="13" max="14" width="15.42578125" style="285" hidden="1" customWidth="1"/>
    <col min="15" max="15" width="30.5703125" style="285" hidden="1" customWidth="1"/>
    <col min="16" max="16" width="7.28515625" style="286" hidden="1" customWidth="1"/>
    <col min="17" max="17" width="31.140625" style="285" hidden="1" customWidth="1"/>
    <col min="18" max="18" width="12" style="285" customWidth="1"/>
    <col min="19" max="19" width="28" style="285" hidden="1" customWidth="1"/>
    <col min="20" max="20" width="17" style="288" hidden="1" customWidth="1"/>
    <col min="21" max="21" width="15.42578125" style="287" hidden="1" customWidth="1"/>
    <col min="22" max="22" width="16" style="286" hidden="1" customWidth="1"/>
    <col min="23" max="23" width="11.5703125" style="293" hidden="1" customWidth="1"/>
    <col min="24" max="24" width="43.42578125" style="285" hidden="1" customWidth="1"/>
    <col min="25" max="25" width="17.140625" style="286" hidden="1" customWidth="1"/>
    <col min="26" max="26" width="52.5703125" style="285" hidden="1" customWidth="1"/>
    <col min="27" max="27" width="19.42578125" style="285" hidden="1" customWidth="1"/>
    <col min="28" max="28" width="27.140625" style="285" hidden="1" customWidth="1"/>
    <col min="29" max="29" width="21.140625" style="285" hidden="1" customWidth="1"/>
    <col min="30" max="30" width="24.5703125" style="285" hidden="1" customWidth="1"/>
    <col min="31" max="31" width="5.5703125" style="287" hidden="1" customWidth="1"/>
    <col min="32" max="32" width="20.7109375" style="285" hidden="1" customWidth="1"/>
    <col min="33" max="33" width="5.28515625" style="287" hidden="1" customWidth="1"/>
    <col min="34" max="34" width="22.140625" style="285" hidden="1" customWidth="1"/>
    <col min="35" max="35" width="47.85546875" style="285" hidden="1" customWidth="1"/>
    <col min="36" max="36" width="13.85546875" style="288" hidden="1" customWidth="1"/>
    <col min="37" max="37" width="32.140625" style="285" hidden="1" customWidth="1"/>
    <col min="38" max="38" width="16.140625" style="285" hidden="1" customWidth="1"/>
    <col min="39" max="39" width="12.7109375" style="288" hidden="1" customWidth="1"/>
    <col min="40" max="40" width="15" style="285" hidden="1" customWidth="1"/>
    <col min="41" max="41" width="8.28515625" style="285" hidden="1" customWidth="1"/>
    <col min="42" max="42" width="14.42578125" style="285" hidden="1" customWidth="1"/>
    <col min="43" max="43" width="10.5703125" style="285" customWidth="1"/>
    <col min="44" max="44" width="10.5703125" style="285" hidden="1" customWidth="1"/>
    <col min="45" max="45" width="12.5703125" style="285" hidden="1" customWidth="1"/>
    <col min="46" max="46" width="29.85546875" style="285" customWidth="1"/>
    <col min="47" max="47" width="25.7109375" style="290" customWidth="1"/>
    <col min="48" max="48" width="9.42578125" style="291" hidden="1" customWidth="1"/>
    <col min="49" max="49" width="21.7109375" style="292" hidden="1" customWidth="1"/>
    <col min="50" max="50" width="10.5703125" style="291" hidden="1" customWidth="1"/>
    <col min="51" max="51" width="18.28515625" style="291" hidden="1" customWidth="1"/>
    <col min="52" max="52" width="3" style="292" hidden="1" customWidth="1"/>
    <col min="53" max="53" width="3" style="291" hidden="1" customWidth="1"/>
    <col min="54" max="54" width="21.7109375" style="290" hidden="1" customWidth="1"/>
    <col min="55" max="55" width="8.85546875" style="291" hidden="1" customWidth="1"/>
    <col min="56" max="56" width="26.5703125" style="292" hidden="1" customWidth="1"/>
    <col min="57" max="57" width="10.5703125" style="291" hidden="1" customWidth="1"/>
    <col min="58" max="58" width="10.28515625" style="305" hidden="1" customWidth="1"/>
    <col min="59" max="59" width="3.42578125" style="292" hidden="1" customWidth="1"/>
    <col min="60" max="60" width="3.42578125" style="291" hidden="1" customWidth="1"/>
    <col min="61" max="61" width="26" style="292" hidden="1" customWidth="1"/>
    <col min="62" max="62" width="9.140625" style="289" hidden="1" customWidth="1"/>
    <col min="63" max="64" width="2.85546875" style="533" hidden="1" customWidth="1"/>
    <col min="65" max="65" width="7" style="285" hidden="1" customWidth="1"/>
    <col min="66" max="66" width="9.140625" style="291" hidden="1" customWidth="1"/>
    <col min="67" max="67" width="42.28515625" style="292" hidden="1" customWidth="1"/>
    <col min="68" max="68" width="10.5703125" style="291" hidden="1" customWidth="1"/>
    <col min="69" max="69" width="14.140625" style="291" hidden="1" customWidth="1"/>
    <col min="70" max="70" width="3.42578125" style="292" hidden="1" customWidth="1"/>
    <col min="71" max="71" width="3.5703125" style="291" hidden="1" customWidth="1"/>
    <col min="72" max="72" width="42.28515625" style="290" hidden="1" customWidth="1"/>
    <col min="73" max="73" width="9.140625" style="289" hidden="1" customWidth="1"/>
    <col min="74" max="75" width="2.85546875" style="533" hidden="1" customWidth="1"/>
    <col min="76" max="76" width="11.28515625" style="291" customWidth="1"/>
    <col min="77" max="77" width="30.42578125" style="292" customWidth="1"/>
    <col min="78" max="78" width="10.5703125" style="291" customWidth="1"/>
    <col min="79" max="79" width="14.140625" style="291" customWidth="1"/>
    <col min="80" max="80" width="3.42578125" style="292" customWidth="1"/>
    <col min="81" max="81" width="3.5703125" style="291" customWidth="1"/>
    <col min="82" max="82" width="30.42578125" style="290" customWidth="1"/>
    <col min="83" max="83" width="9.140625" style="289" bestFit="1" customWidth="1"/>
    <col min="84" max="85" width="2.85546875" style="533" customWidth="1"/>
    <col min="86" max="16384" width="11.42578125" style="285"/>
  </cols>
  <sheetData>
    <row r="1" spans="1:85" ht="43.5" hidden="1" customHeight="1">
      <c r="B1" s="1220" t="e" vm="2">
        <v>#VALUE!</v>
      </c>
      <c r="C1" s="1220"/>
      <c r="D1" s="1220"/>
      <c r="E1" s="1220"/>
      <c r="F1" s="1220"/>
      <c r="G1" s="1220"/>
      <c r="H1" s="1220"/>
      <c r="I1" s="1220"/>
      <c r="J1" s="1220"/>
      <c r="K1" s="1220"/>
      <c r="L1" s="1220"/>
      <c r="M1" s="1221" t="s">
        <v>0</v>
      </c>
      <c r="N1" s="1222"/>
      <c r="O1" s="1222"/>
      <c r="P1" s="1222"/>
      <c r="Q1" s="1222"/>
      <c r="R1" s="1222"/>
      <c r="S1" s="1222"/>
      <c r="T1" s="1223"/>
      <c r="U1" s="1221" t="s">
        <v>1</v>
      </c>
      <c r="V1" s="1222"/>
      <c r="W1" s="1222"/>
      <c r="X1" s="1223"/>
      <c r="AN1" s="1249"/>
      <c r="AO1" s="1249"/>
      <c r="BX1" s="644"/>
      <c r="BY1" s="645"/>
      <c r="BZ1" s="644"/>
      <c r="CA1" s="644"/>
      <c r="CB1" s="645"/>
      <c r="CC1" s="644"/>
      <c r="CD1" s="646"/>
      <c r="CE1" s="647"/>
    </row>
    <row r="2" spans="1:85" ht="12.75" hidden="1" customHeight="1">
      <c r="BX2" s="644"/>
      <c r="BY2" s="645"/>
      <c r="BZ2" s="644"/>
      <c r="CA2" s="644"/>
      <c r="CB2" s="645"/>
      <c r="CC2" s="644"/>
      <c r="CD2" s="646"/>
      <c r="CE2" s="647"/>
    </row>
    <row r="3" spans="1:85" ht="12.75" hidden="1" customHeight="1">
      <c r="L3" s="1247"/>
      <c r="M3" s="1247"/>
      <c r="N3" s="1247"/>
      <c r="O3" s="1247"/>
      <c r="P3" s="1247"/>
      <c r="AF3" s="1248"/>
      <c r="AG3" s="1248"/>
      <c r="AH3" s="1248"/>
      <c r="AI3" s="1248"/>
      <c r="AJ3" s="1248"/>
      <c r="AK3" s="1248"/>
      <c r="AL3" s="1248"/>
      <c r="AM3" s="1248"/>
      <c r="AN3" s="1248"/>
      <c r="AO3" s="1248"/>
      <c r="AP3" s="1248"/>
      <c r="AQ3" s="1248"/>
      <c r="AR3" s="1248"/>
      <c r="BX3" s="644"/>
      <c r="BY3" s="645"/>
      <c r="BZ3" s="644"/>
      <c r="CA3" s="644"/>
      <c r="CB3" s="645"/>
      <c r="CC3" s="644"/>
      <c r="CD3" s="646"/>
      <c r="CE3" s="647"/>
    </row>
    <row r="4" spans="1:85" ht="12.75" hidden="1" customHeight="1">
      <c r="K4" s="1249" t="s">
        <v>2</v>
      </c>
      <c r="L4" s="1229" t="s">
        <v>3</v>
      </c>
      <c r="M4" s="1229"/>
      <c r="N4" s="295"/>
      <c r="O4" s="1250" t="s">
        <v>4</v>
      </c>
      <c r="P4" s="1251"/>
      <c r="Q4" s="1252"/>
      <c r="R4" s="1252"/>
      <c r="S4" s="1252"/>
      <c r="T4" s="296"/>
      <c r="U4" s="297"/>
      <c r="V4" s="296"/>
      <c r="W4" s="298"/>
      <c r="X4" s="299"/>
      <c r="Y4" s="296"/>
      <c r="Z4" s="299"/>
      <c r="AB4" s="299"/>
      <c r="AC4" s="299"/>
      <c r="AD4" s="300"/>
      <c r="AE4" s="301"/>
      <c r="AF4" s="302"/>
      <c r="AG4" s="303"/>
      <c r="AH4" s="302"/>
      <c r="AI4" s="302"/>
      <c r="AJ4" s="304"/>
      <c r="AK4" s="302"/>
      <c r="AL4" s="302"/>
      <c r="AN4" s="299"/>
      <c r="AO4" s="299"/>
      <c r="AP4" s="299"/>
      <c r="AQ4" s="299"/>
      <c r="AR4" s="302"/>
      <c r="AS4" s="286"/>
      <c r="AT4" s="286"/>
      <c r="AU4" s="305"/>
      <c r="AW4" s="291"/>
      <c r="AZ4" s="291"/>
      <c r="BB4" s="305"/>
      <c r="BD4" s="315"/>
      <c r="BG4" s="291"/>
      <c r="BI4" s="315"/>
      <c r="BM4" s="286"/>
      <c r="BO4" s="315"/>
      <c r="BR4" s="291"/>
      <c r="BT4" s="305"/>
      <c r="BX4" s="644"/>
      <c r="BY4" s="648"/>
      <c r="BZ4" s="644"/>
      <c r="CA4" s="644"/>
      <c r="CB4" s="644"/>
      <c r="CC4" s="644"/>
      <c r="CD4" s="649"/>
      <c r="CE4" s="647"/>
    </row>
    <row r="5" spans="1:85" ht="34.5" hidden="1" customHeight="1">
      <c r="K5" s="1249"/>
      <c r="L5" s="294"/>
      <c r="M5" s="294"/>
      <c r="N5" s="306"/>
      <c r="O5" s="1253" t="s">
        <v>5</v>
      </c>
      <c r="P5" s="1253"/>
      <c r="Q5" s="1254"/>
      <c r="R5" s="1254"/>
      <c r="S5" s="1254"/>
      <c r="T5" s="1254"/>
      <c r="U5" s="1254"/>
      <c r="V5" s="1254"/>
      <c r="W5" s="1254"/>
      <c r="X5" s="1254"/>
      <c r="Y5" s="296"/>
      <c r="Z5" s="299"/>
      <c r="AB5" s="299"/>
      <c r="AC5" s="299"/>
      <c r="AD5" s="300"/>
      <c r="AE5" s="301"/>
      <c r="AF5" s="307"/>
      <c r="AG5" s="308"/>
      <c r="AH5" s="307"/>
      <c r="AI5" s="307"/>
      <c r="AJ5" s="304"/>
      <c r="AK5" s="307"/>
      <c r="AL5" s="307"/>
      <c r="AM5" s="304"/>
      <c r="AN5" s="307"/>
      <c r="AP5" s="299"/>
      <c r="AQ5" s="299"/>
      <c r="AR5" s="307"/>
      <c r="AS5" s="286"/>
      <c r="AT5" s="286"/>
      <c r="AU5" s="305"/>
      <c r="AW5" s="291"/>
      <c r="AZ5" s="291"/>
      <c r="BB5" s="305"/>
      <c r="BD5" s="315"/>
      <c r="BG5" s="291"/>
      <c r="BI5" s="315"/>
      <c r="BM5" s="286"/>
      <c r="BO5" s="315"/>
      <c r="BR5" s="291"/>
      <c r="BT5" s="305"/>
      <c r="BX5" s="644"/>
      <c r="BY5" s="648"/>
      <c r="BZ5" s="644"/>
      <c r="CA5" s="644"/>
      <c r="CB5" s="644"/>
      <c r="CC5" s="644"/>
      <c r="CD5" s="649"/>
      <c r="CE5" s="647"/>
    </row>
    <row r="6" spans="1:85" ht="12.75" hidden="1" customHeight="1">
      <c r="K6" s="1249"/>
      <c r="L6" s="294"/>
      <c r="M6" s="294"/>
      <c r="N6" s="306"/>
      <c r="O6" s="302"/>
      <c r="P6" s="309"/>
      <c r="Q6" s="288"/>
      <c r="R6" s="288"/>
      <c r="S6" s="299"/>
      <c r="T6" s="296"/>
      <c r="U6" s="297"/>
      <c r="V6" s="296"/>
      <c r="W6" s="298"/>
      <c r="X6" s="299"/>
      <c r="Y6" s="296"/>
      <c r="Z6" s="299"/>
      <c r="AB6" s="299"/>
      <c r="AC6" s="299"/>
      <c r="AD6" s="300"/>
      <c r="AE6" s="301"/>
      <c r="AF6" s="307"/>
      <c r="AG6" s="308"/>
      <c r="AH6" s="307"/>
      <c r="AI6" s="307"/>
      <c r="AJ6" s="304"/>
      <c r="AK6" s="307"/>
      <c r="AL6" s="307"/>
      <c r="AN6" s="299"/>
      <c r="AO6" s="299"/>
      <c r="AP6" s="299"/>
      <c r="AQ6" s="299"/>
      <c r="AR6" s="307"/>
      <c r="AS6" s="286"/>
      <c r="AT6" s="286"/>
      <c r="AU6" s="305"/>
      <c r="AW6" s="291"/>
      <c r="AZ6" s="291"/>
      <c r="BB6" s="305"/>
      <c r="BD6" s="315"/>
      <c r="BG6" s="291"/>
      <c r="BI6" s="315"/>
      <c r="BM6" s="286"/>
      <c r="BO6" s="315"/>
      <c r="BR6" s="291"/>
      <c r="BT6" s="305"/>
      <c r="BX6" s="644"/>
      <c r="BY6" s="648"/>
      <c r="BZ6" s="644"/>
      <c r="CA6" s="644"/>
      <c r="CB6" s="644"/>
      <c r="CC6" s="644"/>
      <c r="CD6" s="649"/>
      <c r="CE6" s="647"/>
    </row>
    <row r="7" spans="1:85" ht="13.5" hidden="1" customHeight="1">
      <c r="K7" s="1249"/>
      <c r="L7" s="1229" t="s">
        <v>6</v>
      </c>
      <c r="M7" s="1229"/>
      <c r="N7" s="295"/>
      <c r="O7" s="302"/>
      <c r="P7" s="291"/>
      <c r="Q7" s="310"/>
      <c r="R7" s="310"/>
      <c r="S7" s="310"/>
      <c r="T7" s="296"/>
      <c r="U7" s="311"/>
      <c r="V7" s="296"/>
      <c r="W7" s="298"/>
      <c r="X7" s="310"/>
      <c r="Y7" s="296"/>
      <c r="Z7" s="310"/>
      <c r="AB7" s="310"/>
      <c r="AC7" s="310"/>
      <c r="AD7" s="300"/>
      <c r="AE7" s="301"/>
      <c r="AF7" s="302"/>
      <c r="AG7" s="303"/>
      <c r="AH7" s="302"/>
      <c r="AI7" s="302"/>
      <c r="AJ7" s="304"/>
      <c r="AK7" s="302"/>
      <c r="AL7" s="302"/>
      <c r="AM7" s="304"/>
      <c r="AN7" s="302"/>
      <c r="AO7" s="302"/>
      <c r="AP7" s="302"/>
      <c r="AQ7" s="302"/>
      <c r="AR7" s="302"/>
      <c r="AS7" s="291"/>
      <c r="AT7" s="291"/>
      <c r="AU7" s="305"/>
      <c r="AW7" s="291"/>
      <c r="AZ7" s="291"/>
      <c r="BB7" s="305"/>
      <c r="BD7" s="315"/>
      <c r="BG7" s="291"/>
      <c r="BI7" s="315"/>
      <c r="BM7" s="286"/>
      <c r="BO7" s="315"/>
      <c r="BR7" s="291"/>
      <c r="BT7" s="305"/>
      <c r="BX7" s="644"/>
      <c r="BY7" s="648"/>
      <c r="BZ7" s="644"/>
      <c r="CA7" s="644"/>
      <c r="CB7" s="644"/>
      <c r="CC7" s="644"/>
      <c r="CD7" s="649"/>
      <c r="CE7" s="647"/>
    </row>
    <row r="8" spans="1:85" ht="12.75" hidden="1" customHeight="1">
      <c r="K8" s="289"/>
      <c r="L8" s="294"/>
      <c r="M8" s="294"/>
      <c r="N8" s="312"/>
      <c r="O8" s="302"/>
      <c r="P8" s="291"/>
      <c r="Q8" s="310"/>
      <c r="R8" s="310"/>
      <c r="S8" s="310"/>
      <c r="T8" s="296"/>
      <c r="U8" s="311"/>
      <c r="V8" s="296"/>
      <c r="W8" s="298"/>
      <c r="X8" s="310"/>
      <c r="Y8" s="296"/>
      <c r="Z8" s="310"/>
      <c r="AB8" s="310"/>
      <c r="AC8" s="310"/>
      <c r="AD8" s="300"/>
      <c r="AE8" s="301"/>
      <c r="AF8" s="302"/>
      <c r="AG8" s="303"/>
      <c r="AH8" s="302"/>
      <c r="AI8" s="302"/>
      <c r="AJ8" s="304"/>
      <c r="AK8" s="302"/>
      <c r="AL8" s="302"/>
      <c r="AM8" s="304"/>
      <c r="AN8" s="302"/>
      <c r="AO8" s="302"/>
      <c r="AP8" s="302"/>
      <c r="AQ8" s="302"/>
      <c r="AR8" s="302"/>
      <c r="AS8" s="291"/>
      <c r="AT8" s="291"/>
      <c r="AU8" s="305"/>
      <c r="AW8" s="291"/>
      <c r="AZ8" s="291"/>
      <c r="BB8" s="305"/>
      <c r="BD8" s="315"/>
      <c r="BG8" s="291"/>
      <c r="BI8" s="315"/>
      <c r="BM8" s="286"/>
      <c r="BO8" s="315"/>
      <c r="BR8" s="291"/>
      <c r="BT8" s="305"/>
      <c r="BX8" s="644"/>
      <c r="BY8" s="648"/>
      <c r="BZ8" s="644"/>
      <c r="CA8" s="644"/>
      <c r="CB8" s="644"/>
      <c r="CC8" s="644"/>
      <c r="CD8" s="649"/>
      <c r="CE8" s="647"/>
    </row>
    <row r="9" spans="1:85" ht="13.5" hidden="1" customHeight="1">
      <c r="K9" s="289"/>
      <c r="L9" s="1229" t="s">
        <v>7</v>
      </c>
      <c r="M9" s="1230"/>
      <c r="N9" s="295"/>
      <c r="O9" s="313"/>
      <c r="P9" s="304"/>
      <c r="Q9" s="310"/>
      <c r="R9" s="310"/>
      <c r="S9" s="310"/>
      <c r="T9" s="296"/>
      <c r="U9" s="311"/>
      <c r="V9" s="296"/>
      <c r="W9" s="298"/>
      <c r="X9" s="310"/>
      <c r="Y9" s="296"/>
      <c r="Z9" s="310"/>
      <c r="AB9" s="310"/>
      <c r="AC9" s="310"/>
      <c r="AD9" s="300"/>
      <c r="AE9" s="301"/>
      <c r="AF9" s="302"/>
      <c r="AG9" s="303"/>
      <c r="AH9" s="302"/>
      <c r="AI9" s="302"/>
      <c r="AJ9" s="304"/>
      <c r="AK9" s="302"/>
      <c r="AL9" s="302"/>
      <c r="AM9" s="304"/>
      <c r="AN9" s="302"/>
      <c r="AO9" s="302"/>
      <c r="AP9" s="302"/>
      <c r="AQ9" s="302"/>
      <c r="AR9" s="302"/>
      <c r="AS9" s="291"/>
      <c r="AT9" s="291"/>
      <c r="AU9" s="305"/>
      <c r="AW9" s="291"/>
      <c r="AZ9" s="291"/>
      <c r="BB9" s="305"/>
      <c r="BD9" s="315"/>
      <c r="BG9" s="291"/>
      <c r="BI9" s="315"/>
      <c r="BM9" s="286"/>
      <c r="BO9" s="315"/>
      <c r="BR9" s="291"/>
      <c r="BT9" s="305"/>
      <c r="BX9" s="644"/>
      <c r="BY9" s="648"/>
      <c r="BZ9" s="644"/>
      <c r="CA9" s="644"/>
      <c r="CB9" s="644"/>
      <c r="CC9" s="644"/>
      <c r="CD9" s="649"/>
      <c r="CE9" s="647"/>
    </row>
    <row r="10" spans="1:85" ht="15.75" hidden="1" customHeight="1">
      <c r="K10" s="314"/>
      <c r="L10" s="302"/>
      <c r="M10" s="302"/>
      <c r="N10" s="302"/>
      <c r="O10" s="302"/>
      <c r="P10" s="304"/>
      <c r="Q10" s="315"/>
      <c r="R10" s="314"/>
      <c r="S10" s="316"/>
      <c r="T10" s="291"/>
      <c r="U10" s="317"/>
      <c r="V10" s="291"/>
      <c r="W10" s="318"/>
      <c r="X10" s="316"/>
      <c r="Y10" s="291"/>
      <c r="Z10" s="316"/>
      <c r="AA10" s="316"/>
      <c r="AB10" s="316"/>
      <c r="AC10" s="316"/>
      <c r="AD10" s="291"/>
      <c r="AE10" s="318"/>
      <c r="AF10" s="302"/>
      <c r="AG10" s="303"/>
      <c r="AH10" s="302"/>
      <c r="AI10" s="302"/>
      <c r="AJ10" s="304"/>
      <c r="AK10" s="302"/>
      <c r="AL10" s="302"/>
      <c r="AM10" s="291"/>
      <c r="AN10" s="316"/>
      <c r="AO10" s="316"/>
      <c r="AP10" s="316"/>
      <c r="AQ10" s="316"/>
      <c r="AR10" s="302"/>
      <c r="AS10" s="291"/>
      <c r="AT10" s="291"/>
      <c r="AU10" s="305"/>
      <c r="AW10" s="291"/>
      <c r="AZ10" s="291"/>
      <c r="BB10" s="305"/>
      <c r="BD10" s="315"/>
      <c r="BG10" s="291"/>
      <c r="BI10" s="315"/>
      <c r="BM10" s="286"/>
      <c r="BO10" s="315"/>
      <c r="BR10" s="291"/>
      <c r="BT10" s="305"/>
      <c r="BX10" s="644"/>
      <c r="BY10" s="648"/>
      <c r="BZ10" s="644"/>
      <c r="CA10" s="644"/>
      <c r="CB10" s="644"/>
      <c r="CC10" s="644"/>
      <c r="CD10" s="649"/>
      <c r="CE10" s="647"/>
    </row>
    <row r="11" spans="1:85" ht="12.75" hidden="1" customHeight="1">
      <c r="K11" s="319" t="s">
        <v>8</v>
      </c>
      <c r="L11" s="319"/>
      <c r="M11" s="319"/>
      <c r="N11" s="320"/>
      <c r="O11" s="1231" t="s">
        <v>9</v>
      </c>
      <c r="P11" s="1231"/>
      <c r="Q11" s="321"/>
      <c r="S11" s="315"/>
      <c r="T11" s="291"/>
      <c r="U11" s="322"/>
      <c r="V11" s="291"/>
      <c r="W11" s="318"/>
      <c r="X11" s="315"/>
      <c r="Y11" s="291"/>
      <c r="Z11" s="315"/>
      <c r="AA11" s="316"/>
      <c r="AB11" s="316"/>
      <c r="AC11" s="291"/>
      <c r="AD11" s="1232"/>
      <c r="AE11" s="1232"/>
      <c r="AF11" s="1232"/>
      <c r="AG11" s="1232"/>
      <c r="AH11" s="1232"/>
      <c r="AI11" s="1232"/>
      <c r="AJ11" s="1232"/>
      <c r="AK11" s="1232"/>
      <c r="AL11" s="1232"/>
      <c r="AM11" s="1232"/>
      <c r="AN11" s="1232"/>
      <c r="AO11" s="1232"/>
      <c r="AP11" s="1232"/>
      <c r="AQ11" s="1232"/>
      <c r="AR11" s="291"/>
      <c r="AS11" s="291"/>
      <c r="AT11" s="291"/>
      <c r="AU11" s="305"/>
      <c r="AW11" s="291"/>
      <c r="AZ11" s="291"/>
      <c r="BB11" s="305"/>
      <c r="BD11" s="315"/>
      <c r="BG11" s="291"/>
      <c r="BI11" s="315"/>
      <c r="BO11" s="315"/>
      <c r="BR11" s="291"/>
      <c r="BT11" s="305"/>
      <c r="BX11" s="644"/>
      <c r="BY11" s="648"/>
      <c r="BZ11" s="644"/>
      <c r="CA11" s="644"/>
      <c r="CB11" s="644"/>
      <c r="CC11" s="644"/>
      <c r="CD11" s="649"/>
      <c r="CE11" s="647"/>
    </row>
    <row r="12" spans="1:85" ht="12.75" hidden="1" customHeight="1">
      <c r="K12" s="319"/>
      <c r="L12" s="323"/>
      <c r="M12" s="291"/>
      <c r="N12" s="291"/>
      <c r="O12" s="291"/>
      <c r="P12" s="291"/>
      <c r="Q12" s="291"/>
      <c r="R12" s="291"/>
      <c r="S12" s="291"/>
      <c r="T12" s="291"/>
      <c r="U12" s="318"/>
      <c r="V12" s="291"/>
      <c r="W12" s="318"/>
      <c r="X12" s="291"/>
      <c r="Y12" s="291"/>
      <c r="Z12" s="291"/>
      <c r="AA12" s="291"/>
      <c r="AB12" s="291"/>
      <c r="AC12" s="291"/>
      <c r="AD12" s="291"/>
      <c r="AE12" s="318"/>
      <c r="AF12" s="291"/>
      <c r="AG12" s="318"/>
      <c r="AH12" s="291"/>
      <c r="AI12" s="291"/>
      <c r="AJ12" s="291"/>
      <c r="AK12" s="291"/>
      <c r="AL12" s="291"/>
      <c r="AM12" s="291"/>
      <c r="AN12" s="291"/>
      <c r="AO12" s="291"/>
      <c r="AP12" s="291"/>
      <c r="AQ12" s="291"/>
      <c r="AR12" s="291"/>
      <c r="AS12" s="291"/>
      <c r="AT12" s="291"/>
      <c r="AU12" s="305"/>
      <c r="AW12" s="291"/>
      <c r="AZ12" s="291"/>
      <c r="BB12" s="305"/>
      <c r="BD12" s="315"/>
      <c r="BG12" s="291"/>
      <c r="BI12" s="315"/>
      <c r="BO12" s="315"/>
      <c r="BR12" s="291"/>
      <c r="BT12" s="305"/>
      <c r="BX12" s="644"/>
      <c r="BY12" s="648"/>
      <c r="BZ12" s="644"/>
      <c r="CA12" s="644"/>
      <c r="CB12" s="644"/>
      <c r="CC12" s="644"/>
      <c r="CD12" s="649"/>
      <c r="CE12" s="647"/>
    </row>
    <row r="13" spans="1:85" ht="12.75" customHeight="1">
      <c r="B13" s="1233" t="s">
        <v>10</v>
      </c>
      <c r="C13" s="1234"/>
      <c r="D13" s="1234"/>
      <c r="E13" s="1234"/>
      <c r="F13" s="1234"/>
      <c r="G13" s="1234"/>
      <c r="H13" s="1234"/>
      <c r="I13" s="1234"/>
      <c r="J13" s="1234"/>
      <c r="K13" s="1234"/>
      <c r="L13" s="1234"/>
      <c r="M13" s="1234"/>
      <c r="N13" s="1234"/>
      <c r="O13" s="1234"/>
      <c r="P13" s="1234"/>
      <c r="Q13" s="1234"/>
      <c r="R13" s="1234"/>
      <c r="S13" s="1235"/>
      <c r="T13" s="1236" t="s">
        <v>1344</v>
      </c>
      <c r="U13" s="1237"/>
      <c r="V13" s="1237"/>
      <c r="W13" s="1237"/>
      <c r="X13" s="1237"/>
      <c r="Y13" s="1238"/>
      <c r="Z13" s="1210" t="s">
        <v>12</v>
      </c>
      <c r="AA13" s="1210"/>
      <c r="AB13" s="1210"/>
      <c r="AC13" s="1210"/>
      <c r="AD13" s="1210"/>
      <c r="AE13" s="1210"/>
      <c r="AF13" s="1210"/>
      <c r="AG13" s="1210"/>
      <c r="AH13" s="1210"/>
      <c r="AI13" s="1210"/>
      <c r="AJ13" s="1210"/>
      <c r="AK13" s="1210"/>
      <c r="AL13" s="1210"/>
      <c r="AM13" s="1239" t="s">
        <v>1345</v>
      </c>
      <c r="AN13" s="1240"/>
      <c r="AO13" s="1240"/>
      <c r="AP13" s="1240"/>
      <c r="AQ13" s="1240"/>
      <c r="AR13" s="1241"/>
      <c r="AS13" s="1213" t="s">
        <v>1346</v>
      </c>
      <c r="AT13" s="1258" t="s">
        <v>15</v>
      </c>
      <c r="AU13" s="1213" t="s">
        <v>1347</v>
      </c>
      <c r="AV13" s="1224" t="s">
        <v>474</v>
      </c>
      <c r="AW13" s="1224"/>
      <c r="AX13" s="1224"/>
      <c r="AY13" s="1224"/>
      <c r="AZ13" s="1224"/>
      <c r="BA13" s="1224"/>
      <c r="BB13" s="1224"/>
      <c r="BC13" s="1075" t="s">
        <v>1442</v>
      </c>
      <c r="BD13" s="1075"/>
      <c r="BE13" s="1075"/>
      <c r="BF13" s="1075"/>
      <c r="BG13" s="1075"/>
      <c r="BH13" s="1075"/>
      <c r="BI13" s="1075"/>
      <c r="BJ13" s="1075"/>
      <c r="BK13" s="534"/>
      <c r="BL13" s="534"/>
      <c r="BN13" s="1075" t="s">
        <v>1441</v>
      </c>
      <c r="BO13" s="1075"/>
      <c r="BP13" s="1075"/>
      <c r="BQ13" s="1075"/>
      <c r="BR13" s="1075"/>
      <c r="BS13" s="1075"/>
      <c r="BT13" s="1075"/>
      <c r="BU13" s="1075"/>
      <c r="BV13" s="534"/>
      <c r="BW13" s="534"/>
      <c r="BX13" s="1046" t="s">
        <v>1441</v>
      </c>
      <c r="BY13" s="1046"/>
      <c r="BZ13" s="1046"/>
      <c r="CA13" s="1046"/>
      <c r="CB13" s="1046"/>
      <c r="CC13" s="1046"/>
      <c r="CD13" s="1046"/>
      <c r="CE13" s="1046"/>
      <c r="CF13" s="534"/>
      <c r="CG13" s="534"/>
    </row>
    <row r="14" spans="1:85" ht="12.75" customHeight="1">
      <c r="B14" s="1225" t="s">
        <v>18</v>
      </c>
      <c r="C14" s="1225"/>
      <c r="D14" s="1226" t="s">
        <v>19</v>
      </c>
      <c r="E14" s="1226"/>
      <c r="F14" s="1226"/>
      <c r="G14" s="1226"/>
      <c r="H14" s="1226"/>
      <c r="I14" s="1226"/>
      <c r="J14" s="1226"/>
      <c r="K14" s="1227" t="s">
        <v>20</v>
      </c>
      <c r="L14" s="1227" t="s">
        <v>21</v>
      </c>
      <c r="M14" s="1227" t="s">
        <v>1348</v>
      </c>
      <c r="N14" s="1227" t="s">
        <v>1349</v>
      </c>
      <c r="O14" s="1227" t="s">
        <v>1350</v>
      </c>
      <c r="P14" s="1242" t="s">
        <v>25</v>
      </c>
      <c r="Q14" s="1227" t="s">
        <v>26</v>
      </c>
      <c r="R14" s="1227" t="s">
        <v>27</v>
      </c>
      <c r="S14" s="1227" t="s">
        <v>28</v>
      </c>
      <c r="T14" s="1206" t="s">
        <v>29</v>
      </c>
      <c r="U14" s="1204" t="s">
        <v>30</v>
      </c>
      <c r="V14" s="1206" t="s">
        <v>31</v>
      </c>
      <c r="W14" s="1204" t="s">
        <v>32</v>
      </c>
      <c r="X14" s="1206" t="s">
        <v>33</v>
      </c>
      <c r="Y14" s="1208" t="s">
        <v>34</v>
      </c>
      <c r="Z14" s="1210" t="s">
        <v>1351</v>
      </c>
      <c r="AA14" s="1211" t="s">
        <v>36</v>
      </c>
      <c r="AB14" s="1212"/>
      <c r="AC14" s="1245" t="s">
        <v>37</v>
      </c>
      <c r="AD14" s="1210" t="s">
        <v>1352</v>
      </c>
      <c r="AE14" s="1210"/>
      <c r="AF14" s="1210" t="s">
        <v>39</v>
      </c>
      <c r="AG14" s="1210"/>
      <c r="AH14" s="1210" t="s">
        <v>40</v>
      </c>
      <c r="AI14" s="1210"/>
      <c r="AJ14" s="1210" t="s">
        <v>41</v>
      </c>
      <c r="AK14" s="1210"/>
      <c r="AL14" s="1210" t="s">
        <v>42</v>
      </c>
      <c r="AM14" s="1216" t="s">
        <v>29</v>
      </c>
      <c r="AN14" s="1216" t="s">
        <v>30</v>
      </c>
      <c r="AO14" s="1216" t="s">
        <v>31</v>
      </c>
      <c r="AP14" s="1216" t="s">
        <v>32</v>
      </c>
      <c r="AQ14" s="1218" t="s">
        <v>43</v>
      </c>
      <c r="AR14" s="1218" t="s">
        <v>1353</v>
      </c>
      <c r="AS14" s="1213"/>
      <c r="AT14" s="1259"/>
      <c r="AU14" s="1213"/>
      <c r="AV14" s="1244" t="s">
        <v>45</v>
      </c>
      <c r="AW14" s="1244" t="s">
        <v>46</v>
      </c>
      <c r="AX14" s="1257" t="s">
        <v>47</v>
      </c>
      <c r="AY14" s="1244" t="s">
        <v>48</v>
      </c>
      <c r="AZ14" s="1244" t="s">
        <v>49</v>
      </c>
      <c r="BA14" s="1244"/>
      <c r="BB14" s="1244"/>
      <c r="BC14" s="1076" t="s">
        <v>45</v>
      </c>
      <c r="BD14" s="1076" t="s">
        <v>46</v>
      </c>
      <c r="BE14" s="1076" t="s">
        <v>47</v>
      </c>
      <c r="BF14" s="1076" t="s">
        <v>48</v>
      </c>
      <c r="BG14" s="1076" t="s">
        <v>49</v>
      </c>
      <c r="BH14" s="1076"/>
      <c r="BI14" s="1076"/>
      <c r="BJ14" s="1077" t="s">
        <v>1313</v>
      </c>
      <c r="BK14" s="1050"/>
      <c r="BL14" s="1050"/>
      <c r="BN14" s="1076" t="s">
        <v>45</v>
      </c>
      <c r="BO14" s="1076" t="s">
        <v>46</v>
      </c>
      <c r="BP14" s="1076" t="s">
        <v>47</v>
      </c>
      <c r="BQ14" s="1076" t="s">
        <v>48</v>
      </c>
      <c r="BR14" s="1076" t="s">
        <v>49</v>
      </c>
      <c r="BS14" s="1076"/>
      <c r="BT14" s="1076"/>
      <c r="BU14" s="1077" t="s">
        <v>1313</v>
      </c>
      <c r="BV14" s="1050" t="s">
        <v>1297</v>
      </c>
      <c r="BW14" s="1050" t="s">
        <v>1443</v>
      </c>
      <c r="BX14" s="1047" t="s">
        <v>45</v>
      </c>
      <c r="BY14" s="1047" t="s">
        <v>46</v>
      </c>
      <c r="BZ14" s="1047" t="s">
        <v>47</v>
      </c>
      <c r="CA14" s="1047" t="s">
        <v>48</v>
      </c>
      <c r="CB14" s="1047" t="s">
        <v>49</v>
      </c>
      <c r="CC14" s="1047"/>
      <c r="CD14" s="1047"/>
      <c r="CE14" s="1048" t="s">
        <v>1313</v>
      </c>
      <c r="CF14" s="1050" t="s">
        <v>1297</v>
      </c>
      <c r="CG14" s="1050" t="s">
        <v>1443</v>
      </c>
    </row>
    <row r="15" spans="1:85" s="286" customFormat="1" ht="52.5">
      <c r="A15" s="327" t="s">
        <v>1335</v>
      </c>
      <c r="B15" s="324" t="s">
        <v>50</v>
      </c>
      <c r="C15" s="324" t="s">
        <v>51</v>
      </c>
      <c r="D15" s="327" t="s">
        <v>52</v>
      </c>
      <c r="E15" s="327" t="s">
        <v>53</v>
      </c>
      <c r="F15" s="327" t="s">
        <v>54</v>
      </c>
      <c r="G15" s="327" t="s">
        <v>55</v>
      </c>
      <c r="H15" s="327" t="s">
        <v>56</v>
      </c>
      <c r="I15" s="327" t="s">
        <v>57</v>
      </c>
      <c r="J15" s="327" t="s">
        <v>58</v>
      </c>
      <c r="K15" s="1228"/>
      <c r="L15" s="1228"/>
      <c r="M15" s="1228"/>
      <c r="N15" s="1228"/>
      <c r="O15" s="1228"/>
      <c r="P15" s="1243"/>
      <c r="Q15" s="1228"/>
      <c r="R15" s="1228"/>
      <c r="S15" s="1228"/>
      <c r="T15" s="1207"/>
      <c r="U15" s="1205"/>
      <c r="V15" s="1207"/>
      <c r="W15" s="1205"/>
      <c r="X15" s="1207"/>
      <c r="Y15" s="1209"/>
      <c r="Z15" s="1210"/>
      <c r="AA15" s="328" t="s">
        <v>59</v>
      </c>
      <c r="AB15" s="328" t="s">
        <v>60</v>
      </c>
      <c r="AC15" s="1246"/>
      <c r="AD15" s="1202" t="s">
        <v>61</v>
      </c>
      <c r="AE15" s="1203"/>
      <c r="AF15" s="1202" t="s">
        <v>62</v>
      </c>
      <c r="AG15" s="1203"/>
      <c r="AH15" s="328" t="s">
        <v>63</v>
      </c>
      <c r="AI15" s="328" t="s">
        <v>64</v>
      </c>
      <c r="AJ15" s="328" t="s">
        <v>65</v>
      </c>
      <c r="AK15" s="328" t="s">
        <v>66</v>
      </c>
      <c r="AL15" s="1210"/>
      <c r="AM15" s="1217"/>
      <c r="AN15" s="1217"/>
      <c r="AO15" s="1217"/>
      <c r="AP15" s="1217"/>
      <c r="AQ15" s="1219"/>
      <c r="AR15" s="1219"/>
      <c r="AS15" s="1213"/>
      <c r="AT15" s="1260"/>
      <c r="AU15" s="1213"/>
      <c r="AV15" s="1244"/>
      <c r="AW15" s="1244"/>
      <c r="AX15" s="1257"/>
      <c r="AY15" s="1244"/>
      <c r="AZ15" s="325" t="s">
        <v>67</v>
      </c>
      <c r="BA15" s="325" t="s">
        <v>68</v>
      </c>
      <c r="BB15" s="325" t="s">
        <v>69</v>
      </c>
      <c r="BC15" s="1076"/>
      <c r="BD15" s="1076"/>
      <c r="BE15" s="1076"/>
      <c r="BF15" s="1076"/>
      <c r="BG15" s="326" t="s">
        <v>67</v>
      </c>
      <c r="BH15" s="326" t="s">
        <v>68</v>
      </c>
      <c r="BI15" s="326" t="s">
        <v>69</v>
      </c>
      <c r="BJ15" s="1078"/>
      <c r="BK15" s="1051"/>
      <c r="BL15" s="1051"/>
      <c r="BN15" s="1076"/>
      <c r="BO15" s="1076"/>
      <c r="BP15" s="1076"/>
      <c r="BQ15" s="1076"/>
      <c r="BR15" s="326" t="s">
        <v>67</v>
      </c>
      <c r="BS15" s="326" t="s">
        <v>68</v>
      </c>
      <c r="BT15" s="326" t="s">
        <v>69</v>
      </c>
      <c r="BU15" s="1078"/>
      <c r="BV15" s="1051"/>
      <c r="BW15" s="1051"/>
      <c r="BX15" s="1047"/>
      <c r="BY15" s="1047"/>
      <c r="BZ15" s="1047"/>
      <c r="CA15" s="1047"/>
      <c r="CB15" s="650" t="s">
        <v>67</v>
      </c>
      <c r="CC15" s="650" t="s">
        <v>68</v>
      </c>
      <c r="CD15" s="650" t="s">
        <v>69</v>
      </c>
      <c r="CE15" s="1049"/>
      <c r="CF15" s="1051"/>
      <c r="CG15" s="1051"/>
    </row>
    <row r="16" spans="1:85" ht="69" hidden="1" customHeight="1">
      <c r="A16" s="1114" t="s">
        <v>1315</v>
      </c>
      <c r="B16" s="329"/>
      <c r="C16" s="329"/>
      <c r="D16" s="1117" t="s">
        <v>70</v>
      </c>
      <c r="E16" s="1186" t="s">
        <v>71</v>
      </c>
      <c r="F16" s="1111" t="s">
        <v>72</v>
      </c>
      <c r="G16" s="1111" t="s">
        <v>73</v>
      </c>
      <c r="H16" s="1111" t="s">
        <v>74</v>
      </c>
      <c r="I16" s="1111" t="s">
        <v>75</v>
      </c>
      <c r="J16" s="1111" t="s">
        <v>76</v>
      </c>
      <c r="K16" s="1187">
        <v>1</v>
      </c>
      <c r="L16" s="1111" t="s">
        <v>77</v>
      </c>
      <c r="M16" s="1111" t="s">
        <v>78</v>
      </c>
      <c r="N16" s="1145" t="s">
        <v>79</v>
      </c>
      <c r="O16" s="1111" t="s">
        <v>80</v>
      </c>
      <c r="P16" s="1009">
        <v>1</v>
      </c>
      <c r="Q16" s="1145" t="s">
        <v>81</v>
      </c>
      <c r="R16" s="1118" t="s">
        <v>82</v>
      </c>
      <c r="S16" s="1145" t="s">
        <v>83</v>
      </c>
      <c r="T16" s="1118" t="s">
        <v>84</v>
      </c>
      <c r="U16" s="1147">
        <f>VLOOKUP(T16,'Datos Validacion'!$C$6:$D$10,2,0)</f>
        <v>0.6</v>
      </c>
      <c r="V16" s="1149" t="s">
        <v>85</v>
      </c>
      <c r="W16" s="1137">
        <f>VLOOKUP(V16,'Datos Validacion'!$E$6:$F$15,2,0)</f>
        <v>1</v>
      </c>
      <c r="X16" s="1107" t="s">
        <v>1354</v>
      </c>
      <c r="Y16" s="1105" t="s">
        <v>87</v>
      </c>
      <c r="Z16" s="342" t="s">
        <v>1355</v>
      </c>
      <c r="AA16" s="1171" t="s">
        <v>89</v>
      </c>
      <c r="AB16" s="1107" t="s">
        <v>90</v>
      </c>
      <c r="AC16" s="1171" t="s">
        <v>91</v>
      </c>
      <c r="AD16" s="1171" t="s">
        <v>92</v>
      </c>
      <c r="AE16" s="1147">
        <f>VLOOKUP(AD16,'Datos Validacion'!$K$6:$L$8,2,0)</f>
        <v>0.25</v>
      </c>
      <c r="AF16" s="1107" t="s">
        <v>93</v>
      </c>
      <c r="AG16" s="1147">
        <f>VLOOKUP(AF16,'Datos Validacion'!$M$6:$N$7,2,0)</f>
        <v>0.15</v>
      </c>
      <c r="AH16" s="1171" t="s">
        <v>94</v>
      </c>
      <c r="AI16" s="334" t="s">
        <v>95</v>
      </c>
      <c r="AJ16" s="344" t="s">
        <v>96</v>
      </c>
      <c r="AK16" s="332" t="s">
        <v>97</v>
      </c>
      <c r="AL16" s="1214">
        <f>+AE16+AG16</f>
        <v>0.4</v>
      </c>
      <c r="AM16" s="1121" t="str">
        <f>IF(AN16&lt;=20%,"MUY BAJA",IF(AN16&lt;=40%,"BAJA",IF(AN16&lt;=60%,"MEDIA",IF(AN16&lt;=80%,"ALTA","MUY ALTA"))))</f>
        <v>BAJA</v>
      </c>
      <c r="AN16" s="1121">
        <f>IF(OR(AD16="prevenir",AD16="detectar"),(U16-(U16*AL16)), U16)</f>
        <v>0.36</v>
      </c>
      <c r="AO16" s="1121" t="str">
        <f>IF(AP16&lt;=20%,"LEVE",IF(AP16&lt;=40%,"MENOR",IF(AP16&lt;=60%,"MODERADO",IF(AP16&lt;=80%,"MAYOR","CATASTROFICO"))))</f>
        <v>CATASTROFICO</v>
      </c>
      <c r="AP16" s="1121">
        <f>IF(AD16="corregir",(W16-(W16*AL16)), W16)</f>
        <v>1</v>
      </c>
      <c r="AQ16" s="1105" t="s">
        <v>87</v>
      </c>
      <c r="AR16" s="1118" t="s">
        <v>98</v>
      </c>
      <c r="AS16" s="1125"/>
      <c r="AT16" s="1261" t="s">
        <v>99</v>
      </c>
      <c r="AU16" s="348" t="s">
        <v>100</v>
      </c>
      <c r="AV16" s="366" t="s">
        <v>101</v>
      </c>
      <c r="AW16" s="342" t="s">
        <v>102</v>
      </c>
      <c r="AX16" s="334" t="s">
        <v>103</v>
      </c>
      <c r="AY16" s="512" t="s">
        <v>104</v>
      </c>
      <c r="AZ16" s="513"/>
      <c r="BA16" s="334" t="s">
        <v>105</v>
      </c>
      <c r="BB16" s="348" t="s">
        <v>106</v>
      </c>
      <c r="BC16" s="1028">
        <v>45335</v>
      </c>
      <c r="BD16" s="1030" t="s">
        <v>1337</v>
      </c>
      <c r="BE16" s="1032" t="s">
        <v>103</v>
      </c>
      <c r="BF16" s="1263" t="s">
        <v>1336</v>
      </c>
      <c r="BG16" s="1032"/>
      <c r="BH16" s="1032" t="s">
        <v>152</v>
      </c>
      <c r="BI16" s="1030" t="s">
        <v>1338</v>
      </c>
      <c r="BJ16" s="1038" t="s">
        <v>1314</v>
      </c>
      <c r="BK16" s="985">
        <v>1</v>
      </c>
      <c r="BL16" s="985"/>
      <c r="BN16" s="1028">
        <v>45335</v>
      </c>
      <c r="BO16" s="1030" t="s">
        <v>1337</v>
      </c>
      <c r="BP16" s="1032" t="s">
        <v>103</v>
      </c>
      <c r="BQ16" s="1034" t="s">
        <v>1336</v>
      </c>
      <c r="BR16" s="1032"/>
      <c r="BS16" s="1032" t="s">
        <v>152</v>
      </c>
      <c r="BT16" s="1036" t="s">
        <v>1338</v>
      </c>
      <c r="BU16" s="1038" t="s">
        <v>1314</v>
      </c>
      <c r="BV16" s="985"/>
      <c r="BW16" s="985"/>
      <c r="BX16" s="1028">
        <v>45335</v>
      </c>
      <c r="BY16" s="1030" t="s">
        <v>1337</v>
      </c>
      <c r="BZ16" s="1032" t="s">
        <v>103</v>
      </c>
      <c r="CA16" s="1034" t="s">
        <v>1336</v>
      </c>
      <c r="CB16" s="1032"/>
      <c r="CC16" s="1032" t="s">
        <v>152</v>
      </c>
      <c r="CD16" s="1036" t="s">
        <v>1338</v>
      </c>
      <c r="CE16" s="1038" t="s">
        <v>1314</v>
      </c>
      <c r="CF16" s="985"/>
      <c r="CG16" s="985"/>
    </row>
    <row r="17" spans="1:85" ht="69" hidden="1" customHeight="1">
      <c r="A17" s="1114"/>
      <c r="B17" s="329"/>
      <c r="C17" s="329"/>
      <c r="D17" s="1117"/>
      <c r="E17" s="1186"/>
      <c r="F17" s="1111"/>
      <c r="G17" s="1111"/>
      <c r="H17" s="1111"/>
      <c r="I17" s="1111"/>
      <c r="J17" s="1111"/>
      <c r="K17" s="1187"/>
      <c r="L17" s="1111"/>
      <c r="M17" s="1111"/>
      <c r="N17" s="1145"/>
      <c r="O17" s="1111"/>
      <c r="P17" s="1112"/>
      <c r="Q17" s="1145"/>
      <c r="R17" s="1124"/>
      <c r="S17" s="1145"/>
      <c r="T17" s="1124"/>
      <c r="U17" s="1151"/>
      <c r="V17" s="1152"/>
      <c r="W17" s="1163"/>
      <c r="X17" s="1108"/>
      <c r="Y17" s="1106"/>
      <c r="Z17" s="342" t="s">
        <v>1356</v>
      </c>
      <c r="AA17" s="1201"/>
      <c r="AB17" s="1110"/>
      <c r="AC17" s="1201"/>
      <c r="AD17" s="1201"/>
      <c r="AE17" s="1148"/>
      <c r="AF17" s="1110"/>
      <c r="AG17" s="1148"/>
      <c r="AH17" s="1201"/>
      <c r="AI17" s="340" t="s">
        <v>108</v>
      </c>
      <c r="AJ17" s="343" t="s">
        <v>96</v>
      </c>
      <c r="AK17" s="340" t="s">
        <v>109</v>
      </c>
      <c r="AL17" s="1215"/>
      <c r="AM17" s="1122"/>
      <c r="AN17" s="1122"/>
      <c r="AO17" s="1122"/>
      <c r="AP17" s="1122"/>
      <c r="AQ17" s="1106"/>
      <c r="AR17" s="1124"/>
      <c r="AS17" s="1126"/>
      <c r="AT17" s="1262"/>
      <c r="AU17" s="348" t="s">
        <v>110</v>
      </c>
      <c r="AV17" s="366" t="s">
        <v>101</v>
      </c>
      <c r="AW17" s="342" t="s">
        <v>111</v>
      </c>
      <c r="AX17" s="334" t="s">
        <v>112</v>
      </c>
      <c r="AY17" s="512" t="s">
        <v>113</v>
      </c>
      <c r="AZ17" s="513"/>
      <c r="BA17" s="334" t="s">
        <v>105</v>
      </c>
      <c r="BB17" s="348" t="s">
        <v>114</v>
      </c>
      <c r="BC17" s="1040"/>
      <c r="BD17" s="1041"/>
      <c r="BE17" s="1042"/>
      <c r="BF17" s="1264"/>
      <c r="BG17" s="1042"/>
      <c r="BH17" s="1042"/>
      <c r="BI17" s="1041"/>
      <c r="BJ17" s="1045"/>
      <c r="BK17" s="986"/>
      <c r="BL17" s="986"/>
      <c r="BN17" s="1040"/>
      <c r="BO17" s="1041"/>
      <c r="BP17" s="1042"/>
      <c r="BQ17" s="1043"/>
      <c r="BR17" s="1042"/>
      <c r="BS17" s="1042"/>
      <c r="BT17" s="1044"/>
      <c r="BU17" s="1045"/>
      <c r="BV17" s="986"/>
      <c r="BW17" s="986"/>
      <c r="BX17" s="1040"/>
      <c r="BY17" s="1041"/>
      <c r="BZ17" s="1042"/>
      <c r="CA17" s="1043"/>
      <c r="CB17" s="1042"/>
      <c r="CC17" s="1042"/>
      <c r="CD17" s="1044"/>
      <c r="CE17" s="1045"/>
      <c r="CF17" s="986"/>
      <c r="CG17" s="986"/>
    </row>
    <row r="18" spans="1:85" ht="69" hidden="1" customHeight="1">
      <c r="A18" s="1114"/>
      <c r="B18" s="329"/>
      <c r="C18" s="329"/>
      <c r="D18" s="1117"/>
      <c r="E18" s="1186"/>
      <c r="F18" s="1111"/>
      <c r="G18" s="1111"/>
      <c r="H18" s="1111"/>
      <c r="I18" s="332" t="s">
        <v>115</v>
      </c>
      <c r="J18" s="332" t="s">
        <v>116</v>
      </c>
      <c r="K18" s="1187"/>
      <c r="L18" s="332" t="s">
        <v>77</v>
      </c>
      <c r="M18" s="332" t="s">
        <v>78</v>
      </c>
      <c r="N18" s="334" t="s">
        <v>117</v>
      </c>
      <c r="O18" s="332" t="s">
        <v>118</v>
      </c>
      <c r="P18" s="1010"/>
      <c r="Q18" s="1145"/>
      <c r="R18" s="1119"/>
      <c r="S18" s="1145"/>
      <c r="T18" s="1119"/>
      <c r="U18" s="1148"/>
      <c r="V18" s="1150"/>
      <c r="W18" s="1138"/>
      <c r="X18" s="1110"/>
      <c r="Y18" s="1109"/>
      <c r="Z18" s="342" t="s">
        <v>1357</v>
      </c>
      <c r="AA18" s="344" t="s">
        <v>89</v>
      </c>
      <c r="AB18" s="332" t="s">
        <v>90</v>
      </c>
      <c r="AC18" s="344" t="s">
        <v>91</v>
      </c>
      <c r="AD18" s="344" t="s">
        <v>92</v>
      </c>
      <c r="AE18" s="357">
        <f>VLOOKUP(AD18,'Datos Validacion'!$K$6:$L$8,2,0)</f>
        <v>0.25</v>
      </c>
      <c r="AF18" s="332" t="s">
        <v>93</v>
      </c>
      <c r="AG18" s="357">
        <f>VLOOKUP(AF18,'Datos Validacion'!$M$6:$N$7,2,0)</f>
        <v>0.15</v>
      </c>
      <c r="AH18" s="344" t="s">
        <v>94</v>
      </c>
      <c r="AI18" s="332" t="s">
        <v>120</v>
      </c>
      <c r="AJ18" s="344" t="s">
        <v>96</v>
      </c>
      <c r="AK18" s="344" t="s">
        <v>121</v>
      </c>
      <c r="AL18" s="358">
        <f t="shared" ref="AL18:AL26" si="0">+AE18+AG18</f>
        <v>0.4</v>
      </c>
      <c r="AM18" s="1123"/>
      <c r="AN18" s="1123"/>
      <c r="AO18" s="1123"/>
      <c r="AP18" s="1123"/>
      <c r="AQ18" s="1109"/>
      <c r="AR18" s="1119"/>
      <c r="AS18" s="1133"/>
      <c r="AT18" s="359" t="s">
        <v>122</v>
      </c>
      <c r="AU18" s="348" t="s">
        <v>123</v>
      </c>
      <c r="AV18" s="366" t="s">
        <v>101</v>
      </c>
      <c r="AW18" s="342" t="s">
        <v>124</v>
      </c>
      <c r="AX18" s="334" t="s">
        <v>112</v>
      </c>
      <c r="AY18" s="512" t="s">
        <v>125</v>
      </c>
      <c r="AZ18" s="334"/>
      <c r="BA18" s="334" t="s">
        <v>105</v>
      </c>
      <c r="BB18" s="348" t="s">
        <v>126</v>
      </c>
      <c r="BC18" s="1029"/>
      <c r="BD18" s="1031"/>
      <c r="BE18" s="1033"/>
      <c r="BF18" s="1265"/>
      <c r="BG18" s="1033"/>
      <c r="BH18" s="1033"/>
      <c r="BI18" s="1031"/>
      <c r="BJ18" s="1039"/>
      <c r="BK18" s="987"/>
      <c r="BL18" s="987"/>
      <c r="BN18" s="1029"/>
      <c r="BO18" s="1031"/>
      <c r="BP18" s="1033"/>
      <c r="BQ18" s="1035"/>
      <c r="BR18" s="1033"/>
      <c r="BS18" s="1033"/>
      <c r="BT18" s="1037"/>
      <c r="BU18" s="1039"/>
      <c r="BV18" s="987"/>
      <c r="BW18" s="987"/>
      <c r="BX18" s="1029"/>
      <c r="BY18" s="1031"/>
      <c r="BZ18" s="1033"/>
      <c r="CA18" s="1035"/>
      <c r="CB18" s="1033"/>
      <c r="CC18" s="1033"/>
      <c r="CD18" s="1037"/>
      <c r="CE18" s="1039"/>
      <c r="CF18" s="987"/>
      <c r="CG18" s="987"/>
    </row>
    <row r="19" spans="1:85" ht="57.75" hidden="1" customHeight="1">
      <c r="A19" s="1114" t="s">
        <v>1316</v>
      </c>
      <c r="B19" s="329"/>
      <c r="C19" s="329"/>
      <c r="D19" s="1117" t="s">
        <v>127</v>
      </c>
      <c r="E19" s="1186" t="s">
        <v>128</v>
      </c>
      <c r="F19" s="1111" t="s">
        <v>129</v>
      </c>
      <c r="G19" s="1111" t="s">
        <v>73</v>
      </c>
      <c r="H19" s="1111" t="s">
        <v>130</v>
      </c>
      <c r="I19" s="1111" t="s">
        <v>131</v>
      </c>
      <c r="J19" s="1111" t="s">
        <v>132</v>
      </c>
      <c r="K19" s="1187">
        <v>2</v>
      </c>
      <c r="L19" s="332" t="s">
        <v>133</v>
      </c>
      <c r="M19" s="332" t="s">
        <v>133</v>
      </c>
      <c r="N19" s="334" t="s">
        <v>79</v>
      </c>
      <c r="O19" s="332" t="s">
        <v>134</v>
      </c>
      <c r="P19" s="1009">
        <v>2</v>
      </c>
      <c r="Q19" s="1145" t="s">
        <v>135</v>
      </c>
      <c r="R19" s="1118" t="s">
        <v>82</v>
      </c>
      <c r="S19" s="1145" t="s">
        <v>136</v>
      </c>
      <c r="T19" s="1118" t="s">
        <v>84</v>
      </c>
      <c r="U19" s="1147">
        <f>VLOOKUP(T19,'Datos Validacion'!$C$6:$D$10,2,0)</f>
        <v>0.6</v>
      </c>
      <c r="V19" s="1149" t="s">
        <v>85</v>
      </c>
      <c r="W19" s="1137">
        <f>VLOOKUP(V19,'Datos Validacion'!$E$6:$F$15,2,0)</f>
        <v>1</v>
      </c>
      <c r="X19" s="1107" t="s">
        <v>1358</v>
      </c>
      <c r="Y19" s="1105" t="s">
        <v>87</v>
      </c>
      <c r="Z19" s="332" t="s">
        <v>1359</v>
      </c>
      <c r="AA19" s="344" t="s">
        <v>89</v>
      </c>
      <c r="AB19" s="332" t="s">
        <v>139</v>
      </c>
      <c r="AC19" s="344" t="s">
        <v>91</v>
      </c>
      <c r="AD19" s="344" t="s">
        <v>92</v>
      </c>
      <c r="AE19" s="357">
        <f>VLOOKUP(AD19,'Datos Validacion'!$K$6:$L$8,2,0)</f>
        <v>0.25</v>
      </c>
      <c r="AF19" s="332" t="s">
        <v>93</v>
      </c>
      <c r="AG19" s="357">
        <f>VLOOKUP(AF19,'Datos Validacion'!$M$6:$N$7,2,0)</f>
        <v>0.15</v>
      </c>
      <c r="AH19" s="344" t="s">
        <v>94</v>
      </c>
      <c r="AI19" s="332" t="s">
        <v>140</v>
      </c>
      <c r="AJ19" s="344" t="s">
        <v>96</v>
      </c>
      <c r="AK19" s="344" t="s">
        <v>141</v>
      </c>
      <c r="AL19" s="358">
        <f t="shared" si="0"/>
        <v>0.4</v>
      </c>
      <c r="AM19" s="1121" t="str">
        <f>IF(AN19&lt;=20%,"MUY BAJA",IF(AN19&lt;=40%,"BAJA",IF(AN19&lt;=60%,"MEDIA",IF(AN19&lt;=80%,"ALTA","MUY ALTA"))))</f>
        <v>BAJA</v>
      </c>
      <c r="AN19" s="1121">
        <f>IF(OR(AD19="prevenir",AD19="detectar"),(U19-(U19*AL19)), U19)</f>
        <v>0.36</v>
      </c>
      <c r="AO19" s="1121" t="str">
        <f>IF(AP19&lt;=20%,"LEVE",IF(AP19&lt;=40%,"MENOR",IF(AP19&lt;=60%,"MODERADO",IF(AP19&lt;=80%,"MAYOR","CATASTROFICO"))))</f>
        <v>CATASTROFICO</v>
      </c>
      <c r="AP19" s="1121">
        <f>IF(AD19="corregir",(W19-(W19*AL19)), W19)</f>
        <v>1</v>
      </c>
      <c r="AQ19" s="1105" t="s">
        <v>87</v>
      </c>
      <c r="AR19" s="1118" t="s">
        <v>98</v>
      </c>
      <c r="AS19" s="1125"/>
      <c r="AT19" s="359" t="s">
        <v>142</v>
      </c>
      <c r="AU19" s="360" t="s">
        <v>143</v>
      </c>
      <c r="AV19" s="366" t="s">
        <v>101</v>
      </c>
      <c r="AW19" s="342" t="s">
        <v>144</v>
      </c>
      <c r="AX19" s="334" t="s">
        <v>112</v>
      </c>
      <c r="AY19" s="514" t="s">
        <v>145</v>
      </c>
      <c r="AZ19" s="334"/>
      <c r="BA19" s="334" t="s">
        <v>105</v>
      </c>
      <c r="BB19" s="348" t="s">
        <v>146</v>
      </c>
      <c r="BC19" s="1028">
        <f>BC16</f>
        <v>45335</v>
      </c>
      <c r="BD19" s="1030" t="str">
        <f>BD16</f>
        <v xml:space="preserve">En el CIGD del 23/01/2024 en el marco de presentación de los Planes de Acción, el Grupo de Gestión Documental presento el  Plan Institucional de Archivos de la Entidad -PINAR, para la función archivística del Ministerio </v>
      </c>
      <c r="BE19" s="1032" t="s">
        <v>112</v>
      </c>
      <c r="BF19" s="1263" t="str">
        <f>BF16</f>
        <v>Plan Institucional de Archivo</v>
      </c>
      <c r="BG19" s="1032"/>
      <c r="BH19" s="1032" t="s">
        <v>152</v>
      </c>
      <c r="BI19" s="1030" t="str">
        <f>BI16</f>
        <v>Con el Plan Institucional de Archivo se propende por: Implementar SIC, Mejorar y actualizar los Instrumentos Archivísticos; Aplicar TRDs y TVDs; Implementar los programas específicos para Documentos Especiales y de Gestión de Documentos Electrónicos; e Implementar el SGDEA para Expediente Electrónico en el SGD.</v>
      </c>
      <c r="BJ19" s="1038" t="s">
        <v>1314</v>
      </c>
      <c r="BK19" s="985">
        <v>1</v>
      </c>
      <c r="BL19" s="985"/>
      <c r="BN19" s="1028">
        <f>BN16</f>
        <v>45335</v>
      </c>
      <c r="BO19" s="1030" t="str">
        <f>BO16</f>
        <v xml:space="preserve">En el CIGD del 23/01/2024 en el marco de presentación de los Planes de Acción, el Grupo de Gestión Documental presento el  Plan Institucional de Archivos de la Entidad -PINAR, para la función archivística del Ministerio </v>
      </c>
      <c r="BP19" s="1032" t="s">
        <v>112</v>
      </c>
      <c r="BQ19" s="1034" t="str">
        <f>BQ16</f>
        <v>Plan Institucional de Archivo</v>
      </c>
      <c r="BR19" s="1032"/>
      <c r="BS19" s="1032" t="s">
        <v>152</v>
      </c>
      <c r="BT19" s="1036" t="str">
        <f>BT16</f>
        <v>Con el Plan Institucional de Archivo se propende por: Implementar SIC, Mejorar y actualizar los Instrumentos Archivísticos; Aplicar TRDs y TVDs; Implementar los programas específicos para Documentos Especiales y de Gestión de Documentos Electrónicos; e Implementar el SGDEA para Expediente Electrónico en el SGD.</v>
      </c>
      <c r="BU19" s="1038" t="s">
        <v>1314</v>
      </c>
      <c r="BV19" s="985"/>
      <c r="BW19" s="985"/>
      <c r="BX19" s="1028">
        <f>BX16</f>
        <v>45335</v>
      </c>
      <c r="BY19" s="1030" t="str">
        <f>BY16</f>
        <v xml:space="preserve">En el CIGD del 23/01/2024 en el marco de presentación de los Planes de Acción, el Grupo de Gestión Documental presento el  Plan Institucional de Archivos de la Entidad -PINAR, para la función archivística del Ministerio </v>
      </c>
      <c r="BZ19" s="1032" t="s">
        <v>112</v>
      </c>
      <c r="CA19" s="1034" t="str">
        <f>CA16</f>
        <v>Plan Institucional de Archivo</v>
      </c>
      <c r="CB19" s="1032"/>
      <c r="CC19" s="1032" t="s">
        <v>152</v>
      </c>
      <c r="CD19" s="1036" t="str">
        <f>CD16</f>
        <v>Con el Plan Institucional de Archivo se propende por: Implementar SIC, Mejorar y actualizar los Instrumentos Archivísticos; Aplicar TRDs y TVDs; Implementar los programas específicos para Documentos Especiales y de Gestión de Documentos Electrónicos; e Implementar el SGDEA para Expediente Electrónico en el SGD.</v>
      </c>
      <c r="CE19" s="1038" t="s">
        <v>1314</v>
      </c>
      <c r="CF19" s="985"/>
      <c r="CG19" s="985"/>
    </row>
    <row r="20" spans="1:85" ht="57.75" hidden="1" customHeight="1">
      <c r="A20" s="1114"/>
      <c r="B20" s="329"/>
      <c r="C20" s="329"/>
      <c r="D20" s="1117"/>
      <c r="E20" s="1186"/>
      <c r="F20" s="1111"/>
      <c r="G20" s="1111"/>
      <c r="H20" s="1111"/>
      <c r="I20" s="1111"/>
      <c r="J20" s="1111"/>
      <c r="K20" s="1187"/>
      <c r="L20" s="332" t="s">
        <v>133</v>
      </c>
      <c r="M20" s="332" t="s">
        <v>133</v>
      </c>
      <c r="N20" s="334" t="s">
        <v>79</v>
      </c>
      <c r="O20" s="332" t="s">
        <v>147</v>
      </c>
      <c r="P20" s="1010"/>
      <c r="Q20" s="1145"/>
      <c r="R20" s="1119"/>
      <c r="S20" s="1145"/>
      <c r="T20" s="1119"/>
      <c r="U20" s="1148"/>
      <c r="V20" s="1150"/>
      <c r="W20" s="1138"/>
      <c r="X20" s="1110"/>
      <c r="Y20" s="1109"/>
      <c r="Z20" s="334" t="s">
        <v>1360</v>
      </c>
      <c r="AA20" s="344" t="s">
        <v>89</v>
      </c>
      <c r="AB20" s="332" t="s">
        <v>90</v>
      </c>
      <c r="AC20" s="344" t="s">
        <v>91</v>
      </c>
      <c r="AD20" s="344" t="s">
        <v>92</v>
      </c>
      <c r="AE20" s="357">
        <f>VLOOKUP(AD20,'Datos Validacion'!$K$6:$L$8,2,0)</f>
        <v>0.25</v>
      </c>
      <c r="AF20" s="332" t="s">
        <v>93</v>
      </c>
      <c r="AG20" s="357">
        <f>VLOOKUP(AF20,'Datos Validacion'!$M$6:$N$7,2,0)</f>
        <v>0.15</v>
      </c>
      <c r="AH20" s="344" t="s">
        <v>94</v>
      </c>
      <c r="AI20" s="334" t="s">
        <v>95</v>
      </c>
      <c r="AJ20" s="344" t="s">
        <v>96</v>
      </c>
      <c r="AK20" s="332" t="s">
        <v>141</v>
      </c>
      <c r="AL20" s="358">
        <f t="shared" si="0"/>
        <v>0.4</v>
      </c>
      <c r="AM20" s="1123"/>
      <c r="AN20" s="1123"/>
      <c r="AO20" s="1123"/>
      <c r="AP20" s="1123"/>
      <c r="AQ20" s="1109"/>
      <c r="AR20" s="1119"/>
      <c r="AS20" s="1133"/>
      <c r="AT20" s="359" t="s">
        <v>142</v>
      </c>
      <c r="AU20" s="348" t="s">
        <v>149</v>
      </c>
      <c r="AV20" s="366" t="s">
        <v>101</v>
      </c>
      <c r="AW20" s="342" t="s">
        <v>150</v>
      </c>
      <c r="AX20" s="334" t="s">
        <v>112</v>
      </c>
      <c r="AY20" s="514" t="s">
        <v>151</v>
      </c>
      <c r="AZ20" s="334"/>
      <c r="BA20" s="334" t="s">
        <v>152</v>
      </c>
      <c r="BB20" s="348" t="s">
        <v>153</v>
      </c>
      <c r="BC20" s="1029"/>
      <c r="BD20" s="1031"/>
      <c r="BE20" s="1033"/>
      <c r="BF20" s="1265"/>
      <c r="BG20" s="1033"/>
      <c r="BH20" s="1033"/>
      <c r="BI20" s="1031"/>
      <c r="BJ20" s="1039"/>
      <c r="BK20" s="987"/>
      <c r="BL20" s="987"/>
      <c r="BN20" s="1029"/>
      <c r="BO20" s="1031"/>
      <c r="BP20" s="1033"/>
      <c r="BQ20" s="1035"/>
      <c r="BR20" s="1033"/>
      <c r="BS20" s="1033"/>
      <c r="BT20" s="1037"/>
      <c r="BU20" s="1039"/>
      <c r="BV20" s="987"/>
      <c r="BW20" s="987"/>
      <c r="BX20" s="1029"/>
      <c r="BY20" s="1031"/>
      <c r="BZ20" s="1033"/>
      <c r="CA20" s="1035"/>
      <c r="CB20" s="1033"/>
      <c r="CC20" s="1033"/>
      <c r="CD20" s="1037"/>
      <c r="CE20" s="1039"/>
      <c r="CF20" s="987"/>
      <c r="CG20" s="987"/>
    </row>
    <row r="21" spans="1:85" ht="95.25" hidden="1" customHeight="1">
      <c r="A21" s="362" t="s">
        <v>1317</v>
      </c>
      <c r="B21" s="329"/>
      <c r="C21" s="329"/>
      <c r="D21" s="330"/>
      <c r="E21" s="331" t="s">
        <v>154</v>
      </c>
      <c r="F21" s="332" t="s">
        <v>155</v>
      </c>
      <c r="G21" s="332" t="s">
        <v>73</v>
      </c>
      <c r="H21" s="332" t="s">
        <v>156</v>
      </c>
      <c r="I21" s="332" t="s">
        <v>115</v>
      </c>
      <c r="J21" s="332" t="s">
        <v>157</v>
      </c>
      <c r="K21" s="333">
        <v>3</v>
      </c>
      <c r="L21" s="332" t="s">
        <v>158</v>
      </c>
      <c r="M21" s="332" t="s">
        <v>159</v>
      </c>
      <c r="N21" s="334" t="s">
        <v>79</v>
      </c>
      <c r="O21" s="332" t="s">
        <v>160</v>
      </c>
      <c r="P21" s="330">
        <v>3</v>
      </c>
      <c r="Q21" s="334" t="s">
        <v>161</v>
      </c>
      <c r="R21" s="342" t="s">
        <v>82</v>
      </c>
      <c r="S21" s="334" t="s">
        <v>136</v>
      </c>
      <c r="T21" s="336" t="s">
        <v>162</v>
      </c>
      <c r="U21" s="337">
        <f>VLOOKUP(T21,'Datos Validacion'!$C$6:$D$10,2,0)</f>
        <v>0.8</v>
      </c>
      <c r="V21" s="338" t="s">
        <v>163</v>
      </c>
      <c r="W21" s="339">
        <f>VLOOKUP(V21,'Datos Validacion'!$E$6:$F$15,2,0)</f>
        <v>0.8</v>
      </c>
      <c r="X21" s="354" t="s">
        <v>1361</v>
      </c>
      <c r="Y21" s="341" t="s">
        <v>165</v>
      </c>
      <c r="Z21" s="334" t="s">
        <v>1362</v>
      </c>
      <c r="AA21" s="344" t="s">
        <v>89</v>
      </c>
      <c r="AB21" s="332" t="s">
        <v>167</v>
      </c>
      <c r="AC21" s="344" t="s">
        <v>91</v>
      </c>
      <c r="AD21" s="344" t="s">
        <v>92</v>
      </c>
      <c r="AE21" s="357">
        <f>VLOOKUP(AD21,'Datos Validacion'!$K$6:$L$8,2,0)</f>
        <v>0.25</v>
      </c>
      <c r="AF21" s="332" t="s">
        <v>93</v>
      </c>
      <c r="AG21" s="357">
        <f>VLOOKUP(AF21,'Datos Validacion'!$M$6:$N$7,2,0)</f>
        <v>0.15</v>
      </c>
      <c r="AH21" s="344" t="s">
        <v>94</v>
      </c>
      <c r="AI21" s="334" t="s">
        <v>168</v>
      </c>
      <c r="AJ21" s="344" t="s">
        <v>96</v>
      </c>
      <c r="AK21" s="332" t="s">
        <v>141</v>
      </c>
      <c r="AL21" s="358">
        <f t="shared" si="0"/>
        <v>0.4</v>
      </c>
      <c r="AM21" s="363" t="str">
        <f>IF(AN21&lt;=20%,"MUY BAJA",IF(AN21&lt;=40%,"BAJA",IF(AN21&lt;=60%,"MEDIA",IF(AN21&lt;=80%,"ALTA","MUY ALTA"))))</f>
        <v>MEDIA</v>
      </c>
      <c r="AN21" s="363">
        <f>IF(OR(AD21="prevenir",AD21="detectar"),(U21-(U21*AL21)), U21)</f>
        <v>0.48</v>
      </c>
      <c r="AO21" s="363" t="str">
        <f>IF(AP21&lt;=20%,"LEVE",IF(AP21&lt;=40%,"MENOR",IF(AP21&lt;=60%,"MODERADO",IF(AP21&lt;=80%,"MAYOR","CATASTROFICO"))))</f>
        <v>MAYOR</v>
      </c>
      <c r="AP21" s="363">
        <f>IF(AD21="corregir",(W21-(W21*AL21)), W21)</f>
        <v>0.8</v>
      </c>
      <c r="AQ21" s="341" t="s">
        <v>165</v>
      </c>
      <c r="AR21" s="334" t="s">
        <v>98</v>
      </c>
      <c r="AS21" s="364"/>
      <c r="AT21" s="365" t="s">
        <v>142</v>
      </c>
      <c r="AU21" s="427" t="s">
        <v>169</v>
      </c>
      <c r="AV21" s="366">
        <v>45209</v>
      </c>
      <c r="AW21" s="342" t="s">
        <v>170</v>
      </c>
      <c r="AX21" s="334" t="s">
        <v>171</v>
      </c>
      <c r="AY21" s="514" t="s">
        <v>151</v>
      </c>
      <c r="AZ21" s="334"/>
      <c r="BA21" s="334" t="s">
        <v>152</v>
      </c>
      <c r="BB21" s="348" t="s">
        <v>172</v>
      </c>
      <c r="BC21" s="428">
        <v>45335</v>
      </c>
      <c r="BD21" s="441" t="s">
        <v>1415</v>
      </c>
      <c r="BE21" s="429" t="s">
        <v>171</v>
      </c>
      <c r="BF21" s="448"/>
      <c r="BG21" s="429"/>
      <c r="BH21" s="429" t="s">
        <v>152</v>
      </c>
      <c r="BI21" s="441" t="str">
        <f>BD21</f>
        <v>Cumplida para la vigencia 2023</v>
      </c>
      <c r="BJ21" s="430" t="s">
        <v>1314</v>
      </c>
      <c r="BK21" s="535">
        <v>1</v>
      </c>
      <c r="BL21" s="535"/>
      <c r="BN21" s="428">
        <v>45335</v>
      </c>
      <c r="BO21" s="441" t="s">
        <v>1415</v>
      </c>
      <c r="BP21" s="429" t="s">
        <v>171</v>
      </c>
      <c r="BQ21" s="632"/>
      <c r="BR21" s="429"/>
      <c r="BS21" s="429" t="s">
        <v>152</v>
      </c>
      <c r="BT21" s="427" t="str">
        <f>BO21</f>
        <v>Cumplida para la vigencia 2023</v>
      </c>
      <c r="BU21" s="430" t="s">
        <v>1314</v>
      </c>
      <c r="BV21" s="535"/>
      <c r="BW21" s="535"/>
      <c r="BX21" s="428">
        <v>45335</v>
      </c>
      <c r="BY21" s="441" t="s">
        <v>1415</v>
      </c>
      <c r="BZ21" s="429" t="s">
        <v>171</v>
      </c>
      <c r="CA21" s="632"/>
      <c r="CB21" s="429"/>
      <c r="CC21" s="429" t="s">
        <v>152</v>
      </c>
      <c r="CD21" s="427" t="str">
        <f>BY21</f>
        <v>Cumplida para la vigencia 2023</v>
      </c>
      <c r="CE21" s="430" t="s">
        <v>1314</v>
      </c>
      <c r="CF21" s="535"/>
      <c r="CG21" s="535"/>
    </row>
    <row r="22" spans="1:85" ht="84.75" hidden="1" customHeight="1">
      <c r="A22" s="1105" t="s">
        <v>1318</v>
      </c>
      <c r="B22" s="1107"/>
      <c r="C22" s="1107"/>
      <c r="D22" s="1107"/>
      <c r="E22" s="1165" t="s">
        <v>1363</v>
      </c>
      <c r="F22" s="1107" t="s">
        <v>174</v>
      </c>
      <c r="G22" s="1107" t="s">
        <v>175</v>
      </c>
      <c r="H22" s="1107" t="s">
        <v>176</v>
      </c>
      <c r="I22" s="1107" t="s">
        <v>177</v>
      </c>
      <c r="J22" s="1107" t="s">
        <v>178</v>
      </c>
      <c r="K22" s="1164">
        <v>4</v>
      </c>
      <c r="L22" s="1107" t="s">
        <v>179</v>
      </c>
      <c r="M22" s="1107" t="s">
        <v>180</v>
      </c>
      <c r="N22" s="1118" t="s">
        <v>79</v>
      </c>
      <c r="O22" s="1107" t="s">
        <v>181</v>
      </c>
      <c r="P22" s="1009">
        <v>4</v>
      </c>
      <c r="Q22" s="1118" t="s">
        <v>182</v>
      </c>
      <c r="R22" s="1118" t="s">
        <v>82</v>
      </c>
      <c r="S22" s="1118" t="s">
        <v>183</v>
      </c>
      <c r="T22" s="1118" t="s">
        <v>184</v>
      </c>
      <c r="U22" s="1147">
        <f>VLOOKUP(T22,'Datos Validacion'!$C$6:$D$10,2,0)</f>
        <v>0.4</v>
      </c>
      <c r="V22" s="1149" t="s">
        <v>163</v>
      </c>
      <c r="W22" s="1137">
        <f>VLOOKUP(V22,'Datos Validacion'!$E$6:$F$15,2,0)</f>
        <v>0.8</v>
      </c>
      <c r="X22" s="1107" t="s">
        <v>1364</v>
      </c>
      <c r="Y22" s="1105" t="s">
        <v>165</v>
      </c>
      <c r="Z22" s="336" t="s">
        <v>1365</v>
      </c>
      <c r="AA22" s="343" t="s">
        <v>89</v>
      </c>
      <c r="AB22" s="336" t="s">
        <v>187</v>
      </c>
      <c r="AC22" s="343" t="s">
        <v>91</v>
      </c>
      <c r="AD22" s="343" t="s">
        <v>92</v>
      </c>
      <c r="AE22" s="337">
        <f>VLOOKUP(AD22,'Datos Validacion'!$K$6:$L$8,2,0)</f>
        <v>0.25</v>
      </c>
      <c r="AF22" s="340" t="s">
        <v>188</v>
      </c>
      <c r="AG22" s="337">
        <f>VLOOKUP(AF22,'Datos Validacion'!$M$6:$N$7,2,0)</f>
        <v>0.25</v>
      </c>
      <c r="AH22" s="343" t="s">
        <v>94</v>
      </c>
      <c r="AI22" s="336" t="s">
        <v>189</v>
      </c>
      <c r="AJ22" s="343" t="s">
        <v>96</v>
      </c>
      <c r="AK22" s="340" t="s">
        <v>190</v>
      </c>
      <c r="AL22" s="345">
        <f t="shared" si="0"/>
        <v>0.5</v>
      </c>
      <c r="AM22" s="1121" t="str">
        <f>IF(AN22&lt;=20%,"MUY BAJA",IF(AN22&lt;=40%,"BAJA",IF(AN22&lt;=60%,"MEDIA",IF(AN22&lt;=80%,"ALTA","MUY ALTA"))))</f>
        <v>MUY BAJA</v>
      </c>
      <c r="AN22" s="1121">
        <f>IF(OR(AD22="prevenir",AD22="detectar"),(U22-(U22*AL22)), U22)</f>
        <v>0.2</v>
      </c>
      <c r="AO22" s="1121" t="str">
        <f>IF(AP22&lt;=20%,"LEVE",IF(AP22&lt;=40%,"MENOR",IF(AP22&lt;=60%,"MODERADO",IF(AP22&lt;=80%,"MAYOR","CATASTROFICO"))))</f>
        <v>MAYOR</v>
      </c>
      <c r="AP22" s="1121">
        <f>IF(AD22="corregir",(W22-(W22*AL22)), W22)</f>
        <v>0.8</v>
      </c>
      <c r="AQ22" s="1105" t="s">
        <v>165</v>
      </c>
      <c r="AR22" s="1118" t="s">
        <v>191</v>
      </c>
      <c r="AS22" s="1125"/>
      <c r="AT22" s="365" t="s">
        <v>192</v>
      </c>
      <c r="AU22" s="368" t="s">
        <v>193</v>
      </c>
      <c r="AV22" s="366">
        <v>45209</v>
      </c>
      <c r="AW22" s="342" t="s">
        <v>194</v>
      </c>
      <c r="AX22" s="334" t="s">
        <v>195</v>
      </c>
      <c r="AY22" s="369" t="s">
        <v>196</v>
      </c>
      <c r="AZ22" s="342"/>
      <c r="BA22" s="334" t="s">
        <v>152</v>
      </c>
      <c r="BB22" s="348" t="s">
        <v>197</v>
      </c>
      <c r="BC22" s="370">
        <v>45335</v>
      </c>
      <c r="BD22" s="371" t="s">
        <v>194</v>
      </c>
      <c r="BE22" s="371" t="s">
        <v>195</v>
      </c>
      <c r="BF22" s="449" t="s">
        <v>1339</v>
      </c>
      <c r="BG22" s="371"/>
      <c r="BH22" s="372" t="s">
        <v>152</v>
      </c>
      <c r="BI22" s="371" t="s">
        <v>197</v>
      </c>
      <c r="BJ22" s="373" t="s">
        <v>1314</v>
      </c>
      <c r="BK22" s="535">
        <v>1</v>
      </c>
      <c r="BL22" s="535"/>
      <c r="BN22" s="370">
        <v>45335</v>
      </c>
      <c r="BO22" s="371" t="s">
        <v>194</v>
      </c>
      <c r="BP22" s="371" t="s">
        <v>195</v>
      </c>
      <c r="BQ22" s="633" t="s">
        <v>1339</v>
      </c>
      <c r="BR22" s="371"/>
      <c r="BS22" s="372" t="s">
        <v>152</v>
      </c>
      <c r="BT22" s="630" t="s">
        <v>197</v>
      </c>
      <c r="BU22" s="373" t="s">
        <v>1314</v>
      </c>
      <c r="BV22" s="535"/>
      <c r="BW22" s="535"/>
      <c r="BX22" s="370">
        <v>45335</v>
      </c>
      <c r="BY22" s="371" t="s">
        <v>194</v>
      </c>
      <c r="BZ22" s="371" t="s">
        <v>195</v>
      </c>
      <c r="CA22" s="633" t="s">
        <v>1339</v>
      </c>
      <c r="CB22" s="371"/>
      <c r="CC22" s="372" t="s">
        <v>152</v>
      </c>
      <c r="CD22" s="630" t="s">
        <v>197</v>
      </c>
      <c r="CE22" s="373" t="s">
        <v>1314</v>
      </c>
      <c r="CF22" s="535"/>
      <c r="CG22" s="535"/>
    </row>
    <row r="23" spans="1:85" ht="84.75" hidden="1" customHeight="1">
      <c r="A23" s="1106"/>
      <c r="B23" s="1108"/>
      <c r="C23" s="1108"/>
      <c r="D23" s="1108"/>
      <c r="E23" s="1165"/>
      <c r="F23" s="1108"/>
      <c r="G23" s="1108"/>
      <c r="H23" s="1108"/>
      <c r="I23" s="1108"/>
      <c r="J23" s="1108"/>
      <c r="K23" s="1164"/>
      <c r="L23" s="1108"/>
      <c r="M23" s="1108"/>
      <c r="N23" s="1124"/>
      <c r="O23" s="1108"/>
      <c r="P23" s="1112"/>
      <c r="Q23" s="1124"/>
      <c r="R23" s="1124"/>
      <c r="S23" s="1124"/>
      <c r="T23" s="1124"/>
      <c r="U23" s="1151"/>
      <c r="V23" s="1152"/>
      <c r="W23" s="1163"/>
      <c r="X23" s="1108"/>
      <c r="Y23" s="1106"/>
      <c r="Z23" s="335" t="s">
        <v>1366</v>
      </c>
      <c r="AA23" s="343" t="s">
        <v>89</v>
      </c>
      <c r="AB23" s="340" t="s">
        <v>199</v>
      </c>
      <c r="AC23" s="343" t="s">
        <v>91</v>
      </c>
      <c r="AD23" s="343" t="s">
        <v>92</v>
      </c>
      <c r="AE23" s="337">
        <f>VLOOKUP(AD23,'Datos Validacion'!$K$6:$L$8,2,0)</f>
        <v>0.25</v>
      </c>
      <c r="AF23" s="340" t="s">
        <v>188</v>
      </c>
      <c r="AG23" s="337">
        <f>VLOOKUP(AF23,'Datos Validacion'!$M$6:$N$7,2,0)</f>
        <v>0.25</v>
      </c>
      <c r="AH23" s="343" t="s">
        <v>94</v>
      </c>
      <c r="AI23" s="336" t="s">
        <v>200</v>
      </c>
      <c r="AJ23" s="343" t="s">
        <v>96</v>
      </c>
      <c r="AK23" s="340" t="s">
        <v>201</v>
      </c>
      <c r="AL23" s="345">
        <f t="shared" si="0"/>
        <v>0.5</v>
      </c>
      <c r="AM23" s="1122"/>
      <c r="AN23" s="1122"/>
      <c r="AO23" s="1122"/>
      <c r="AP23" s="1122"/>
      <c r="AQ23" s="1106"/>
      <c r="AR23" s="1124"/>
      <c r="AS23" s="1126"/>
      <c r="AT23" s="365" t="s">
        <v>202</v>
      </c>
      <c r="AU23" s="374" t="s">
        <v>203</v>
      </c>
      <c r="AV23" s="366">
        <v>45209</v>
      </c>
      <c r="AW23" s="342" t="s">
        <v>204</v>
      </c>
      <c r="AX23" s="334" t="s">
        <v>205</v>
      </c>
      <c r="AY23" s="367" t="s">
        <v>151</v>
      </c>
      <c r="AZ23" s="342"/>
      <c r="BA23" s="334" t="s">
        <v>152</v>
      </c>
      <c r="BB23" s="348" t="s">
        <v>206</v>
      </c>
      <c r="BC23" s="349">
        <v>45335</v>
      </c>
      <c r="BD23" s="350" t="s">
        <v>1415</v>
      </c>
      <c r="BE23" s="352" t="s">
        <v>205</v>
      </c>
      <c r="BF23" s="450" t="s">
        <v>1339</v>
      </c>
      <c r="BG23" s="350"/>
      <c r="BH23" s="352" t="s">
        <v>152</v>
      </c>
      <c r="BI23" s="350" t="s">
        <v>1415</v>
      </c>
      <c r="BJ23" s="351" t="s">
        <v>1314</v>
      </c>
      <c r="BK23" s="535">
        <v>1</v>
      </c>
      <c r="BL23" s="535"/>
      <c r="BN23" s="349">
        <v>45335</v>
      </c>
      <c r="BO23" s="350" t="s">
        <v>1415</v>
      </c>
      <c r="BP23" s="352" t="s">
        <v>205</v>
      </c>
      <c r="BQ23" s="361" t="s">
        <v>1339</v>
      </c>
      <c r="BR23" s="350"/>
      <c r="BS23" s="352" t="s">
        <v>152</v>
      </c>
      <c r="BT23" s="374" t="s">
        <v>1415</v>
      </c>
      <c r="BU23" s="351" t="s">
        <v>1314</v>
      </c>
      <c r="BV23" s="535"/>
      <c r="BW23" s="535"/>
      <c r="BX23" s="349">
        <v>45335</v>
      </c>
      <c r="BY23" s="350" t="s">
        <v>1415</v>
      </c>
      <c r="BZ23" s="352" t="s">
        <v>205</v>
      </c>
      <c r="CA23" s="361" t="s">
        <v>1339</v>
      </c>
      <c r="CB23" s="350"/>
      <c r="CC23" s="352" t="s">
        <v>152</v>
      </c>
      <c r="CD23" s="374" t="s">
        <v>1415</v>
      </c>
      <c r="CE23" s="351" t="s">
        <v>1314</v>
      </c>
      <c r="CF23" s="535"/>
      <c r="CG23" s="535"/>
    </row>
    <row r="24" spans="1:85" ht="84.75" hidden="1" customHeight="1">
      <c r="A24" s="1106"/>
      <c r="B24" s="1108"/>
      <c r="C24" s="1108"/>
      <c r="D24" s="1108"/>
      <c r="E24" s="1165"/>
      <c r="F24" s="1108"/>
      <c r="G24" s="1108"/>
      <c r="H24" s="1108"/>
      <c r="I24" s="1108"/>
      <c r="J24" s="1108"/>
      <c r="K24" s="1164"/>
      <c r="L24" s="1108"/>
      <c r="M24" s="1108"/>
      <c r="N24" s="1124"/>
      <c r="O24" s="1108"/>
      <c r="P24" s="1112"/>
      <c r="Q24" s="1124"/>
      <c r="R24" s="1124"/>
      <c r="S24" s="1124"/>
      <c r="T24" s="1124"/>
      <c r="U24" s="1151"/>
      <c r="V24" s="1152"/>
      <c r="W24" s="1163"/>
      <c r="X24" s="1108"/>
      <c r="Y24" s="1106"/>
      <c r="Z24" s="336" t="s">
        <v>1367</v>
      </c>
      <c r="AA24" s="343" t="s">
        <v>89</v>
      </c>
      <c r="AB24" s="340" t="s">
        <v>167</v>
      </c>
      <c r="AC24" s="343" t="s">
        <v>91</v>
      </c>
      <c r="AD24" s="343" t="s">
        <v>208</v>
      </c>
      <c r="AE24" s="337">
        <f>VLOOKUP(AD24,'Datos Validacion'!$K$6:$L$8,2,0)</f>
        <v>0.1</v>
      </c>
      <c r="AF24" s="340" t="s">
        <v>188</v>
      </c>
      <c r="AG24" s="337">
        <f>VLOOKUP(AF24,'Datos Validacion'!$M$6:$N$7,2,0)</f>
        <v>0.25</v>
      </c>
      <c r="AH24" s="343" t="s">
        <v>94</v>
      </c>
      <c r="AI24" s="336" t="s">
        <v>209</v>
      </c>
      <c r="AJ24" s="343" t="s">
        <v>96</v>
      </c>
      <c r="AK24" s="340" t="s">
        <v>210</v>
      </c>
      <c r="AL24" s="345">
        <f t="shared" si="0"/>
        <v>0.35</v>
      </c>
      <c r="AM24" s="1122"/>
      <c r="AN24" s="1122"/>
      <c r="AO24" s="1122"/>
      <c r="AP24" s="1122"/>
      <c r="AQ24" s="1106"/>
      <c r="AR24" s="1124"/>
      <c r="AS24" s="1126"/>
      <c r="AT24" s="365" t="s">
        <v>211</v>
      </c>
      <c r="AU24" s="375" t="s">
        <v>212</v>
      </c>
      <c r="AV24" s="366">
        <v>45209</v>
      </c>
      <c r="AW24" s="342" t="s">
        <v>213</v>
      </c>
      <c r="AX24" s="334" t="s">
        <v>205</v>
      </c>
      <c r="AY24" s="367" t="s">
        <v>151</v>
      </c>
      <c r="AZ24" s="342"/>
      <c r="BA24" s="334" t="s">
        <v>152</v>
      </c>
      <c r="BB24" s="348" t="s">
        <v>206</v>
      </c>
      <c r="BC24" s="376">
        <v>45335</v>
      </c>
      <c r="BD24" s="378" t="s">
        <v>213</v>
      </c>
      <c r="BE24" s="377" t="s">
        <v>205</v>
      </c>
      <c r="BF24" s="451" t="s">
        <v>1339</v>
      </c>
      <c r="BG24" s="378"/>
      <c r="BH24" s="377" t="s">
        <v>152</v>
      </c>
      <c r="BI24" s="378" t="s">
        <v>1341</v>
      </c>
      <c r="BJ24" s="379" t="s">
        <v>1314</v>
      </c>
      <c r="BK24" s="535">
        <v>1</v>
      </c>
      <c r="BL24" s="535"/>
      <c r="BN24" s="376">
        <v>45335</v>
      </c>
      <c r="BO24" s="378" t="s">
        <v>213</v>
      </c>
      <c r="BP24" s="377" t="s">
        <v>205</v>
      </c>
      <c r="BQ24" s="634" t="s">
        <v>1339</v>
      </c>
      <c r="BR24" s="378"/>
      <c r="BS24" s="377" t="s">
        <v>152</v>
      </c>
      <c r="BT24" s="375" t="s">
        <v>1341</v>
      </c>
      <c r="BU24" s="379" t="s">
        <v>1314</v>
      </c>
      <c r="BV24" s="535"/>
      <c r="BW24" s="535"/>
      <c r="BX24" s="376">
        <v>45335</v>
      </c>
      <c r="BY24" s="378" t="s">
        <v>213</v>
      </c>
      <c r="BZ24" s="377" t="s">
        <v>205</v>
      </c>
      <c r="CA24" s="634" t="s">
        <v>1339</v>
      </c>
      <c r="CB24" s="378"/>
      <c r="CC24" s="377" t="s">
        <v>152</v>
      </c>
      <c r="CD24" s="375" t="s">
        <v>1341</v>
      </c>
      <c r="CE24" s="379" t="s">
        <v>1314</v>
      </c>
      <c r="CF24" s="535"/>
      <c r="CG24" s="535"/>
    </row>
    <row r="25" spans="1:85" ht="84.75" hidden="1" customHeight="1">
      <c r="A25" s="1106"/>
      <c r="B25" s="1108"/>
      <c r="C25" s="1108"/>
      <c r="D25" s="1108"/>
      <c r="E25" s="1165"/>
      <c r="F25" s="1108"/>
      <c r="G25" s="1108"/>
      <c r="H25" s="1108"/>
      <c r="I25" s="1108"/>
      <c r="J25" s="1108"/>
      <c r="K25" s="1164"/>
      <c r="L25" s="1108"/>
      <c r="M25" s="1108"/>
      <c r="N25" s="1124"/>
      <c r="O25" s="1108"/>
      <c r="P25" s="1112"/>
      <c r="Q25" s="1124"/>
      <c r="R25" s="1124"/>
      <c r="S25" s="1124"/>
      <c r="T25" s="1124"/>
      <c r="U25" s="1151"/>
      <c r="V25" s="1152"/>
      <c r="W25" s="1163"/>
      <c r="X25" s="1108"/>
      <c r="Y25" s="1106"/>
      <c r="Z25" s="336" t="s">
        <v>1368</v>
      </c>
      <c r="AA25" s="343" t="s">
        <v>89</v>
      </c>
      <c r="AB25" s="340" t="s">
        <v>215</v>
      </c>
      <c r="AC25" s="343" t="s">
        <v>91</v>
      </c>
      <c r="AD25" s="343" t="s">
        <v>92</v>
      </c>
      <c r="AE25" s="337">
        <f>VLOOKUP(AD25,'Datos Validacion'!$K$6:$L$8,2,0)</f>
        <v>0.25</v>
      </c>
      <c r="AF25" s="340" t="s">
        <v>188</v>
      </c>
      <c r="AG25" s="337">
        <f>VLOOKUP(AF25,'Datos Validacion'!$M$6:$N$7,2,0)</f>
        <v>0.25</v>
      </c>
      <c r="AH25" s="343" t="s">
        <v>94</v>
      </c>
      <c r="AI25" s="336" t="s">
        <v>216</v>
      </c>
      <c r="AJ25" s="343" t="s">
        <v>96</v>
      </c>
      <c r="AK25" s="340" t="s">
        <v>217</v>
      </c>
      <c r="AL25" s="345">
        <f t="shared" si="0"/>
        <v>0.5</v>
      </c>
      <c r="AM25" s="1122"/>
      <c r="AN25" s="1122"/>
      <c r="AO25" s="1122"/>
      <c r="AP25" s="1122"/>
      <c r="AQ25" s="1106"/>
      <c r="AR25" s="1124"/>
      <c r="AS25" s="355"/>
      <c r="AT25" s="365" t="s">
        <v>192</v>
      </c>
      <c r="AU25" s="368" t="s">
        <v>193</v>
      </c>
      <c r="AV25" s="366">
        <v>45209</v>
      </c>
      <c r="AW25" s="342" t="s">
        <v>194</v>
      </c>
      <c r="AX25" s="334" t="s">
        <v>195</v>
      </c>
      <c r="AY25" s="367" t="s">
        <v>196</v>
      </c>
      <c r="AZ25" s="342"/>
      <c r="BA25" s="334" t="s">
        <v>152</v>
      </c>
      <c r="BB25" s="348" t="s">
        <v>197</v>
      </c>
      <c r="BC25" s="370">
        <f>BC22</f>
        <v>45335</v>
      </c>
      <c r="BD25" s="442" t="str">
        <f t="shared" ref="BD25:BJ25" si="1">BD22</f>
        <v>Reportes de Accesos a los Servicios de TI, Aplicaciones y Sitios Web</v>
      </c>
      <c r="BE25" s="370" t="str">
        <f t="shared" si="1"/>
        <v>Oficina Sistemas de Información 
SPI</v>
      </c>
      <c r="BF25" s="452" t="str">
        <f t="shared" si="1"/>
        <v>MRSPI2022 Seguimeinto Acciones 202312 202402</v>
      </c>
      <c r="BG25" s="370"/>
      <c r="BH25" s="370" t="str">
        <f t="shared" si="1"/>
        <v>X</v>
      </c>
      <c r="BI25" s="442" t="str">
        <f t="shared" si="1"/>
        <v>Revisión periódica de accesos a los servicios de aplicativos Web institucionales.</v>
      </c>
      <c r="BJ25" s="501" t="str">
        <f t="shared" si="1"/>
        <v>Cumplida</v>
      </c>
      <c r="BK25" s="536">
        <v>1</v>
      </c>
      <c r="BL25" s="535"/>
      <c r="BN25" s="370">
        <f>BN22</f>
        <v>45335</v>
      </c>
      <c r="BO25" s="442" t="str">
        <f t="shared" ref="BO25:BQ25" si="2">BO22</f>
        <v>Reportes de Accesos a los Servicios de TI, Aplicaciones y Sitios Web</v>
      </c>
      <c r="BP25" s="370" t="str">
        <f t="shared" si="2"/>
        <v>Oficina Sistemas de Información 
SPI</v>
      </c>
      <c r="BQ25" s="370" t="str">
        <f t="shared" si="2"/>
        <v>MRSPI2022 Seguimeinto Acciones 202312 202402</v>
      </c>
      <c r="BR25" s="370"/>
      <c r="BS25" s="370" t="str">
        <f t="shared" ref="BS25:BU25" si="3">BS22</f>
        <v>X</v>
      </c>
      <c r="BT25" s="452" t="str">
        <f t="shared" si="3"/>
        <v>Revisión periódica de accesos a los servicios de aplicativos Web institucionales.</v>
      </c>
      <c r="BU25" s="501" t="str">
        <f t="shared" si="3"/>
        <v>Cumplida</v>
      </c>
      <c r="BV25" s="536"/>
      <c r="BW25" s="535"/>
      <c r="BX25" s="370">
        <f>BX22</f>
        <v>45335</v>
      </c>
      <c r="BY25" s="442" t="str">
        <f t="shared" ref="BY25:CA25" si="4">BY22</f>
        <v>Reportes de Accesos a los Servicios de TI, Aplicaciones y Sitios Web</v>
      </c>
      <c r="BZ25" s="370" t="str">
        <f t="shared" si="4"/>
        <v>Oficina Sistemas de Información 
SPI</v>
      </c>
      <c r="CA25" s="370" t="str">
        <f t="shared" si="4"/>
        <v>MRSPI2022 Seguimeinto Acciones 202312 202402</v>
      </c>
      <c r="CB25" s="370"/>
      <c r="CC25" s="370" t="str">
        <f t="shared" ref="CC25:CE25" si="5">CC22</f>
        <v>X</v>
      </c>
      <c r="CD25" s="452" t="str">
        <f t="shared" si="5"/>
        <v>Revisión periódica de accesos a los servicios de aplicativos Web institucionales.</v>
      </c>
      <c r="CE25" s="501" t="str">
        <f t="shared" si="5"/>
        <v>Cumplida</v>
      </c>
      <c r="CF25" s="536"/>
      <c r="CG25" s="535"/>
    </row>
    <row r="26" spans="1:85" ht="84.75" hidden="1" customHeight="1">
      <c r="A26" s="1106"/>
      <c r="B26" s="1108"/>
      <c r="C26" s="1108"/>
      <c r="D26" s="1108"/>
      <c r="E26" s="1165"/>
      <c r="F26" s="1108"/>
      <c r="G26" s="1108"/>
      <c r="H26" s="1108"/>
      <c r="I26" s="1108"/>
      <c r="J26" s="1108"/>
      <c r="K26" s="1164"/>
      <c r="L26" s="1108"/>
      <c r="M26" s="1108"/>
      <c r="N26" s="1124"/>
      <c r="O26" s="1108"/>
      <c r="P26" s="1112"/>
      <c r="Q26" s="1124"/>
      <c r="R26" s="1124"/>
      <c r="S26" s="1124"/>
      <c r="T26" s="1119"/>
      <c r="U26" s="1148"/>
      <c r="V26" s="1150"/>
      <c r="W26" s="1138"/>
      <c r="X26" s="1108"/>
      <c r="Y26" s="1109"/>
      <c r="Z26" s="336" t="s">
        <v>1369</v>
      </c>
      <c r="AA26" s="343" t="s">
        <v>89</v>
      </c>
      <c r="AB26" s="340" t="s">
        <v>219</v>
      </c>
      <c r="AC26" s="343" t="s">
        <v>91</v>
      </c>
      <c r="AD26" s="343" t="s">
        <v>208</v>
      </c>
      <c r="AE26" s="337">
        <f>VLOOKUP(AD26,'Datos Validacion'!$K$6:$L$8,2,0)</f>
        <v>0.1</v>
      </c>
      <c r="AF26" s="340" t="s">
        <v>188</v>
      </c>
      <c r="AG26" s="337">
        <f>VLOOKUP(AF26,'Datos Validacion'!$M$6:$N$7,2,0)</f>
        <v>0.25</v>
      </c>
      <c r="AH26" s="343" t="s">
        <v>94</v>
      </c>
      <c r="AI26" s="334" t="s">
        <v>220</v>
      </c>
      <c r="AJ26" s="343" t="s">
        <v>96</v>
      </c>
      <c r="AK26" s="332" t="s">
        <v>221</v>
      </c>
      <c r="AL26" s="345">
        <f t="shared" si="0"/>
        <v>0.35</v>
      </c>
      <c r="AM26" s="1123"/>
      <c r="AN26" s="1123"/>
      <c r="AO26" s="1122"/>
      <c r="AP26" s="1123"/>
      <c r="AQ26" s="1106"/>
      <c r="AR26" s="1124"/>
      <c r="AS26" s="355"/>
      <c r="AT26" s="365" t="s">
        <v>222</v>
      </c>
      <c r="AU26" s="431" t="s">
        <v>223</v>
      </c>
      <c r="AV26" s="366">
        <v>45209</v>
      </c>
      <c r="AW26" s="342" t="s">
        <v>224</v>
      </c>
      <c r="AX26" s="334" t="s">
        <v>195</v>
      </c>
      <c r="AY26" s="367" t="s">
        <v>196</v>
      </c>
      <c r="AZ26" s="342"/>
      <c r="BA26" s="334" t="s">
        <v>152</v>
      </c>
      <c r="BB26" s="348" t="s">
        <v>225</v>
      </c>
      <c r="BC26" s="432">
        <v>45335</v>
      </c>
      <c r="BD26" s="434" t="s">
        <v>1342</v>
      </c>
      <c r="BE26" s="433" t="s">
        <v>195</v>
      </c>
      <c r="BF26" s="453" t="s">
        <v>1343</v>
      </c>
      <c r="BG26" s="434"/>
      <c r="BH26" s="433" t="s">
        <v>152</v>
      </c>
      <c r="BI26" s="434" t="s">
        <v>225</v>
      </c>
      <c r="BJ26" s="435" t="s">
        <v>1314</v>
      </c>
      <c r="BK26" s="535">
        <v>1</v>
      </c>
      <c r="BL26" s="535"/>
      <c r="BN26" s="432">
        <v>45335</v>
      </c>
      <c r="BO26" s="434" t="s">
        <v>1342</v>
      </c>
      <c r="BP26" s="433" t="s">
        <v>195</v>
      </c>
      <c r="BQ26" s="635" t="s">
        <v>1343</v>
      </c>
      <c r="BR26" s="434"/>
      <c r="BS26" s="433" t="s">
        <v>152</v>
      </c>
      <c r="BT26" s="431" t="s">
        <v>225</v>
      </c>
      <c r="BU26" s="435" t="s">
        <v>1314</v>
      </c>
      <c r="BV26" s="535"/>
      <c r="BW26" s="535"/>
      <c r="BX26" s="432">
        <v>45335</v>
      </c>
      <c r="BY26" s="434" t="s">
        <v>1342</v>
      </c>
      <c r="BZ26" s="433" t="s">
        <v>195</v>
      </c>
      <c r="CA26" s="635" t="s">
        <v>1343</v>
      </c>
      <c r="CB26" s="434"/>
      <c r="CC26" s="433" t="s">
        <v>152</v>
      </c>
      <c r="CD26" s="431" t="s">
        <v>225</v>
      </c>
      <c r="CE26" s="435" t="s">
        <v>1314</v>
      </c>
      <c r="CF26" s="535"/>
      <c r="CG26" s="535"/>
    </row>
    <row r="27" spans="1:85" ht="84.75" hidden="1" customHeight="1">
      <c r="A27" s="1105" t="s">
        <v>1319</v>
      </c>
      <c r="B27" s="1107"/>
      <c r="C27" s="1107"/>
      <c r="D27" s="1107"/>
      <c r="E27" s="1156" t="s">
        <v>1370</v>
      </c>
      <c r="F27" s="1107" t="s">
        <v>174</v>
      </c>
      <c r="G27" s="1107" t="s">
        <v>175</v>
      </c>
      <c r="H27" s="1107" t="s">
        <v>176</v>
      </c>
      <c r="I27" s="1107" t="s">
        <v>227</v>
      </c>
      <c r="J27" s="1107" t="s">
        <v>178</v>
      </c>
      <c r="K27" s="1159">
        <v>5</v>
      </c>
      <c r="L27" s="1107" t="s">
        <v>179</v>
      </c>
      <c r="M27" s="1107" t="s">
        <v>180</v>
      </c>
      <c r="N27" s="1118" t="s">
        <v>79</v>
      </c>
      <c r="O27" s="1107" t="s">
        <v>228</v>
      </c>
      <c r="P27" s="1009">
        <v>5</v>
      </c>
      <c r="Q27" s="1118" t="s">
        <v>229</v>
      </c>
      <c r="R27" s="1118" t="s">
        <v>82</v>
      </c>
      <c r="S27" s="1118" t="s">
        <v>136</v>
      </c>
      <c r="T27" s="1118" t="s">
        <v>184</v>
      </c>
      <c r="U27" s="1147">
        <f>VLOOKUP(T27,'Datos Validacion'!$C$6:$D$10,2,0)</f>
        <v>0.4</v>
      </c>
      <c r="V27" s="1149" t="s">
        <v>163</v>
      </c>
      <c r="W27" s="1137">
        <f>VLOOKUP(V27,'Datos Validacion'!$E$6:$F$15,2,0)</f>
        <v>0.8</v>
      </c>
      <c r="X27" s="1107" t="s">
        <v>1364</v>
      </c>
      <c r="Y27" s="1105" t="s">
        <v>165</v>
      </c>
      <c r="Z27" s="336" t="s">
        <v>1365</v>
      </c>
      <c r="AA27" s="343" t="s">
        <v>89</v>
      </c>
      <c r="AB27" s="336" t="s">
        <v>187</v>
      </c>
      <c r="AC27" s="343" t="s">
        <v>91</v>
      </c>
      <c r="AD27" s="343" t="s">
        <v>92</v>
      </c>
      <c r="AE27" s="337">
        <f>VLOOKUP(AD27,'Datos Validacion'!$K$6:$L$8,2,0)</f>
        <v>0.25</v>
      </c>
      <c r="AF27" s="340" t="s">
        <v>188</v>
      </c>
      <c r="AG27" s="337">
        <f>VLOOKUP(AF27,'Datos Validacion'!$M$6:$N$7,2,0)</f>
        <v>0.25</v>
      </c>
      <c r="AH27" s="343" t="s">
        <v>94</v>
      </c>
      <c r="AI27" s="336" t="s">
        <v>189</v>
      </c>
      <c r="AJ27" s="343" t="s">
        <v>96</v>
      </c>
      <c r="AK27" s="340" t="s">
        <v>190</v>
      </c>
      <c r="AL27" s="345">
        <f>+AE27+AG27</f>
        <v>0.5</v>
      </c>
      <c r="AM27" s="1121" t="str">
        <f>IF(AN27&lt;=20%,"MUY BAJA",IF(AN27&lt;=40%,"BAJA",IF(AN27&lt;=60%,"MEDIA",IF(AN27&lt;=80%,"ALTA","MUY ALTA"))))</f>
        <v>MUY BAJA</v>
      </c>
      <c r="AN27" s="1121">
        <f>IF(OR(AD27="prevenir",AD27="detectar"),(U27-(U27*AL27)), U27)</f>
        <v>0.2</v>
      </c>
      <c r="AO27" s="1121" t="str">
        <f>IF(AP27&lt;=20%,"LEVE",IF(AP27&lt;=40%,"MENOR",IF(AP27&lt;=60%,"MODERADO",IF(AP27&lt;=80%,"MAYOR","CATASTROFICO"))))</f>
        <v>MAYOR</v>
      </c>
      <c r="AP27" s="1121">
        <f t="shared" ref="AP27" si="6">IF(AD27="corregir",(W27-(W27*AL27)), W27)</f>
        <v>0.8</v>
      </c>
      <c r="AQ27" s="1105" t="s">
        <v>165</v>
      </c>
      <c r="AR27" s="1118" t="s">
        <v>191</v>
      </c>
      <c r="AS27" s="1125"/>
      <c r="AT27" s="365" t="s">
        <v>192</v>
      </c>
      <c r="AU27" s="368" t="s">
        <v>193</v>
      </c>
      <c r="AV27" s="366">
        <v>45209</v>
      </c>
      <c r="AW27" s="342" t="s">
        <v>194</v>
      </c>
      <c r="AX27" s="334" t="s">
        <v>195</v>
      </c>
      <c r="AY27" s="367" t="s">
        <v>196</v>
      </c>
      <c r="AZ27" s="342"/>
      <c r="BA27" s="334" t="s">
        <v>152</v>
      </c>
      <c r="BB27" s="348" t="s">
        <v>197</v>
      </c>
      <c r="BC27" s="370">
        <f>BC22</f>
        <v>45335</v>
      </c>
      <c r="BD27" s="442" t="str">
        <f t="shared" ref="BD27:BJ27" si="7">BD22</f>
        <v>Reportes de Accesos a los Servicios de TI, Aplicaciones y Sitios Web</v>
      </c>
      <c r="BE27" s="370" t="str">
        <f t="shared" si="7"/>
        <v>Oficina Sistemas de Información 
SPI</v>
      </c>
      <c r="BF27" s="452" t="str">
        <f t="shared" si="7"/>
        <v>MRSPI2022 Seguimeinto Acciones 202312 202402</v>
      </c>
      <c r="BG27" s="370"/>
      <c r="BH27" s="370" t="str">
        <f t="shared" si="7"/>
        <v>X</v>
      </c>
      <c r="BI27" s="442" t="str">
        <f t="shared" si="7"/>
        <v>Revisión periódica de accesos a los servicios de aplicativos Web institucionales.</v>
      </c>
      <c r="BJ27" s="501" t="str">
        <f t="shared" si="7"/>
        <v>Cumplida</v>
      </c>
      <c r="BK27" s="535">
        <v>1</v>
      </c>
      <c r="BL27" s="535"/>
      <c r="BN27" s="370">
        <f>BN22</f>
        <v>45335</v>
      </c>
      <c r="BO27" s="442" t="str">
        <f t="shared" ref="BO27:BQ27" si="8">BO22</f>
        <v>Reportes de Accesos a los Servicios de TI, Aplicaciones y Sitios Web</v>
      </c>
      <c r="BP27" s="370" t="str">
        <f t="shared" si="8"/>
        <v>Oficina Sistemas de Información 
SPI</v>
      </c>
      <c r="BQ27" s="370" t="str">
        <f t="shared" si="8"/>
        <v>MRSPI2022 Seguimeinto Acciones 202312 202402</v>
      </c>
      <c r="BR27" s="370"/>
      <c r="BS27" s="370" t="str">
        <f t="shared" ref="BS27:BU27" si="9">BS22</f>
        <v>X</v>
      </c>
      <c r="BT27" s="452" t="str">
        <f t="shared" si="9"/>
        <v>Revisión periódica de accesos a los servicios de aplicativos Web institucionales.</v>
      </c>
      <c r="BU27" s="501" t="str">
        <f t="shared" si="9"/>
        <v>Cumplida</v>
      </c>
      <c r="BV27" s="535"/>
      <c r="BW27" s="535"/>
      <c r="BX27" s="370">
        <f>BX22</f>
        <v>45335</v>
      </c>
      <c r="BY27" s="442" t="str">
        <f t="shared" ref="BY27:CA27" si="10">BY22</f>
        <v>Reportes de Accesos a los Servicios de TI, Aplicaciones y Sitios Web</v>
      </c>
      <c r="BZ27" s="370" t="str">
        <f t="shared" si="10"/>
        <v>Oficina Sistemas de Información 
SPI</v>
      </c>
      <c r="CA27" s="370" t="str">
        <f t="shared" si="10"/>
        <v>MRSPI2022 Seguimeinto Acciones 202312 202402</v>
      </c>
      <c r="CB27" s="370"/>
      <c r="CC27" s="370" t="str">
        <f t="shared" ref="CC27:CE27" si="11">CC22</f>
        <v>X</v>
      </c>
      <c r="CD27" s="452" t="str">
        <f t="shared" si="11"/>
        <v>Revisión periódica de accesos a los servicios de aplicativos Web institucionales.</v>
      </c>
      <c r="CE27" s="501" t="str">
        <f t="shared" si="11"/>
        <v>Cumplida</v>
      </c>
      <c r="CF27" s="535"/>
      <c r="CG27" s="535"/>
    </row>
    <row r="28" spans="1:85" ht="84.75" hidden="1" customHeight="1">
      <c r="A28" s="1106"/>
      <c r="B28" s="1108"/>
      <c r="C28" s="1108"/>
      <c r="D28" s="1108"/>
      <c r="E28" s="1156"/>
      <c r="F28" s="1108"/>
      <c r="G28" s="1108"/>
      <c r="H28" s="1108"/>
      <c r="I28" s="1108"/>
      <c r="J28" s="1108"/>
      <c r="K28" s="1159"/>
      <c r="L28" s="1108"/>
      <c r="M28" s="1108"/>
      <c r="N28" s="1124"/>
      <c r="O28" s="1108"/>
      <c r="P28" s="1112"/>
      <c r="Q28" s="1124"/>
      <c r="R28" s="1124"/>
      <c r="S28" s="1124"/>
      <c r="T28" s="1124"/>
      <c r="U28" s="1151"/>
      <c r="V28" s="1152"/>
      <c r="W28" s="1163"/>
      <c r="X28" s="1108"/>
      <c r="Y28" s="1106"/>
      <c r="Z28" s="335" t="s">
        <v>1371</v>
      </c>
      <c r="AA28" s="343" t="s">
        <v>89</v>
      </c>
      <c r="AB28" s="340" t="s">
        <v>199</v>
      </c>
      <c r="AC28" s="343" t="s">
        <v>91</v>
      </c>
      <c r="AD28" s="343" t="s">
        <v>92</v>
      </c>
      <c r="AE28" s="337">
        <f>VLOOKUP(AD28,'Datos Validacion'!$K$6:$L$8,2,0)</f>
        <v>0.25</v>
      </c>
      <c r="AF28" s="340" t="s">
        <v>188</v>
      </c>
      <c r="AG28" s="337">
        <f>VLOOKUP(AF28,'Datos Validacion'!$M$6:$N$7,2,0)</f>
        <v>0.25</v>
      </c>
      <c r="AH28" s="343" t="s">
        <v>94</v>
      </c>
      <c r="AI28" s="336" t="s">
        <v>200</v>
      </c>
      <c r="AJ28" s="343" t="s">
        <v>96</v>
      </c>
      <c r="AK28" s="340" t="s">
        <v>201</v>
      </c>
      <c r="AL28" s="345">
        <f>+AE28+AG28</f>
        <v>0.5</v>
      </c>
      <c r="AM28" s="1122"/>
      <c r="AN28" s="1122"/>
      <c r="AO28" s="1122"/>
      <c r="AP28" s="1122"/>
      <c r="AQ28" s="1106"/>
      <c r="AR28" s="1124"/>
      <c r="AS28" s="1126"/>
      <c r="AT28" s="365" t="s">
        <v>202</v>
      </c>
      <c r="AU28" s="374" t="s">
        <v>203</v>
      </c>
      <c r="AV28" s="366">
        <v>45209</v>
      </c>
      <c r="AW28" s="342" t="s">
        <v>204</v>
      </c>
      <c r="AX28" s="334" t="s">
        <v>205</v>
      </c>
      <c r="AY28" s="367" t="s">
        <v>151</v>
      </c>
      <c r="AZ28" s="342"/>
      <c r="BA28" s="334" t="s">
        <v>152</v>
      </c>
      <c r="BB28" s="348" t="s">
        <v>206</v>
      </c>
      <c r="BC28" s="349">
        <f>BC23</f>
        <v>45335</v>
      </c>
      <c r="BD28" s="443" t="str">
        <f t="shared" ref="BD28:BJ28" si="12">BD23</f>
        <v>Cumplida para la vigencia 2023</v>
      </c>
      <c r="BE28" s="349" t="str">
        <f t="shared" si="12"/>
        <v>Oficina Sistemas de Información 
- Monitoreo Plataforma Tecnológica</v>
      </c>
      <c r="BF28" s="454" t="str">
        <f t="shared" si="12"/>
        <v>MRSPI2022 Seguimeinto Acciones 202312 202402</v>
      </c>
      <c r="BG28" s="349"/>
      <c r="BH28" s="349" t="str">
        <f t="shared" si="12"/>
        <v>X</v>
      </c>
      <c r="BI28" s="443" t="str">
        <f t="shared" si="12"/>
        <v>Cumplida para la vigencia 2023</v>
      </c>
      <c r="BJ28" s="502" t="str">
        <f t="shared" si="12"/>
        <v>Cumplida</v>
      </c>
      <c r="BK28" s="535">
        <v>1</v>
      </c>
      <c r="BL28" s="535"/>
      <c r="BN28" s="349">
        <f>BN23</f>
        <v>45335</v>
      </c>
      <c r="BO28" s="443" t="str">
        <f t="shared" ref="BO28:BQ28" si="13">BO23</f>
        <v>Cumplida para la vigencia 2023</v>
      </c>
      <c r="BP28" s="349" t="str">
        <f t="shared" si="13"/>
        <v>Oficina Sistemas de Información 
- Monitoreo Plataforma Tecnológica</v>
      </c>
      <c r="BQ28" s="349" t="str">
        <f t="shared" si="13"/>
        <v>MRSPI2022 Seguimeinto Acciones 202312 202402</v>
      </c>
      <c r="BR28" s="349"/>
      <c r="BS28" s="349" t="str">
        <f t="shared" ref="BS28:BU28" si="14">BS23</f>
        <v>X</v>
      </c>
      <c r="BT28" s="454" t="str">
        <f t="shared" si="14"/>
        <v>Cumplida para la vigencia 2023</v>
      </c>
      <c r="BU28" s="502" t="str">
        <f t="shared" si="14"/>
        <v>Cumplida</v>
      </c>
      <c r="BV28" s="535"/>
      <c r="BW28" s="535"/>
      <c r="BX28" s="349">
        <f>BX23</f>
        <v>45335</v>
      </c>
      <c r="BY28" s="443" t="str">
        <f t="shared" ref="BY28:CA28" si="15">BY23</f>
        <v>Cumplida para la vigencia 2023</v>
      </c>
      <c r="BZ28" s="349" t="str">
        <f t="shared" si="15"/>
        <v>Oficina Sistemas de Información 
- Monitoreo Plataforma Tecnológica</v>
      </c>
      <c r="CA28" s="349" t="str">
        <f t="shared" si="15"/>
        <v>MRSPI2022 Seguimeinto Acciones 202312 202402</v>
      </c>
      <c r="CB28" s="349"/>
      <c r="CC28" s="349" t="str">
        <f t="shared" ref="CC28:CE28" si="16">CC23</f>
        <v>X</v>
      </c>
      <c r="CD28" s="454" t="str">
        <f t="shared" si="16"/>
        <v>Cumplida para la vigencia 2023</v>
      </c>
      <c r="CE28" s="502" t="str">
        <f t="shared" si="16"/>
        <v>Cumplida</v>
      </c>
      <c r="CF28" s="535"/>
      <c r="CG28" s="535"/>
    </row>
    <row r="29" spans="1:85" ht="84.75" hidden="1" customHeight="1">
      <c r="A29" s="1106"/>
      <c r="B29" s="1108"/>
      <c r="C29" s="1108"/>
      <c r="D29" s="1108"/>
      <c r="E29" s="1156"/>
      <c r="F29" s="1108"/>
      <c r="G29" s="1108"/>
      <c r="H29" s="1108"/>
      <c r="I29" s="1108"/>
      <c r="J29" s="1108"/>
      <c r="K29" s="1159"/>
      <c r="L29" s="1108"/>
      <c r="M29" s="1108"/>
      <c r="N29" s="1124"/>
      <c r="O29" s="1108"/>
      <c r="P29" s="1112"/>
      <c r="Q29" s="1124"/>
      <c r="R29" s="1124"/>
      <c r="S29" s="1124"/>
      <c r="T29" s="1124"/>
      <c r="U29" s="1151"/>
      <c r="V29" s="1152"/>
      <c r="W29" s="1163"/>
      <c r="X29" s="1108"/>
      <c r="Y29" s="1106"/>
      <c r="Z29" s="336" t="s">
        <v>1367</v>
      </c>
      <c r="AA29" s="343" t="s">
        <v>89</v>
      </c>
      <c r="AB29" s="340" t="s">
        <v>167</v>
      </c>
      <c r="AC29" s="343" t="s">
        <v>91</v>
      </c>
      <c r="AD29" s="343" t="s">
        <v>208</v>
      </c>
      <c r="AE29" s="337">
        <f>VLOOKUP(AD29,'Datos Validacion'!$K$6:$L$8,2,0)</f>
        <v>0.1</v>
      </c>
      <c r="AF29" s="340" t="s">
        <v>188</v>
      </c>
      <c r="AG29" s="337">
        <f>VLOOKUP(AF29,'Datos Validacion'!$M$6:$N$7,2,0)</f>
        <v>0.25</v>
      </c>
      <c r="AH29" s="343" t="s">
        <v>94</v>
      </c>
      <c r="AI29" s="336" t="s">
        <v>209</v>
      </c>
      <c r="AJ29" s="343" t="s">
        <v>96</v>
      </c>
      <c r="AK29" s="340" t="s">
        <v>210</v>
      </c>
      <c r="AL29" s="345">
        <f>+AE29+AG29</f>
        <v>0.35</v>
      </c>
      <c r="AM29" s="1122"/>
      <c r="AN29" s="1122"/>
      <c r="AO29" s="1122"/>
      <c r="AP29" s="1122"/>
      <c r="AQ29" s="1106"/>
      <c r="AR29" s="1124"/>
      <c r="AS29" s="1126"/>
      <c r="AT29" s="365" t="s">
        <v>211</v>
      </c>
      <c r="AU29" s="375" t="s">
        <v>231</v>
      </c>
      <c r="AV29" s="366">
        <v>45209</v>
      </c>
      <c r="AW29" s="342" t="s">
        <v>213</v>
      </c>
      <c r="AX29" s="334" t="s">
        <v>205</v>
      </c>
      <c r="AY29" s="367" t="s">
        <v>151</v>
      </c>
      <c r="AZ29" s="342"/>
      <c r="BA29" s="334" t="s">
        <v>152</v>
      </c>
      <c r="BB29" s="348" t="s">
        <v>206</v>
      </c>
      <c r="BC29" s="376">
        <f>BC24</f>
        <v>45335</v>
      </c>
      <c r="BD29" s="444" t="str">
        <f t="shared" ref="BD29:BJ29" si="17">BD24</f>
        <v>Infomes periodicos de seguimiento alertas de eventos e incidentes</v>
      </c>
      <c r="BE29" s="376" t="str">
        <f t="shared" si="17"/>
        <v>Oficina Sistemas de Información 
- Monitoreo Plataforma Tecnológica</v>
      </c>
      <c r="BF29" s="455" t="str">
        <f t="shared" si="17"/>
        <v>MRSPI2022 Seguimeinto Acciones 202312 202402</v>
      </c>
      <c r="BG29" s="376"/>
      <c r="BH29" s="376" t="str">
        <f t="shared" si="17"/>
        <v>X</v>
      </c>
      <c r="BI29" s="444" t="str">
        <f t="shared" si="17"/>
        <v>ANS Contrato GC363-2025</v>
      </c>
      <c r="BJ29" s="503" t="str">
        <f t="shared" si="17"/>
        <v>Cumplida</v>
      </c>
      <c r="BK29" s="535">
        <v>1</v>
      </c>
      <c r="BL29" s="535"/>
      <c r="BN29" s="376">
        <f>BN24</f>
        <v>45335</v>
      </c>
      <c r="BO29" s="444" t="str">
        <f t="shared" ref="BO29:BQ29" si="18">BO24</f>
        <v>Infomes periodicos de seguimiento alertas de eventos e incidentes</v>
      </c>
      <c r="BP29" s="376" t="str">
        <f t="shared" si="18"/>
        <v>Oficina Sistemas de Información 
- Monitoreo Plataforma Tecnológica</v>
      </c>
      <c r="BQ29" s="376" t="str">
        <f t="shared" si="18"/>
        <v>MRSPI2022 Seguimeinto Acciones 202312 202402</v>
      </c>
      <c r="BR29" s="376"/>
      <c r="BS29" s="376" t="str">
        <f t="shared" ref="BS29:BU29" si="19">BS24</f>
        <v>X</v>
      </c>
      <c r="BT29" s="455" t="str">
        <f t="shared" si="19"/>
        <v>ANS Contrato GC363-2025</v>
      </c>
      <c r="BU29" s="503" t="str">
        <f t="shared" si="19"/>
        <v>Cumplida</v>
      </c>
      <c r="BV29" s="535"/>
      <c r="BW29" s="535"/>
      <c r="BX29" s="376">
        <f>BX24</f>
        <v>45335</v>
      </c>
      <c r="BY29" s="444" t="str">
        <f t="shared" ref="BY29:CA29" si="20">BY24</f>
        <v>Infomes periodicos de seguimiento alertas de eventos e incidentes</v>
      </c>
      <c r="BZ29" s="376" t="str">
        <f t="shared" si="20"/>
        <v>Oficina Sistemas de Información 
- Monitoreo Plataforma Tecnológica</v>
      </c>
      <c r="CA29" s="376" t="str">
        <f t="shared" si="20"/>
        <v>MRSPI2022 Seguimeinto Acciones 202312 202402</v>
      </c>
      <c r="CB29" s="376"/>
      <c r="CC29" s="376" t="str">
        <f t="shared" ref="CC29:CE29" si="21">CC24</f>
        <v>X</v>
      </c>
      <c r="CD29" s="455" t="str">
        <f t="shared" si="21"/>
        <v>ANS Contrato GC363-2025</v>
      </c>
      <c r="CE29" s="503" t="str">
        <f t="shared" si="21"/>
        <v>Cumplida</v>
      </c>
      <c r="CF29" s="535"/>
      <c r="CG29" s="535"/>
    </row>
    <row r="30" spans="1:85" ht="81.75" hidden="1" customHeight="1">
      <c r="A30" s="1106"/>
      <c r="B30" s="1108"/>
      <c r="C30" s="1108"/>
      <c r="D30" s="1108"/>
      <c r="E30" s="1156"/>
      <c r="F30" s="1108"/>
      <c r="G30" s="1108"/>
      <c r="H30" s="1108"/>
      <c r="I30" s="1108"/>
      <c r="J30" s="1108"/>
      <c r="K30" s="1159"/>
      <c r="L30" s="1108"/>
      <c r="M30" s="1108"/>
      <c r="N30" s="1124"/>
      <c r="O30" s="1108"/>
      <c r="P30" s="1112"/>
      <c r="Q30" s="1124"/>
      <c r="R30" s="1124"/>
      <c r="S30" s="1124"/>
      <c r="T30" s="1124"/>
      <c r="U30" s="1151"/>
      <c r="V30" s="1152"/>
      <c r="W30" s="1163"/>
      <c r="X30" s="1108"/>
      <c r="Y30" s="1106"/>
      <c r="Z30" s="336" t="s">
        <v>1372</v>
      </c>
      <c r="AA30" s="343" t="s">
        <v>89</v>
      </c>
      <c r="AB30" s="340" t="s">
        <v>215</v>
      </c>
      <c r="AC30" s="343" t="s">
        <v>91</v>
      </c>
      <c r="AD30" s="343" t="s">
        <v>92</v>
      </c>
      <c r="AE30" s="337">
        <f>VLOOKUP(AD30,'Datos Validacion'!$K$6:$L$8,2,0)</f>
        <v>0.25</v>
      </c>
      <c r="AF30" s="340" t="s">
        <v>188</v>
      </c>
      <c r="AG30" s="337">
        <f>VLOOKUP(AF30,'Datos Validacion'!$M$6:$N$7,2,0)</f>
        <v>0.25</v>
      </c>
      <c r="AH30" s="343" t="s">
        <v>94</v>
      </c>
      <c r="AI30" s="336" t="s">
        <v>216</v>
      </c>
      <c r="AJ30" s="343" t="s">
        <v>96</v>
      </c>
      <c r="AK30" s="340" t="s">
        <v>217</v>
      </c>
      <c r="AL30" s="345">
        <f t="shared" ref="AL30:AL31" si="22">+AE30+AG30</f>
        <v>0.5</v>
      </c>
      <c r="AM30" s="1122"/>
      <c r="AN30" s="1122"/>
      <c r="AO30" s="1122"/>
      <c r="AP30" s="1122"/>
      <c r="AQ30" s="1106"/>
      <c r="AR30" s="1124"/>
      <c r="AS30" s="1126"/>
      <c r="AT30" s="365" t="s">
        <v>192</v>
      </c>
      <c r="AU30" s="368" t="s">
        <v>193</v>
      </c>
      <c r="AV30" s="366">
        <v>45209</v>
      </c>
      <c r="AW30" s="342" t="s">
        <v>194</v>
      </c>
      <c r="AX30" s="334" t="s">
        <v>195</v>
      </c>
      <c r="AY30" s="369" t="s">
        <v>196</v>
      </c>
      <c r="AZ30" s="342"/>
      <c r="BA30" s="334" t="s">
        <v>152</v>
      </c>
      <c r="BB30" s="348" t="s">
        <v>197</v>
      </c>
      <c r="BC30" s="370">
        <f>BC22</f>
        <v>45335</v>
      </c>
      <c r="BD30" s="442" t="str">
        <f t="shared" ref="BD30:BJ30" si="23">BD22</f>
        <v>Reportes de Accesos a los Servicios de TI, Aplicaciones y Sitios Web</v>
      </c>
      <c r="BE30" s="370" t="str">
        <f t="shared" si="23"/>
        <v>Oficina Sistemas de Información 
SPI</v>
      </c>
      <c r="BF30" s="452" t="str">
        <f t="shared" si="23"/>
        <v>MRSPI2022 Seguimeinto Acciones 202312 202402</v>
      </c>
      <c r="BG30" s="370"/>
      <c r="BH30" s="370" t="str">
        <f t="shared" si="23"/>
        <v>X</v>
      </c>
      <c r="BI30" s="442" t="str">
        <f t="shared" si="23"/>
        <v>Revisión periódica de accesos a los servicios de aplicativos Web institucionales.</v>
      </c>
      <c r="BJ30" s="501" t="str">
        <f t="shared" si="23"/>
        <v>Cumplida</v>
      </c>
      <c r="BK30" s="535">
        <v>1</v>
      </c>
      <c r="BL30" s="535"/>
      <c r="BN30" s="370">
        <f>BN22</f>
        <v>45335</v>
      </c>
      <c r="BO30" s="442" t="str">
        <f t="shared" ref="BO30:BQ30" si="24">BO22</f>
        <v>Reportes de Accesos a los Servicios de TI, Aplicaciones y Sitios Web</v>
      </c>
      <c r="BP30" s="370" t="str">
        <f t="shared" si="24"/>
        <v>Oficina Sistemas de Información 
SPI</v>
      </c>
      <c r="BQ30" s="370" t="str">
        <f t="shared" si="24"/>
        <v>MRSPI2022 Seguimeinto Acciones 202312 202402</v>
      </c>
      <c r="BR30" s="370"/>
      <c r="BS30" s="370" t="str">
        <f t="shared" ref="BS30:BU30" si="25">BS22</f>
        <v>X</v>
      </c>
      <c r="BT30" s="452" t="str">
        <f t="shared" si="25"/>
        <v>Revisión periódica de accesos a los servicios de aplicativos Web institucionales.</v>
      </c>
      <c r="BU30" s="501" t="str">
        <f t="shared" si="25"/>
        <v>Cumplida</v>
      </c>
      <c r="BV30" s="535"/>
      <c r="BW30" s="535"/>
      <c r="BX30" s="370">
        <f>BX22</f>
        <v>45335</v>
      </c>
      <c r="BY30" s="442" t="str">
        <f t="shared" ref="BY30:CA30" si="26">BY22</f>
        <v>Reportes de Accesos a los Servicios de TI, Aplicaciones y Sitios Web</v>
      </c>
      <c r="BZ30" s="370" t="str">
        <f t="shared" si="26"/>
        <v>Oficina Sistemas de Información 
SPI</v>
      </c>
      <c r="CA30" s="370" t="str">
        <f t="shared" si="26"/>
        <v>MRSPI2022 Seguimeinto Acciones 202312 202402</v>
      </c>
      <c r="CB30" s="370"/>
      <c r="CC30" s="370" t="str">
        <f t="shared" ref="CC30:CE30" si="27">CC22</f>
        <v>X</v>
      </c>
      <c r="CD30" s="452" t="str">
        <f t="shared" si="27"/>
        <v>Revisión periódica de accesos a los servicios de aplicativos Web institucionales.</v>
      </c>
      <c r="CE30" s="501" t="str">
        <f t="shared" si="27"/>
        <v>Cumplida</v>
      </c>
      <c r="CF30" s="535"/>
      <c r="CG30" s="535"/>
    </row>
    <row r="31" spans="1:85" ht="81.75" hidden="1" customHeight="1">
      <c r="A31" s="1106"/>
      <c r="B31" s="1108"/>
      <c r="C31" s="1108"/>
      <c r="D31" s="1108"/>
      <c r="E31" s="1156"/>
      <c r="F31" s="1108"/>
      <c r="G31" s="1108"/>
      <c r="H31" s="1108"/>
      <c r="I31" s="1108"/>
      <c r="J31" s="1108"/>
      <c r="K31" s="1159"/>
      <c r="L31" s="1108"/>
      <c r="M31" s="1108"/>
      <c r="N31" s="1124"/>
      <c r="O31" s="1108"/>
      <c r="P31" s="1112"/>
      <c r="Q31" s="1124"/>
      <c r="R31" s="1124"/>
      <c r="S31" s="1124"/>
      <c r="T31" s="1119"/>
      <c r="U31" s="1148"/>
      <c r="V31" s="1150"/>
      <c r="W31" s="1138"/>
      <c r="X31" s="1108"/>
      <c r="Y31" s="1109"/>
      <c r="Z31" s="380" t="s">
        <v>1373</v>
      </c>
      <c r="AA31" s="343" t="s">
        <v>89</v>
      </c>
      <c r="AB31" s="340" t="s">
        <v>219</v>
      </c>
      <c r="AC31" s="343" t="s">
        <v>91</v>
      </c>
      <c r="AD31" s="343" t="s">
        <v>208</v>
      </c>
      <c r="AE31" s="337">
        <f>VLOOKUP(AD31,'Datos Validacion'!$K$6:$L$8,2,0)</f>
        <v>0.1</v>
      </c>
      <c r="AF31" s="340" t="s">
        <v>188</v>
      </c>
      <c r="AG31" s="337">
        <f>VLOOKUP(AF31,'Datos Validacion'!$M$6:$N$7,2,0)</f>
        <v>0.25</v>
      </c>
      <c r="AH31" s="343" t="s">
        <v>94</v>
      </c>
      <c r="AI31" s="334" t="s">
        <v>220</v>
      </c>
      <c r="AJ31" s="343" t="s">
        <v>96</v>
      </c>
      <c r="AK31" s="332" t="s">
        <v>221</v>
      </c>
      <c r="AL31" s="345">
        <f t="shared" si="22"/>
        <v>0.35</v>
      </c>
      <c r="AM31" s="1123"/>
      <c r="AN31" s="1123"/>
      <c r="AO31" s="1122"/>
      <c r="AP31" s="1122"/>
      <c r="AQ31" s="1106"/>
      <c r="AR31" s="1124"/>
      <c r="AS31" s="1126"/>
      <c r="AT31" s="365" t="s">
        <v>222</v>
      </c>
      <c r="AU31" s="431" t="s">
        <v>234</v>
      </c>
      <c r="AV31" s="366">
        <v>45209</v>
      </c>
      <c r="AW31" s="342" t="s">
        <v>224</v>
      </c>
      <c r="AX31" s="334" t="s">
        <v>195</v>
      </c>
      <c r="AY31" s="367" t="s">
        <v>196</v>
      </c>
      <c r="AZ31" s="342"/>
      <c r="BA31" s="334" t="s">
        <v>152</v>
      </c>
      <c r="BB31" s="348" t="s">
        <v>225</v>
      </c>
      <c r="BC31" s="432">
        <f>BC23</f>
        <v>45335</v>
      </c>
      <c r="BD31" s="445" t="str">
        <f t="shared" ref="BD31:BJ31" si="28">BD23</f>
        <v>Cumplida para la vigencia 2023</v>
      </c>
      <c r="BE31" s="432" t="str">
        <f t="shared" si="28"/>
        <v>Oficina Sistemas de Información 
- Monitoreo Plataforma Tecnológica</v>
      </c>
      <c r="BF31" s="456" t="str">
        <f t="shared" si="28"/>
        <v>MRSPI2022 Seguimeinto Acciones 202312 202402</v>
      </c>
      <c r="BG31" s="432"/>
      <c r="BH31" s="432" t="str">
        <f t="shared" si="28"/>
        <v>X</v>
      </c>
      <c r="BI31" s="445" t="str">
        <f t="shared" si="28"/>
        <v>Cumplida para la vigencia 2023</v>
      </c>
      <c r="BJ31" s="504" t="str">
        <f t="shared" si="28"/>
        <v>Cumplida</v>
      </c>
      <c r="BK31" s="535">
        <v>1</v>
      </c>
      <c r="BL31" s="535"/>
      <c r="BN31" s="432">
        <f>BN23</f>
        <v>45335</v>
      </c>
      <c r="BO31" s="445" t="str">
        <f t="shared" ref="BO31:BQ31" si="29">BO23</f>
        <v>Cumplida para la vigencia 2023</v>
      </c>
      <c r="BP31" s="432" t="str">
        <f t="shared" si="29"/>
        <v>Oficina Sistemas de Información 
- Monitoreo Plataforma Tecnológica</v>
      </c>
      <c r="BQ31" s="432" t="str">
        <f t="shared" si="29"/>
        <v>MRSPI2022 Seguimeinto Acciones 202312 202402</v>
      </c>
      <c r="BR31" s="432"/>
      <c r="BS31" s="432" t="str">
        <f t="shared" ref="BS31:BU31" si="30">BS23</f>
        <v>X</v>
      </c>
      <c r="BT31" s="456" t="str">
        <f t="shared" si="30"/>
        <v>Cumplida para la vigencia 2023</v>
      </c>
      <c r="BU31" s="504" t="str">
        <f t="shared" si="30"/>
        <v>Cumplida</v>
      </c>
      <c r="BV31" s="535"/>
      <c r="BW31" s="535"/>
      <c r="BX31" s="432">
        <f>BX23</f>
        <v>45335</v>
      </c>
      <c r="BY31" s="445" t="str">
        <f t="shared" ref="BY31:CA31" si="31">BY23</f>
        <v>Cumplida para la vigencia 2023</v>
      </c>
      <c r="BZ31" s="432" t="str">
        <f t="shared" si="31"/>
        <v>Oficina Sistemas de Información 
- Monitoreo Plataforma Tecnológica</v>
      </c>
      <c r="CA31" s="432" t="str">
        <f t="shared" si="31"/>
        <v>MRSPI2022 Seguimeinto Acciones 202312 202402</v>
      </c>
      <c r="CB31" s="432"/>
      <c r="CC31" s="432" t="str">
        <f t="shared" ref="CC31:CE31" si="32">CC23</f>
        <v>X</v>
      </c>
      <c r="CD31" s="456" t="str">
        <f t="shared" si="32"/>
        <v>Cumplida para la vigencia 2023</v>
      </c>
      <c r="CE31" s="504" t="str">
        <f t="shared" si="32"/>
        <v>Cumplida</v>
      </c>
      <c r="CF31" s="535"/>
      <c r="CG31" s="535"/>
    </row>
    <row r="32" spans="1:85" ht="114" hidden="1" customHeight="1">
      <c r="A32" s="335" t="s">
        <v>1320</v>
      </c>
      <c r="B32" s="329"/>
      <c r="C32" s="329"/>
      <c r="D32" s="335"/>
      <c r="E32" s="381" t="s">
        <v>1374</v>
      </c>
      <c r="F32" s="340" t="s">
        <v>236</v>
      </c>
      <c r="G32" s="340" t="s">
        <v>175</v>
      </c>
      <c r="H32" s="332" t="s">
        <v>237</v>
      </c>
      <c r="I32" s="340" t="s">
        <v>238</v>
      </c>
      <c r="J32" s="340" t="s">
        <v>178</v>
      </c>
      <c r="K32" s="382">
        <v>6</v>
      </c>
      <c r="L32" s="332"/>
      <c r="M32" s="332"/>
      <c r="N32" s="334" t="s">
        <v>239</v>
      </c>
      <c r="O32" s="340" t="s">
        <v>240</v>
      </c>
      <c r="P32" s="335">
        <v>6</v>
      </c>
      <c r="Q32" s="340" t="s">
        <v>241</v>
      </c>
      <c r="R32" s="336" t="s">
        <v>82</v>
      </c>
      <c r="S32" s="336" t="s">
        <v>242</v>
      </c>
      <c r="T32" s="336" t="s">
        <v>184</v>
      </c>
      <c r="U32" s="337">
        <f>VLOOKUP(T32,'Datos Validacion'!$C$6:$D$10,2,0)</f>
        <v>0.4</v>
      </c>
      <c r="V32" s="338" t="s">
        <v>243</v>
      </c>
      <c r="W32" s="339">
        <f>VLOOKUP(V32,'Datos Validacion'!$E$6:$F$15,2,0)</f>
        <v>0.2</v>
      </c>
      <c r="X32" s="340" t="s">
        <v>1375</v>
      </c>
      <c r="Y32" s="341" t="s">
        <v>245</v>
      </c>
      <c r="Z32" s="336" t="s">
        <v>1376</v>
      </c>
      <c r="AA32" s="383" t="s">
        <v>89</v>
      </c>
      <c r="AB32" s="336" t="s">
        <v>247</v>
      </c>
      <c r="AC32" s="383" t="s">
        <v>91</v>
      </c>
      <c r="AD32" s="383" t="s">
        <v>92</v>
      </c>
      <c r="AE32" s="384">
        <f>VLOOKUP(AD32,'Datos Validacion'!$K$6:$L$8,2,0)</f>
        <v>0.25</v>
      </c>
      <c r="AF32" s="385" t="s">
        <v>188</v>
      </c>
      <c r="AG32" s="384">
        <f>VLOOKUP(AF32,'Datos Validacion'!$M$6:$N$7,2,0)</f>
        <v>0.25</v>
      </c>
      <c r="AH32" s="383" t="s">
        <v>94</v>
      </c>
      <c r="AI32" s="336" t="s">
        <v>248</v>
      </c>
      <c r="AJ32" s="383" t="s">
        <v>96</v>
      </c>
      <c r="AK32" s="385" t="s">
        <v>249</v>
      </c>
      <c r="AL32" s="345">
        <f>+AE32+AG32</f>
        <v>0.5</v>
      </c>
      <c r="AM32" s="346" t="str">
        <f>IF(AN32&lt;=20%,"MUY BAJA",IF(AN32&lt;=40%,"BAJA",IF(AN32&lt;=60%,"MEDIA",IF(AN32&lt;=80%,"ALTA","MUY ALTA"))))</f>
        <v>MUY BAJA</v>
      </c>
      <c r="AN32" s="346">
        <f>IF(OR(AD32="prevenir",AD32="detectar"),(U32-(U32*AL32)), U32)</f>
        <v>0.2</v>
      </c>
      <c r="AO32" s="346" t="str">
        <f>IF(AP32&lt;=20%,"LEVE",IF(AP32&lt;=40%,"MENOR",IF(AP32&lt;=60%,"MODERADO",IF(AP32&lt;=80%,"MAYOR","CATASTROFICO"))))</f>
        <v>LEVE</v>
      </c>
      <c r="AP32" s="346">
        <f>IF(AD32="corregir",(W32-(W32*AL32)), W32)</f>
        <v>0.2</v>
      </c>
      <c r="AQ32" s="341" t="s">
        <v>245</v>
      </c>
      <c r="AR32" s="336" t="s">
        <v>98</v>
      </c>
      <c r="AS32" s="347"/>
      <c r="AT32" s="386" t="s">
        <v>251</v>
      </c>
      <c r="AU32" s="436" t="s">
        <v>252</v>
      </c>
      <c r="AV32" s="388">
        <v>45209</v>
      </c>
      <c r="AW32" s="389" t="s">
        <v>253</v>
      </c>
      <c r="AX32" s="391" t="s">
        <v>195</v>
      </c>
      <c r="AY32" s="391"/>
      <c r="AZ32" s="389"/>
      <c r="BA32" s="391"/>
      <c r="BB32" s="387"/>
      <c r="BC32" s="437">
        <v>45334</v>
      </c>
      <c r="BD32" s="439" t="s">
        <v>1395</v>
      </c>
      <c r="BE32" s="438" t="s">
        <v>195</v>
      </c>
      <c r="BF32" s="457" t="s">
        <v>1339</v>
      </c>
      <c r="BG32" s="439"/>
      <c r="BH32" s="438" t="s">
        <v>152</v>
      </c>
      <c r="BI32" s="447" t="s">
        <v>1394</v>
      </c>
      <c r="BJ32" s="440" t="s">
        <v>1314</v>
      </c>
      <c r="BK32" s="535">
        <v>1</v>
      </c>
      <c r="BL32" s="535"/>
      <c r="BN32" s="437">
        <v>45334</v>
      </c>
      <c r="BO32" s="439" t="s">
        <v>1395</v>
      </c>
      <c r="BP32" s="438" t="s">
        <v>195</v>
      </c>
      <c r="BQ32" s="636" t="s">
        <v>1339</v>
      </c>
      <c r="BR32" s="439"/>
      <c r="BS32" s="438" t="s">
        <v>152</v>
      </c>
      <c r="BT32" s="631" t="s">
        <v>1394</v>
      </c>
      <c r="BU32" s="440" t="s">
        <v>1314</v>
      </c>
      <c r="BV32" s="535"/>
      <c r="BW32" s="535"/>
      <c r="BX32" s="437">
        <v>45334</v>
      </c>
      <c r="BY32" s="439" t="s">
        <v>1395</v>
      </c>
      <c r="BZ32" s="438" t="s">
        <v>195</v>
      </c>
      <c r="CA32" s="636" t="s">
        <v>1339</v>
      </c>
      <c r="CB32" s="439"/>
      <c r="CC32" s="438" t="s">
        <v>152</v>
      </c>
      <c r="CD32" s="631" t="s">
        <v>1394</v>
      </c>
      <c r="CE32" s="440" t="s">
        <v>1314</v>
      </c>
      <c r="CF32" s="535"/>
      <c r="CG32" s="535"/>
    </row>
    <row r="33" spans="1:85" ht="147" hidden="1">
      <c r="A33" s="1105" t="s">
        <v>1321</v>
      </c>
      <c r="B33" s="1107"/>
      <c r="C33" s="1107"/>
      <c r="D33" s="1107"/>
      <c r="E33" s="1105" t="s">
        <v>254</v>
      </c>
      <c r="F33" s="1157" t="s">
        <v>255</v>
      </c>
      <c r="G33" s="1107" t="s">
        <v>256</v>
      </c>
      <c r="H33" s="1107" t="s">
        <v>257</v>
      </c>
      <c r="I33" s="1107" t="s">
        <v>258</v>
      </c>
      <c r="J33" s="1107" t="s">
        <v>259</v>
      </c>
      <c r="K33" s="1198">
        <v>7</v>
      </c>
      <c r="L33" s="340"/>
      <c r="M33" s="340"/>
      <c r="N33" s="1118" t="s">
        <v>79</v>
      </c>
      <c r="O33" s="1107" t="s">
        <v>260</v>
      </c>
      <c r="P33" s="1009">
        <v>7</v>
      </c>
      <c r="Q33" s="1118" t="s">
        <v>261</v>
      </c>
      <c r="R33" s="1118" t="s">
        <v>82</v>
      </c>
      <c r="S33" s="1118" t="s">
        <v>262</v>
      </c>
      <c r="T33" s="1118" t="s">
        <v>184</v>
      </c>
      <c r="U33" s="1147">
        <f>VLOOKUP(T33,'Datos Validacion'!$C$6:$D$10,2,0)</f>
        <v>0.4</v>
      </c>
      <c r="V33" s="1149" t="s">
        <v>263</v>
      </c>
      <c r="W33" s="1137">
        <f>VLOOKUP(V33,'Datos Validacion'!$E$6:$F$15,2,0)</f>
        <v>0.6</v>
      </c>
      <c r="X33" s="1105" t="s">
        <v>1377</v>
      </c>
      <c r="Y33" s="1105" t="s">
        <v>263</v>
      </c>
      <c r="Z33" s="392" t="s">
        <v>1378</v>
      </c>
      <c r="AA33" s="393" t="s">
        <v>89</v>
      </c>
      <c r="AB33" s="392" t="s">
        <v>266</v>
      </c>
      <c r="AC33" s="394" t="s">
        <v>91</v>
      </c>
      <c r="AD33" s="394" t="s">
        <v>92</v>
      </c>
      <c r="AE33" s="395">
        <f>VLOOKUP(AD33,'Datos Validacion'!$K$6:$L$8,2,0)</f>
        <v>0.25</v>
      </c>
      <c r="AF33" s="396" t="s">
        <v>93</v>
      </c>
      <c r="AG33" s="395">
        <f>VLOOKUP(AF33,'Datos Validacion'!$M$6:$N$7,2,0)</f>
        <v>0.15</v>
      </c>
      <c r="AH33" s="394" t="s">
        <v>94</v>
      </c>
      <c r="AI33" s="392" t="s">
        <v>267</v>
      </c>
      <c r="AJ33" s="394" t="s">
        <v>96</v>
      </c>
      <c r="AK33" s="396" t="s">
        <v>268</v>
      </c>
      <c r="AL33" s="397">
        <f>+AE33+AG33</f>
        <v>0.4</v>
      </c>
      <c r="AM33" s="1183" t="str">
        <f>IF(AN33&lt;=20%,"MUY BAJA",IF(AN33&lt;=40%,"BAJA",IF(AN33&lt;=60%,"MEDIA",IF(AN33&lt;=80%,"ALTA","MUY ALTA"))))</f>
        <v>BAJA</v>
      </c>
      <c r="AN33" s="1121">
        <f>IF(OR(AD33="prevenir",AD33="detectar"),(U33-(U33*AL33)), U33)</f>
        <v>0.24</v>
      </c>
      <c r="AO33" s="1183" t="str">
        <f>IF(AP33&lt;=20%,"LEVE",IF(AP33&lt;=40%,"MENOR",IF(AP33&lt;=60%,"MODERADO",IF(AP33&lt;=80%,"MAYOR","CATASTROFICO"))))</f>
        <v>MODERADO</v>
      </c>
      <c r="AP33" s="1121">
        <f>IF(AD33="corregir",(W33-(W33*AL33)), W33)</f>
        <v>0.6</v>
      </c>
      <c r="AQ33" s="1105" t="s">
        <v>263</v>
      </c>
      <c r="AR33" s="1118" t="s">
        <v>191</v>
      </c>
      <c r="AS33" s="364"/>
      <c r="AT33" s="398" t="s">
        <v>269</v>
      </c>
      <c r="AU33" s="1026" t="s">
        <v>270</v>
      </c>
      <c r="AV33" s="1190">
        <v>45209</v>
      </c>
      <c r="AW33" s="1191" t="s">
        <v>271</v>
      </c>
      <c r="AX33" s="1193" t="s">
        <v>195</v>
      </c>
      <c r="AY33" s="1196" t="s">
        <v>476</v>
      </c>
      <c r="AZ33" s="1191"/>
      <c r="BA33" s="1193" t="s">
        <v>152</v>
      </c>
      <c r="BB33" s="1195" t="s">
        <v>271</v>
      </c>
      <c r="BC33" s="1021">
        <v>45334</v>
      </c>
      <c r="BD33" s="1022" t="s">
        <v>1415</v>
      </c>
      <c r="BE33" s="1023" t="s">
        <v>195</v>
      </c>
      <c r="BF33" s="1255" t="s">
        <v>1396</v>
      </c>
      <c r="BG33" s="1022"/>
      <c r="BH33" s="1023" t="s">
        <v>152</v>
      </c>
      <c r="BI33" s="1022" t="s">
        <v>1415</v>
      </c>
      <c r="BJ33" s="1027" t="s">
        <v>1314</v>
      </c>
      <c r="BK33" s="1015">
        <v>1</v>
      </c>
      <c r="BL33" s="1015"/>
      <c r="BN33" s="1021">
        <v>45334</v>
      </c>
      <c r="BO33" s="1022" t="s">
        <v>1415</v>
      </c>
      <c r="BP33" s="1023" t="s">
        <v>195</v>
      </c>
      <c r="BQ33" s="1024" t="s">
        <v>1396</v>
      </c>
      <c r="BR33" s="1022"/>
      <c r="BS33" s="1023" t="s">
        <v>152</v>
      </c>
      <c r="BT33" s="1026" t="s">
        <v>1415</v>
      </c>
      <c r="BU33" s="1027" t="s">
        <v>1314</v>
      </c>
      <c r="BV33" s="1015"/>
      <c r="BW33" s="1015"/>
      <c r="BX33" s="1021">
        <v>45334</v>
      </c>
      <c r="BY33" s="1022" t="s">
        <v>1415</v>
      </c>
      <c r="BZ33" s="1023" t="s">
        <v>195</v>
      </c>
      <c r="CA33" s="1024" t="s">
        <v>1396</v>
      </c>
      <c r="CB33" s="1022"/>
      <c r="CC33" s="1023" t="s">
        <v>152</v>
      </c>
      <c r="CD33" s="1026" t="s">
        <v>1415</v>
      </c>
      <c r="CE33" s="1027" t="s">
        <v>1314</v>
      </c>
      <c r="CF33" s="1015"/>
      <c r="CG33" s="1015"/>
    </row>
    <row r="34" spans="1:85" ht="94.5" hidden="1">
      <c r="A34" s="1109"/>
      <c r="B34" s="1110"/>
      <c r="C34" s="1110"/>
      <c r="D34" s="1110"/>
      <c r="E34" s="1109"/>
      <c r="F34" s="1200"/>
      <c r="G34" s="1110"/>
      <c r="H34" s="1110"/>
      <c r="I34" s="1110"/>
      <c r="J34" s="1110"/>
      <c r="K34" s="1199"/>
      <c r="L34" s="354"/>
      <c r="M34" s="354"/>
      <c r="N34" s="1119"/>
      <c r="O34" s="1110"/>
      <c r="P34" s="1010"/>
      <c r="Q34" s="1119"/>
      <c r="R34" s="1119"/>
      <c r="S34" s="1119"/>
      <c r="T34" s="1119"/>
      <c r="U34" s="1148"/>
      <c r="V34" s="1150"/>
      <c r="W34" s="1138"/>
      <c r="X34" s="1109"/>
      <c r="Y34" s="1109"/>
      <c r="Z34" s="400" t="s">
        <v>1379</v>
      </c>
      <c r="AA34" s="393" t="s">
        <v>89</v>
      </c>
      <c r="AB34" s="392" t="s">
        <v>273</v>
      </c>
      <c r="AC34" s="394" t="s">
        <v>91</v>
      </c>
      <c r="AD34" s="394" t="s">
        <v>92</v>
      </c>
      <c r="AE34" s="395">
        <f>VLOOKUP(AD34,'Datos Validacion'!$K$6:$L$8,2,0)</f>
        <v>0.25</v>
      </c>
      <c r="AF34" s="396" t="s">
        <v>93</v>
      </c>
      <c r="AG34" s="395">
        <f>VLOOKUP(AF34,'Datos Validacion'!$M$6:$N$7,2,0)</f>
        <v>0.15</v>
      </c>
      <c r="AH34" s="394" t="s">
        <v>94</v>
      </c>
      <c r="AI34" s="392" t="s">
        <v>274</v>
      </c>
      <c r="AJ34" s="394" t="s">
        <v>96</v>
      </c>
      <c r="AK34" s="401" t="s">
        <v>275</v>
      </c>
      <c r="AL34" s="397">
        <f t="shared" ref="AL34" si="33">+AE34+AG34</f>
        <v>0.4</v>
      </c>
      <c r="AM34" s="1185"/>
      <c r="AN34" s="1123"/>
      <c r="AO34" s="1185"/>
      <c r="AP34" s="1123"/>
      <c r="AQ34" s="1109"/>
      <c r="AR34" s="1119"/>
      <c r="AS34" s="402"/>
      <c r="AT34" s="403" t="s">
        <v>99</v>
      </c>
      <c r="AU34" s="1026"/>
      <c r="AV34" s="1190"/>
      <c r="AW34" s="1192"/>
      <c r="AX34" s="1194"/>
      <c r="AY34" s="1197"/>
      <c r="AZ34" s="1192"/>
      <c r="BA34" s="1194"/>
      <c r="BB34" s="1195"/>
      <c r="BC34" s="1021"/>
      <c r="BD34" s="1022"/>
      <c r="BE34" s="1023"/>
      <c r="BF34" s="1256"/>
      <c r="BG34" s="1022"/>
      <c r="BH34" s="1023"/>
      <c r="BI34" s="1022"/>
      <c r="BJ34" s="1027"/>
      <c r="BK34" s="1015"/>
      <c r="BL34" s="1015"/>
      <c r="BN34" s="1021"/>
      <c r="BO34" s="1022"/>
      <c r="BP34" s="1023"/>
      <c r="BQ34" s="1025"/>
      <c r="BR34" s="1022"/>
      <c r="BS34" s="1023"/>
      <c r="BT34" s="1026"/>
      <c r="BU34" s="1027"/>
      <c r="BV34" s="1015"/>
      <c r="BW34" s="1015"/>
      <c r="BX34" s="1021"/>
      <c r="BY34" s="1022"/>
      <c r="BZ34" s="1023"/>
      <c r="CA34" s="1025"/>
      <c r="CB34" s="1022"/>
      <c r="CC34" s="1023"/>
      <c r="CD34" s="1026"/>
      <c r="CE34" s="1027"/>
      <c r="CF34" s="1015"/>
      <c r="CG34" s="1015"/>
    </row>
    <row r="35" spans="1:85" ht="63">
      <c r="A35" s="1105" t="s">
        <v>1322</v>
      </c>
      <c r="B35" s="1107"/>
      <c r="C35" s="1107"/>
      <c r="D35" s="1107"/>
      <c r="E35" s="1176" t="s">
        <v>276</v>
      </c>
      <c r="F35" s="1107" t="s">
        <v>277</v>
      </c>
      <c r="G35" s="1107" t="s">
        <v>256</v>
      </c>
      <c r="H35" s="1107" t="s">
        <v>278</v>
      </c>
      <c r="I35" s="1107" t="s">
        <v>279</v>
      </c>
      <c r="J35" s="1107" t="s">
        <v>280</v>
      </c>
      <c r="K35" s="1178">
        <v>8</v>
      </c>
      <c r="L35" s="1111"/>
      <c r="M35" s="1111"/>
      <c r="N35" s="1118" t="s">
        <v>79</v>
      </c>
      <c r="O35" s="1107" t="s">
        <v>281</v>
      </c>
      <c r="P35" s="1009">
        <v>8</v>
      </c>
      <c r="Q35" s="1118" t="s">
        <v>282</v>
      </c>
      <c r="R35" s="1118" t="s">
        <v>82</v>
      </c>
      <c r="S35" s="1118" t="s">
        <v>283</v>
      </c>
      <c r="T35" s="1118" t="s">
        <v>184</v>
      </c>
      <c r="U35" s="1147">
        <f>VLOOKUP(T35,'Datos Validacion'!$C$6:$D$10,2,0)</f>
        <v>0.4</v>
      </c>
      <c r="V35" s="1149" t="s">
        <v>263</v>
      </c>
      <c r="W35" s="1137">
        <f>VLOOKUP(V35,'Datos Validacion'!$E$6:$F$15,2,0)</f>
        <v>0.6</v>
      </c>
      <c r="X35" s="1105" t="s">
        <v>1380</v>
      </c>
      <c r="Y35" s="1105" t="s">
        <v>263</v>
      </c>
      <c r="Z35" s="1118" t="s">
        <v>1378</v>
      </c>
      <c r="AA35" s="343" t="s">
        <v>89</v>
      </c>
      <c r="AB35" s="336" t="s">
        <v>266</v>
      </c>
      <c r="AC35" s="343" t="s">
        <v>91</v>
      </c>
      <c r="AD35" s="343" t="s">
        <v>92</v>
      </c>
      <c r="AE35" s="337">
        <f>VLOOKUP(AD35,'Datos Validacion'!$K$6:$L$8,2,0)</f>
        <v>0.25</v>
      </c>
      <c r="AF35" s="340" t="s">
        <v>188</v>
      </c>
      <c r="AG35" s="337">
        <f>VLOOKUP(AF35,'Datos Validacion'!$M$6:$N$7,2,0)</f>
        <v>0.25</v>
      </c>
      <c r="AH35" s="343" t="s">
        <v>94</v>
      </c>
      <c r="AI35" s="336" t="s">
        <v>267</v>
      </c>
      <c r="AJ35" s="343" t="s">
        <v>96</v>
      </c>
      <c r="AK35" s="1107" t="s">
        <v>268</v>
      </c>
      <c r="AL35" s="404">
        <f>+AE35+AG35</f>
        <v>0.5</v>
      </c>
      <c r="AM35" s="1183" t="str">
        <f>IF(AN35&lt;=20%,"MUY BAJA",IF(AN35&lt;=40%,"BAJA",IF(AN35&lt;=60%,"MEDIA",IF(AN35&lt;=80%,"ALTA","MUY ALTA"))))</f>
        <v>MUY BAJA</v>
      </c>
      <c r="AN35" s="1121">
        <f>IF(OR(AD35="prevenir",AD35="detectar"),(U35-(U35*AL35)), U35)</f>
        <v>0.2</v>
      </c>
      <c r="AO35" s="1183" t="str">
        <f>IF(AP35&lt;=20%,"LEVE",IF(AP35&lt;=40%,"MENOR",IF(AP35&lt;=60%,"MODERADO",IF(AP35&lt;=80%,"MAYOR","CATASTROFICO"))))</f>
        <v>MODERADO</v>
      </c>
      <c r="AP35" s="1121">
        <f>IF(AD35="corregir",(W35-(W35*AL35)), W35)</f>
        <v>0.6</v>
      </c>
      <c r="AQ35" s="1180" t="s">
        <v>263</v>
      </c>
      <c r="AR35" s="1118" t="s">
        <v>191</v>
      </c>
      <c r="AS35" s="1125"/>
      <c r="AT35" s="403" t="s">
        <v>99</v>
      </c>
      <c r="AU35" s="1160" t="s">
        <v>1444</v>
      </c>
      <c r="AV35" s="1190">
        <v>45209</v>
      </c>
      <c r="AW35" s="1191" t="s">
        <v>253</v>
      </c>
      <c r="AX35" s="1193" t="s">
        <v>195</v>
      </c>
      <c r="AY35" s="1191"/>
      <c r="AZ35" s="1191"/>
      <c r="BA35" s="1193"/>
      <c r="BB35" s="1195"/>
      <c r="BC35" s="1104" t="s">
        <v>1397</v>
      </c>
      <c r="BD35" s="1129" t="s">
        <v>1398</v>
      </c>
      <c r="BE35" s="1130" t="s">
        <v>195</v>
      </c>
      <c r="BF35" s="475" t="s">
        <v>1399</v>
      </c>
      <c r="BG35" s="460"/>
      <c r="BH35" s="1132" t="s">
        <v>152</v>
      </c>
      <c r="BI35" s="1129" t="s">
        <v>1400</v>
      </c>
      <c r="BJ35" s="1268" t="s">
        <v>1340</v>
      </c>
      <c r="BK35" s="1015"/>
      <c r="BL35" s="1015">
        <v>1</v>
      </c>
      <c r="BN35" s="1070">
        <v>45365</v>
      </c>
      <c r="BO35" s="1129" t="s">
        <v>1436</v>
      </c>
      <c r="BP35" s="1270" t="s">
        <v>195</v>
      </c>
      <c r="BQ35" s="637" t="s">
        <v>1399</v>
      </c>
      <c r="BR35" s="625"/>
      <c r="BS35" s="1272" t="s">
        <v>152</v>
      </c>
      <c r="BT35" s="1273" t="s">
        <v>1437</v>
      </c>
      <c r="BU35" s="1274" t="s">
        <v>1340</v>
      </c>
      <c r="BV35" s="1015"/>
      <c r="BW35" s="1015">
        <v>1</v>
      </c>
      <c r="BX35" s="1011">
        <v>45382</v>
      </c>
      <c r="BY35" s="1017" t="s">
        <v>1445</v>
      </c>
      <c r="BZ35" s="991" t="s">
        <v>195</v>
      </c>
      <c r="CA35" s="989" t="s">
        <v>1399</v>
      </c>
      <c r="CB35" s="991"/>
      <c r="CC35" s="1018" t="s">
        <v>152</v>
      </c>
      <c r="CD35" s="1019" t="s">
        <v>1446</v>
      </c>
      <c r="CE35" s="1020" t="s">
        <v>1340</v>
      </c>
      <c r="CF35" s="1015"/>
      <c r="CG35" s="1015">
        <v>1</v>
      </c>
    </row>
    <row r="36" spans="1:85" ht="63">
      <c r="A36" s="1106"/>
      <c r="B36" s="1108"/>
      <c r="C36" s="1108"/>
      <c r="D36" s="1108"/>
      <c r="E36" s="1177"/>
      <c r="F36" s="1108"/>
      <c r="G36" s="1108"/>
      <c r="H36" s="1108"/>
      <c r="I36" s="1108"/>
      <c r="J36" s="1108"/>
      <c r="K36" s="1179"/>
      <c r="L36" s="1111"/>
      <c r="M36" s="1111"/>
      <c r="N36" s="1124"/>
      <c r="O36" s="1108"/>
      <c r="P36" s="1112"/>
      <c r="Q36" s="1124"/>
      <c r="R36" s="1124"/>
      <c r="S36" s="1124"/>
      <c r="T36" s="1124"/>
      <c r="U36" s="1151"/>
      <c r="V36" s="1152"/>
      <c r="W36" s="1163"/>
      <c r="X36" s="1106"/>
      <c r="Y36" s="1106"/>
      <c r="Z36" s="1119"/>
      <c r="AA36" s="343" t="s">
        <v>89</v>
      </c>
      <c r="AB36" s="336" t="s">
        <v>266</v>
      </c>
      <c r="AC36" s="343" t="s">
        <v>91</v>
      </c>
      <c r="AD36" s="343" t="s">
        <v>92</v>
      </c>
      <c r="AE36" s="337">
        <f>VLOOKUP(AD36,'Datos Validacion'!$K$6:$L$8,2,0)</f>
        <v>0.25</v>
      </c>
      <c r="AF36" s="340" t="s">
        <v>188</v>
      </c>
      <c r="AG36" s="337">
        <f>VLOOKUP(AF36,'Datos Validacion'!$M$6:$N$7,2,0)</f>
        <v>0.25</v>
      </c>
      <c r="AH36" s="343" t="s">
        <v>94</v>
      </c>
      <c r="AI36" s="336" t="s">
        <v>286</v>
      </c>
      <c r="AJ36" s="343" t="s">
        <v>96</v>
      </c>
      <c r="AK36" s="1110"/>
      <c r="AL36" s="404">
        <f>+AE36+AG36</f>
        <v>0.5</v>
      </c>
      <c r="AM36" s="1184"/>
      <c r="AN36" s="1122"/>
      <c r="AO36" s="1184"/>
      <c r="AP36" s="1122"/>
      <c r="AQ36" s="1181"/>
      <c r="AR36" s="1124"/>
      <c r="AS36" s="1126"/>
      <c r="AT36" s="403" t="s">
        <v>287</v>
      </c>
      <c r="AU36" s="1160"/>
      <c r="AV36" s="1190">
        <v>45209</v>
      </c>
      <c r="AW36" s="1192"/>
      <c r="AX36" s="1194"/>
      <c r="AY36" s="1192"/>
      <c r="AZ36" s="1192"/>
      <c r="BA36" s="1194"/>
      <c r="BB36" s="1195"/>
      <c r="BC36" s="1104"/>
      <c r="BD36" s="1129"/>
      <c r="BE36" s="1131"/>
      <c r="BF36" s="476"/>
      <c r="BG36" s="461"/>
      <c r="BH36" s="1132"/>
      <c r="BI36" s="1129"/>
      <c r="BJ36" s="1268"/>
      <c r="BK36" s="1015"/>
      <c r="BL36" s="1015"/>
      <c r="BN36" s="1070"/>
      <c r="BO36" s="1129"/>
      <c r="BP36" s="1271"/>
      <c r="BQ36" s="638"/>
      <c r="BR36" s="626"/>
      <c r="BS36" s="1272"/>
      <c r="BT36" s="1273"/>
      <c r="BU36" s="1274"/>
      <c r="BV36" s="1015"/>
      <c r="BW36" s="1015"/>
      <c r="BX36" s="1011"/>
      <c r="BY36" s="1017"/>
      <c r="BZ36" s="992"/>
      <c r="CA36" s="990"/>
      <c r="CB36" s="992"/>
      <c r="CC36" s="1018"/>
      <c r="CD36" s="1019"/>
      <c r="CE36" s="1020"/>
      <c r="CF36" s="1015"/>
      <c r="CG36" s="1015"/>
    </row>
    <row r="37" spans="1:85" ht="69.95" hidden="1" customHeight="1">
      <c r="A37" s="1106"/>
      <c r="B37" s="1108"/>
      <c r="C37" s="1108"/>
      <c r="D37" s="1108"/>
      <c r="E37" s="1177"/>
      <c r="F37" s="1108"/>
      <c r="G37" s="1108"/>
      <c r="H37" s="1108"/>
      <c r="I37" s="1108"/>
      <c r="J37" s="1108"/>
      <c r="K37" s="1179"/>
      <c r="L37" s="1111"/>
      <c r="M37" s="1111"/>
      <c r="N37" s="1124"/>
      <c r="O37" s="1108"/>
      <c r="P37" s="1112"/>
      <c r="Q37" s="1124"/>
      <c r="R37" s="1124"/>
      <c r="S37" s="1124"/>
      <c r="T37" s="1124"/>
      <c r="U37" s="1151"/>
      <c r="V37" s="1152"/>
      <c r="W37" s="1163"/>
      <c r="X37" s="1106"/>
      <c r="Y37" s="1106"/>
      <c r="Z37" s="1145" t="s">
        <v>1381</v>
      </c>
      <c r="AA37" s="343" t="s">
        <v>89</v>
      </c>
      <c r="AB37" s="336" t="s">
        <v>289</v>
      </c>
      <c r="AC37" s="343" t="s">
        <v>91</v>
      </c>
      <c r="AD37" s="343" t="s">
        <v>92</v>
      </c>
      <c r="AE37" s="337">
        <f>VLOOKUP(AD37,'Datos Validacion'!$K$6:$L$8,2,0)</f>
        <v>0.25</v>
      </c>
      <c r="AF37" s="340" t="s">
        <v>188</v>
      </c>
      <c r="AG37" s="337">
        <f>VLOOKUP(AF37,'Datos Validacion'!$M$6:$N$7,2,0)</f>
        <v>0.25</v>
      </c>
      <c r="AH37" s="343" t="s">
        <v>94</v>
      </c>
      <c r="AI37" s="336" t="s">
        <v>189</v>
      </c>
      <c r="AJ37" s="343" t="s">
        <v>96</v>
      </c>
      <c r="AK37" s="1107" t="s">
        <v>290</v>
      </c>
      <c r="AL37" s="345">
        <f>+AE37+AG37</f>
        <v>0.5</v>
      </c>
      <c r="AM37" s="1184"/>
      <c r="AN37" s="1122"/>
      <c r="AO37" s="1184"/>
      <c r="AP37" s="1122"/>
      <c r="AQ37" s="1181"/>
      <c r="AR37" s="1124"/>
      <c r="AS37" s="1126"/>
      <c r="AT37" s="403" t="s">
        <v>291</v>
      </c>
      <c r="AU37" s="464" t="s">
        <v>292</v>
      </c>
      <c r="AV37" s="388">
        <v>45209</v>
      </c>
      <c r="AW37" s="389" t="s">
        <v>213</v>
      </c>
      <c r="AX37" s="391" t="s">
        <v>205</v>
      </c>
      <c r="AY37" s="405" t="s">
        <v>151</v>
      </c>
      <c r="AZ37" s="389"/>
      <c r="BA37" s="391" t="s">
        <v>152</v>
      </c>
      <c r="BB37" s="387" t="s">
        <v>206</v>
      </c>
      <c r="BC37" s="465">
        <f>BC29</f>
        <v>45335</v>
      </c>
      <c r="BD37" s="466" t="str">
        <f t="shared" ref="BD37:BJ37" si="34">BD29</f>
        <v>Infomes periodicos de seguimiento alertas de eventos e incidentes</v>
      </c>
      <c r="BE37" s="465" t="str">
        <f t="shared" si="34"/>
        <v>Oficina Sistemas de Información 
- Monitoreo Plataforma Tecnológica</v>
      </c>
      <c r="BF37" s="465" t="str">
        <f t="shared" si="34"/>
        <v>MRSPI2022 Seguimeinto Acciones 202312 202402</v>
      </c>
      <c r="BG37" s="465"/>
      <c r="BH37" s="465" t="str">
        <f t="shared" si="34"/>
        <v>X</v>
      </c>
      <c r="BI37" s="466" t="str">
        <f t="shared" si="34"/>
        <v>ANS Contrato GC363-2025</v>
      </c>
      <c r="BJ37" s="505" t="str">
        <f t="shared" si="34"/>
        <v>Cumplida</v>
      </c>
      <c r="BK37" s="535">
        <v>1</v>
      </c>
      <c r="BL37" s="535"/>
      <c r="BN37" s="494">
        <f>BN29</f>
        <v>45335</v>
      </c>
      <c r="BO37" s="627" t="str">
        <f t="shared" ref="BO37:BQ37" si="35">BO29</f>
        <v>Infomes periodicos de seguimiento alertas de eventos e incidentes</v>
      </c>
      <c r="BP37" s="494" t="str">
        <f t="shared" si="35"/>
        <v>Oficina Sistemas de Información 
- Monitoreo Plataforma Tecnológica</v>
      </c>
      <c r="BQ37" s="494" t="str">
        <f t="shared" si="35"/>
        <v>MRSPI2022 Seguimeinto Acciones 202312 202402</v>
      </c>
      <c r="BR37" s="494"/>
      <c r="BS37" s="494" t="str">
        <f t="shared" ref="BS37:BU37" si="36">BS29</f>
        <v>X</v>
      </c>
      <c r="BT37" s="627" t="str">
        <f t="shared" si="36"/>
        <v>ANS Contrato GC363-2025</v>
      </c>
      <c r="BU37" s="628" t="str">
        <f t="shared" si="36"/>
        <v>Cumplida</v>
      </c>
      <c r="BV37" s="535"/>
      <c r="BW37" s="535"/>
      <c r="BX37" s="366">
        <f>BX29</f>
        <v>45335</v>
      </c>
      <c r="BY37" s="651" t="str">
        <f t="shared" ref="BY37:CA37" si="37">BY29</f>
        <v>Infomes periodicos de seguimiento alertas de eventos e incidentes</v>
      </c>
      <c r="BZ37" s="366" t="str">
        <f t="shared" si="37"/>
        <v>Oficina Sistemas de Información 
- Monitoreo Plataforma Tecnológica</v>
      </c>
      <c r="CA37" s="366" t="str">
        <f t="shared" si="37"/>
        <v>MRSPI2022 Seguimeinto Acciones 202312 202402</v>
      </c>
      <c r="CB37" s="366"/>
      <c r="CC37" s="366" t="str">
        <f t="shared" ref="CC37:CE37" si="38">CC29</f>
        <v>X</v>
      </c>
      <c r="CD37" s="651" t="str">
        <f t="shared" si="38"/>
        <v>ANS Contrato GC363-2025</v>
      </c>
      <c r="CE37" s="652" t="str">
        <f t="shared" si="38"/>
        <v>Cumplida</v>
      </c>
      <c r="CF37" s="535"/>
      <c r="CG37" s="535"/>
    </row>
    <row r="38" spans="1:85" ht="69.95" hidden="1" customHeight="1">
      <c r="A38" s="1106"/>
      <c r="B38" s="1108"/>
      <c r="C38" s="1108"/>
      <c r="D38" s="1108"/>
      <c r="E38" s="1177"/>
      <c r="F38" s="1108"/>
      <c r="G38" s="1108"/>
      <c r="H38" s="1108"/>
      <c r="I38" s="1108"/>
      <c r="J38" s="1108"/>
      <c r="K38" s="1179"/>
      <c r="L38" s="1111"/>
      <c r="M38" s="1111"/>
      <c r="N38" s="1124"/>
      <c r="O38" s="1108"/>
      <c r="P38" s="1112"/>
      <c r="Q38" s="1124"/>
      <c r="R38" s="1124"/>
      <c r="S38" s="1124"/>
      <c r="T38" s="1124"/>
      <c r="U38" s="1151"/>
      <c r="V38" s="1152"/>
      <c r="W38" s="1163"/>
      <c r="X38" s="1106"/>
      <c r="Y38" s="1106"/>
      <c r="Z38" s="1145"/>
      <c r="AA38" s="343" t="s">
        <v>89</v>
      </c>
      <c r="AB38" s="336" t="s">
        <v>289</v>
      </c>
      <c r="AC38" s="343" t="s">
        <v>91</v>
      </c>
      <c r="AD38" s="343" t="s">
        <v>92</v>
      </c>
      <c r="AE38" s="337">
        <f>VLOOKUP(AD38,'Datos Validacion'!$K$6:$L$8,2,0)</f>
        <v>0.25</v>
      </c>
      <c r="AF38" s="340" t="s">
        <v>188</v>
      </c>
      <c r="AG38" s="337">
        <f>VLOOKUP(AF38,'Datos Validacion'!$M$6:$N$7,2,0)</f>
        <v>0.25</v>
      </c>
      <c r="AH38" s="343" t="s">
        <v>94</v>
      </c>
      <c r="AI38" s="336" t="s">
        <v>189</v>
      </c>
      <c r="AJ38" s="343" t="s">
        <v>96</v>
      </c>
      <c r="AK38" s="1108"/>
      <c r="AL38" s="345">
        <f t="shared" ref="AL38:AL40" si="39">+AE38+AG38</f>
        <v>0.5</v>
      </c>
      <c r="AM38" s="1184"/>
      <c r="AN38" s="1122"/>
      <c r="AO38" s="1184"/>
      <c r="AP38" s="1122"/>
      <c r="AQ38" s="1181"/>
      <c r="AR38" s="1124"/>
      <c r="AS38" s="1126"/>
      <c r="AT38" s="403" t="s">
        <v>293</v>
      </c>
      <c r="AU38" s="467" t="s">
        <v>294</v>
      </c>
      <c r="AV38" s="388">
        <v>45209</v>
      </c>
      <c r="AW38" s="386" t="s">
        <v>295</v>
      </c>
      <c r="AX38" s="391" t="s">
        <v>296</v>
      </c>
      <c r="AY38" s="405" t="s">
        <v>151</v>
      </c>
      <c r="AZ38" s="386"/>
      <c r="BA38" s="399" t="s">
        <v>152</v>
      </c>
      <c r="BB38" s="387" t="s">
        <v>297</v>
      </c>
      <c r="BC38" s="468">
        <v>45335</v>
      </c>
      <c r="BD38" s="469" t="s">
        <v>1401</v>
      </c>
      <c r="BE38" s="470" t="s">
        <v>296</v>
      </c>
      <c r="BF38" s="471"/>
      <c r="BG38" s="469"/>
      <c r="BH38" s="470"/>
      <c r="BI38" s="469" t="s">
        <v>1402</v>
      </c>
      <c r="BJ38" s="472" t="s">
        <v>1314</v>
      </c>
      <c r="BK38" s="535">
        <v>1</v>
      </c>
      <c r="BL38" s="535"/>
      <c r="BN38" s="494">
        <v>45335</v>
      </c>
      <c r="BO38" s="495" t="s">
        <v>1401</v>
      </c>
      <c r="BP38" s="496" t="s">
        <v>296</v>
      </c>
      <c r="BQ38" s="639"/>
      <c r="BR38" s="495"/>
      <c r="BS38" s="496"/>
      <c r="BT38" s="493" t="s">
        <v>1402</v>
      </c>
      <c r="BU38" s="499" t="s">
        <v>1314</v>
      </c>
      <c r="BV38" s="535"/>
      <c r="BW38" s="535"/>
      <c r="BX38" s="366">
        <v>45335</v>
      </c>
      <c r="BY38" s="342" t="s">
        <v>1401</v>
      </c>
      <c r="BZ38" s="334" t="s">
        <v>296</v>
      </c>
      <c r="CA38" s="514"/>
      <c r="CB38" s="342"/>
      <c r="CC38" s="334"/>
      <c r="CD38" s="348" t="s">
        <v>1402</v>
      </c>
      <c r="CE38" s="330" t="s">
        <v>1314</v>
      </c>
      <c r="CF38" s="535"/>
      <c r="CG38" s="535"/>
    </row>
    <row r="39" spans="1:85" ht="117" customHeight="1">
      <c r="A39" s="1106"/>
      <c r="B39" s="1108"/>
      <c r="C39" s="1108"/>
      <c r="D39" s="1108"/>
      <c r="E39" s="1177"/>
      <c r="F39" s="1108"/>
      <c r="G39" s="1108"/>
      <c r="H39" s="1108"/>
      <c r="I39" s="1108"/>
      <c r="J39" s="1108"/>
      <c r="K39" s="1179"/>
      <c r="L39" s="1111"/>
      <c r="M39" s="1111"/>
      <c r="N39" s="1124"/>
      <c r="O39" s="1108"/>
      <c r="P39" s="1112"/>
      <c r="Q39" s="1124"/>
      <c r="R39" s="1124"/>
      <c r="S39" s="1124"/>
      <c r="T39" s="1124"/>
      <c r="U39" s="1151"/>
      <c r="V39" s="1152"/>
      <c r="W39" s="1163"/>
      <c r="X39" s="1106"/>
      <c r="Y39" s="1106"/>
      <c r="Z39" s="1145"/>
      <c r="AA39" s="343" t="s">
        <v>89</v>
      </c>
      <c r="AB39" s="336" t="s">
        <v>289</v>
      </c>
      <c r="AC39" s="343" t="s">
        <v>91</v>
      </c>
      <c r="AD39" s="343" t="s">
        <v>92</v>
      </c>
      <c r="AE39" s="337">
        <f>VLOOKUP(AD39,'Datos Validacion'!$K$6:$L$8,2,0)</f>
        <v>0.25</v>
      </c>
      <c r="AF39" s="340" t="s">
        <v>188</v>
      </c>
      <c r="AG39" s="337">
        <f>VLOOKUP(AF39,'Datos Validacion'!$M$6:$N$7,2,0)</f>
        <v>0.25</v>
      </c>
      <c r="AH39" s="343" t="s">
        <v>94</v>
      </c>
      <c r="AI39" s="336" t="s">
        <v>189</v>
      </c>
      <c r="AJ39" s="343" t="s">
        <v>96</v>
      </c>
      <c r="AK39" s="1108"/>
      <c r="AL39" s="345">
        <f t="shared" si="39"/>
        <v>0.5</v>
      </c>
      <c r="AM39" s="1184"/>
      <c r="AN39" s="1122"/>
      <c r="AO39" s="1184"/>
      <c r="AP39" s="1122"/>
      <c r="AQ39" s="1181"/>
      <c r="AR39" s="1124"/>
      <c r="AS39" s="1126"/>
      <c r="AT39" s="406" t="s">
        <v>298</v>
      </c>
      <c r="AU39" s="462" t="s">
        <v>299</v>
      </c>
      <c r="AV39" s="366">
        <v>45209</v>
      </c>
      <c r="AW39" s="408" t="str">
        <f>AW35</f>
        <v xml:space="preserve">Pendiente de publicar en noviembre 2023 noticia sobre aplicación de políticas de segurida de la información. </v>
      </c>
      <c r="AX39" s="336" t="str">
        <f t="shared" ref="AX39:BB39" si="40">AX35</f>
        <v>Oficina Sistemas de Información 
SPI</v>
      </c>
      <c r="AY39" s="408">
        <f t="shared" si="40"/>
        <v>0</v>
      </c>
      <c r="AZ39" s="408"/>
      <c r="BA39" s="336">
        <f t="shared" si="40"/>
        <v>0</v>
      </c>
      <c r="BB39" s="348">
        <f t="shared" si="40"/>
        <v>0</v>
      </c>
      <c r="BC39" s="459" t="str">
        <f>BC35</f>
        <v>12/02/204</v>
      </c>
      <c r="BD39" s="463" t="str">
        <f t="shared" ref="BD39:BJ39" si="41">BD35</f>
        <v>Durante el 2024 se adelantarán publicaciones de buenas prácticas de seguridad y privacidad de la información y el manejo de repositorios de almacenamientos.</v>
      </c>
      <c r="BE39" s="459" t="str">
        <f t="shared" si="41"/>
        <v>Oficina Sistemas de Información 
SPI</v>
      </c>
      <c r="BF39" s="463" t="str">
        <f t="shared" si="41"/>
        <v>2 ECCS SPI 2024</v>
      </c>
      <c r="BG39" s="459"/>
      <c r="BH39" s="459" t="str">
        <f t="shared" si="41"/>
        <v>X</v>
      </c>
      <c r="BI39" s="463" t="str">
        <f t="shared" si="41"/>
        <v>Se implementan controles de acceso de usuarios a servicios de almacenamiento institucionales</v>
      </c>
      <c r="BJ39" s="506" t="str">
        <f t="shared" si="41"/>
        <v xml:space="preserve">En Ejecución </v>
      </c>
      <c r="BK39" s="535"/>
      <c r="BL39" s="535">
        <v>1</v>
      </c>
      <c r="BN39" s="494">
        <f>BN35</f>
        <v>45365</v>
      </c>
      <c r="BO39" s="463" t="str">
        <f>BO35</f>
        <v xml:space="preserve">Durante el 2024 se adelantarán publicaciones de buenas prácticas de seguridad y privacidad de la información y el manejo de repositorios de almacenamientos.
Se impleemnta a partir del mes de Marzo 2024 acorde con la articulación de la Matriz de Comunicación Interna y la Estrategia Capacitación, Comunicaciópn y Sensibilización - ECCS-SPI. En Desarrollo de la ECCS-SPI el 20/03/2024 se adelantará en el proceso de inducción nuevos funcionarios se informara sobre el alcance de SPI anivel institucional y buenas prácticas SPI y Seguridad Digital. 
</v>
      </c>
      <c r="BP39" s="494" t="str">
        <f t="shared" ref="BP39:BQ39" si="42">BP35</f>
        <v>Oficina Sistemas de Información 
SPI</v>
      </c>
      <c r="BQ39" s="494" t="str">
        <f t="shared" si="42"/>
        <v>2 ECCS SPI 2024</v>
      </c>
      <c r="BR39" s="494"/>
      <c r="BS39" s="494" t="str">
        <f t="shared" ref="BS39:BU39" si="43">BS35</f>
        <v>X</v>
      </c>
      <c r="BT39" s="627" t="str">
        <f t="shared" si="43"/>
        <v>Se implementan controles de acceso de usuarios a servicios de almacenamiento institucionales.
Se han definido la ECCS-SPI con los temas a apropiar durante 2024 y articulación con Comunicación Interna para su divulgación.
Apropiación de SPI y Buenas prácticas de control sobre activos: Inducción Nuevos Funcionarios 20/03/2024</v>
      </c>
      <c r="BU39" s="628" t="str">
        <f t="shared" si="43"/>
        <v xml:space="preserve">En Ejecución </v>
      </c>
      <c r="BV39" s="535"/>
      <c r="BW39" s="535">
        <v>1</v>
      </c>
      <c r="BX39" s="366">
        <f>BX35</f>
        <v>45382</v>
      </c>
      <c r="BY39" s="658" t="str">
        <f>BY35</f>
        <v xml:space="preserve">El 20/03/2024.se llevó a cabo el proceso de inducción a nuevos funcionarios en la cual se apropio el alacance sw la gestión tecnológica, atención de la Mesa de ayuda y soporte técnico a usuarios y equipos institucionales, y el alcance de la seguridad y privacidad de la información y aplaición de buenas prácticas de SPI y Seguridad Digital en el uso de activos institucionales.
</v>
      </c>
      <c r="BZ39" s="659" t="str">
        <f t="shared" ref="BZ39:CA39" si="44">BZ35</f>
        <v>Oficina Sistemas de Información 
SPI</v>
      </c>
      <c r="CA39" s="659" t="str">
        <f t="shared" si="44"/>
        <v>2 ECCS SPI 2024</v>
      </c>
      <c r="CB39" s="659"/>
      <c r="CC39" s="659" t="str">
        <f t="shared" ref="CC39:CE39" si="45">CC35</f>
        <v>X</v>
      </c>
      <c r="CD39" s="658" t="str">
        <f t="shared" si="45"/>
        <v>Los controles de acceso de usuarios a servicios de red cuentan don doble factor de autenticación para uso de almacenamiento institucionales, aplicaciones como Gestión Documental o Mintranet con acceso externo.</v>
      </c>
      <c r="CE39" s="660" t="str">
        <f t="shared" si="45"/>
        <v xml:space="preserve">En Ejecución </v>
      </c>
      <c r="CF39" s="535"/>
      <c r="CG39" s="535">
        <v>1</v>
      </c>
    </row>
    <row r="40" spans="1:85" ht="87" hidden="1" customHeight="1">
      <c r="A40" s="1106"/>
      <c r="B40" s="1108"/>
      <c r="C40" s="1108"/>
      <c r="D40" s="1108"/>
      <c r="E40" s="1177"/>
      <c r="F40" s="1108"/>
      <c r="G40" s="1108"/>
      <c r="H40" s="1108"/>
      <c r="I40" s="1108"/>
      <c r="J40" s="1108"/>
      <c r="K40" s="1179"/>
      <c r="L40" s="1111"/>
      <c r="M40" s="1111"/>
      <c r="N40" s="1124"/>
      <c r="O40" s="1108"/>
      <c r="P40" s="1112"/>
      <c r="Q40" s="1124"/>
      <c r="R40" s="1124"/>
      <c r="S40" s="1124"/>
      <c r="T40" s="1119"/>
      <c r="U40" s="1148"/>
      <c r="V40" s="1150"/>
      <c r="W40" s="1138"/>
      <c r="X40" s="1106"/>
      <c r="Y40" s="1109"/>
      <c r="Z40" s="336" t="s">
        <v>1382</v>
      </c>
      <c r="AA40" s="343" t="s">
        <v>89</v>
      </c>
      <c r="AB40" s="340" t="s">
        <v>167</v>
      </c>
      <c r="AC40" s="343" t="s">
        <v>91</v>
      </c>
      <c r="AD40" s="343" t="s">
        <v>208</v>
      </c>
      <c r="AE40" s="337">
        <f>VLOOKUP(AD40,'Datos Validacion'!$K$6:$L$8,2,0)</f>
        <v>0.1</v>
      </c>
      <c r="AF40" s="340" t="s">
        <v>188</v>
      </c>
      <c r="AG40" s="337">
        <f>VLOOKUP(AF40,'Datos Validacion'!$M$6:$N$7,2,0)</f>
        <v>0.25</v>
      </c>
      <c r="AH40" s="343" t="s">
        <v>94</v>
      </c>
      <c r="AI40" s="336" t="s">
        <v>209</v>
      </c>
      <c r="AJ40" s="343" t="s">
        <v>96</v>
      </c>
      <c r="AK40" s="340" t="s">
        <v>210</v>
      </c>
      <c r="AL40" s="409">
        <f t="shared" si="39"/>
        <v>0.35</v>
      </c>
      <c r="AM40" s="1185"/>
      <c r="AN40" s="1123"/>
      <c r="AO40" s="1185"/>
      <c r="AP40" s="1123"/>
      <c r="AQ40" s="1182"/>
      <c r="AR40" s="1119"/>
      <c r="AS40" s="1126"/>
      <c r="AT40" s="365" t="s">
        <v>211</v>
      </c>
      <c r="AU40" s="410" t="s">
        <v>301</v>
      </c>
      <c r="AV40" s="366">
        <v>45209</v>
      </c>
      <c r="AW40" s="342" t="s">
        <v>213</v>
      </c>
      <c r="AX40" s="334" t="s">
        <v>205</v>
      </c>
      <c r="AY40" s="367" t="s">
        <v>151</v>
      </c>
      <c r="AZ40" s="342"/>
      <c r="BA40" s="334" t="s">
        <v>152</v>
      </c>
      <c r="BB40" s="348" t="s">
        <v>206</v>
      </c>
      <c r="BC40" s="376">
        <f>BC24</f>
        <v>45335</v>
      </c>
      <c r="BD40" s="455" t="str">
        <f t="shared" ref="BD40:BJ40" si="46">BD24</f>
        <v>Infomes periodicos de seguimiento alertas de eventos e incidentes</v>
      </c>
      <c r="BE40" s="376" t="str">
        <f t="shared" si="46"/>
        <v>Oficina Sistemas de Información 
- Monitoreo Plataforma Tecnológica</v>
      </c>
      <c r="BF40" s="455" t="str">
        <f t="shared" si="46"/>
        <v>MRSPI2022 Seguimeinto Acciones 202312 202402</v>
      </c>
      <c r="BG40" s="376"/>
      <c r="BH40" s="376" t="str">
        <f t="shared" si="46"/>
        <v>X</v>
      </c>
      <c r="BI40" s="444" t="str">
        <f t="shared" si="46"/>
        <v>ANS Contrato GC363-2025</v>
      </c>
      <c r="BJ40" s="503" t="str">
        <f t="shared" si="46"/>
        <v>Cumplida</v>
      </c>
      <c r="BK40" s="535">
        <v>1</v>
      </c>
      <c r="BL40" s="535"/>
      <c r="BN40" s="494">
        <f>BN24</f>
        <v>45335</v>
      </c>
      <c r="BO40" s="627" t="str">
        <f t="shared" ref="BO40:BQ40" si="47">BO24</f>
        <v>Infomes periodicos de seguimiento alertas de eventos e incidentes</v>
      </c>
      <c r="BP40" s="494" t="str">
        <f t="shared" si="47"/>
        <v>Oficina Sistemas de Información 
- Monitoreo Plataforma Tecnológica</v>
      </c>
      <c r="BQ40" s="494" t="str">
        <f t="shared" si="47"/>
        <v>MRSPI2022 Seguimeinto Acciones 202312 202402</v>
      </c>
      <c r="BR40" s="494"/>
      <c r="BS40" s="494" t="str">
        <f t="shared" ref="BS40:BU40" si="48">BS24</f>
        <v>X</v>
      </c>
      <c r="BT40" s="627" t="str">
        <f t="shared" si="48"/>
        <v>ANS Contrato GC363-2025</v>
      </c>
      <c r="BU40" s="628" t="str">
        <f t="shared" si="48"/>
        <v>Cumplida</v>
      </c>
      <c r="BV40" s="535"/>
      <c r="BW40" s="535"/>
      <c r="BX40" s="366">
        <f>BX24</f>
        <v>45335</v>
      </c>
      <c r="BY40" s="651" t="str">
        <f t="shared" ref="BY40:CA40" si="49">BY24</f>
        <v>Infomes periodicos de seguimiento alertas de eventos e incidentes</v>
      </c>
      <c r="BZ40" s="366" t="str">
        <f t="shared" si="49"/>
        <v>Oficina Sistemas de Información 
- Monitoreo Plataforma Tecnológica</v>
      </c>
      <c r="CA40" s="366" t="str">
        <f t="shared" si="49"/>
        <v>MRSPI2022 Seguimeinto Acciones 202312 202402</v>
      </c>
      <c r="CB40" s="366"/>
      <c r="CC40" s="366" t="str">
        <f t="shared" ref="CC40:CE40" si="50">CC24</f>
        <v>X</v>
      </c>
      <c r="CD40" s="651" t="str">
        <f t="shared" si="50"/>
        <v>ANS Contrato GC363-2025</v>
      </c>
      <c r="CE40" s="652" t="str">
        <f t="shared" si="50"/>
        <v>Cumplida</v>
      </c>
      <c r="CF40" s="535"/>
      <c r="CG40" s="535"/>
    </row>
    <row r="41" spans="1:85" ht="82.5" hidden="1" customHeight="1">
      <c r="A41" s="1105" t="s">
        <v>1323</v>
      </c>
      <c r="B41" s="1107"/>
      <c r="C41" s="1107"/>
      <c r="D41" s="1107"/>
      <c r="E41" s="1176" t="s">
        <v>302</v>
      </c>
      <c r="F41" s="1107" t="s">
        <v>303</v>
      </c>
      <c r="G41" s="1107" t="s">
        <v>256</v>
      </c>
      <c r="H41" s="1107" t="s">
        <v>304</v>
      </c>
      <c r="I41" s="1107" t="s">
        <v>305</v>
      </c>
      <c r="J41" s="1107" t="s">
        <v>306</v>
      </c>
      <c r="K41" s="1178">
        <v>9</v>
      </c>
      <c r="L41" s="1107" t="s">
        <v>307</v>
      </c>
      <c r="M41" s="1107" t="s">
        <v>308</v>
      </c>
      <c r="N41" s="1118" t="s">
        <v>239</v>
      </c>
      <c r="O41" s="1107" t="s">
        <v>309</v>
      </c>
      <c r="P41" s="1117">
        <v>9</v>
      </c>
      <c r="Q41" s="1118" t="s">
        <v>310</v>
      </c>
      <c r="R41" s="1118" t="s">
        <v>82</v>
      </c>
      <c r="S41" s="1118" t="s">
        <v>283</v>
      </c>
      <c r="T41" s="1118" t="s">
        <v>184</v>
      </c>
      <c r="U41" s="1147">
        <f>VLOOKUP(T41,'Datos Validacion'!$C$6:$D$10,2,0)</f>
        <v>0.4</v>
      </c>
      <c r="V41" s="1149" t="s">
        <v>263</v>
      </c>
      <c r="W41" s="1137">
        <f>VLOOKUP(V41,'Datos Validacion'!$E$6:$F$15,2,0)</f>
        <v>0.6</v>
      </c>
      <c r="X41" s="1105" t="s">
        <v>1383</v>
      </c>
      <c r="Y41" s="1105" t="s">
        <v>263</v>
      </c>
      <c r="Z41" s="334" t="s">
        <v>1381</v>
      </c>
      <c r="AA41" s="343" t="s">
        <v>89</v>
      </c>
      <c r="AB41" s="336" t="s">
        <v>289</v>
      </c>
      <c r="AC41" s="343" t="s">
        <v>91</v>
      </c>
      <c r="AD41" s="343" t="s">
        <v>92</v>
      </c>
      <c r="AE41" s="337">
        <f>VLOOKUP(AD41,'Datos Validacion'!$K$6:$L$8,2,0)</f>
        <v>0.25</v>
      </c>
      <c r="AF41" s="340" t="s">
        <v>188</v>
      </c>
      <c r="AG41" s="337">
        <f>VLOOKUP(AF41,'Datos Validacion'!$M$6:$N$7,2,0)</f>
        <v>0.25</v>
      </c>
      <c r="AH41" s="343" t="s">
        <v>94</v>
      </c>
      <c r="AI41" s="336" t="s">
        <v>189</v>
      </c>
      <c r="AJ41" s="343" t="s">
        <v>96</v>
      </c>
      <c r="AK41" s="340" t="s">
        <v>290</v>
      </c>
      <c r="AL41" s="345">
        <f>+AE41+AG41</f>
        <v>0.5</v>
      </c>
      <c r="AM41" s="1183" t="str">
        <f>IF(AN41&lt;=20%,"MUY BAJA",IF(AN41&lt;=40%,"BAJA",IF(AN41&lt;=60%,"MEDIA",IF(AN41&lt;=80%,"ALTA","MUY ALTA"))))</f>
        <v>MUY BAJA</v>
      </c>
      <c r="AN41" s="1121">
        <f>IF(OR(AD41="prevenir",AD41="detectar"),(U41-(U41*AL41)), U41)</f>
        <v>0.2</v>
      </c>
      <c r="AO41" s="1183" t="str">
        <f>IF(AP41&lt;=20%,"LEVE",IF(AP41&lt;=40%,"MENOR",IF(AP41&lt;=60%,"MODERADO",IF(AP41&lt;=80%,"MAYOR","CATASTROFICO"))))</f>
        <v>MODERADO</v>
      </c>
      <c r="AP41" s="1121">
        <f>IF(AD41="corregir",(W41-(W41*AL41)), W41)</f>
        <v>0.6</v>
      </c>
      <c r="AQ41" s="1180" t="s">
        <v>263</v>
      </c>
      <c r="AR41" s="1118" t="s">
        <v>191</v>
      </c>
      <c r="AS41" s="1125"/>
      <c r="AT41" s="365" t="s">
        <v>192</v>
      </c>
      <c r="AU41" s="368" t="s">
        <v>312</v>
      </c>
      <c r="AV41" s="366">
        <v>45209</v>
      </c>
      <c r="AW41" s="342" t="s">
        <v>194</v>
      </c>
      <c r="AX41" s="334" t="s">
        <v>195</v>
      </c>
      <c r="AY41" s="369" t="s">
        <v>196</v>
      </c>
      <c r="AZ41" s="342"/>
      <c r="BA41" s="334" t="s">
        <v>152</v>
      </c>
      <c r="BB41" s="348" t="s">
        <v>197</v>
      </c>
      <c r="BC41" s="370">
        <f>BC22</f>
        <v>45335</v>
      </c>
      <c r="BD41" s="452" t="str">
        <f t="shared" ref="BD41:BJ41" si="51">BD22</f>
        <v>Reportes de Accesos a los Servicios de TI, Aplicaciones y Sitios Web</v>
      </c>
      <c r="BE41" s="370" t="str">
        <f t="shared" si="51"/>
        <v>Oficina Sistemas de Información 
SPI</v>
      </c>
      <c r="BF41" s="452" t="str">
        <f t="shared" si="51"/>
        <v>MRSPI2022 Seguimeinto Acciones 202312 202402</v>
      </c>
      <c r="BG41" s="370"/>
      <c r="BH41" s="370" t="str">
        <f t="shared" si="51"/>
        <v>X</v>
      </c>
      <c r="BI41" s="442" t="str">
        <f t="shared" si="51"/>
        <v>Revisión periódica de accesos a los servicios de aplicativos Web institucionales.</v>
      </c>
      <c r="BJ41" s="501" t="str">
        <f t="shared" si="51"/>
        <v>Cumplida</v>
      </c>
      <c r="BK41" s="535">
        <v>1</v>
      </c>
      <c r="BL41" s="535"/>
      <c r="BN41" s="494">
        <f>BN22</f>
        <v>45335</v>
      </c>
      <c r="BO41" s="627" t="str">
        <f t="shared" ref="BO41:BQ41" si="52">BO22</f>
        <v>Reportes de Accesos a los Servicios de TI, Aplicaciones y Sitios Web</v>
      </c>
      <c r="BP41" s="494" t="str">
        <f t="shared" si="52"/>
        <v>Oficina Sistemas de Información 
SPI</v>
      </c>
      <c r="BQ41" s="494" t="str">
        <f t="shared" si="52"/>
        <v>MRSPI2022 Seguimeinto Acciones 202312 202402</v>
      </c>
      <c r="BR41" s="494"/>
      <c r="BS41" s="494" t="str">
        <f t="shared" ref="BS41:BU41" si="53">BS22</f>
        <v>X</v>
      </c>
      <c r="BT41" s="627" t="str">
        <f t="shared" si="53"/>
        <v>Revisión periódica de accesos a los servicios de aplicativos Web institucionales.</v>
      </c>
      <c r="BU41" s="628" t="str">
        <f t="shared" si="53"/>
        <v>Cumplida</v>
      </c>
      <c r="BV41" s="535"/>
      <c r="BW41" s="535"/>
      <c r="BX41" s="366">
        <f>BX22</f>
        <v>45335</v>
      </c>
      <c r="BY41" s="651" t="str">
        <f t="shared" ref="BY41:CA41" si="54">BY22</f>
        <v>Reportes de Accesos a los Servicios de TI, Aplicaciones y Sitios Web</v>
      </c>
      <c r="BZ41" s="366" t="str">
        <f t="shared" si="54"/>
        <v>Oficina Sistemas de Información 
SPI</v>
      </c>
      <c r="CA41" s="366" t="str">
        <f t="shared" si="54"/>
        <v>MRSPI2022 Seguimeinto Acciones 202312 202402</v>
      </c>
      <c r="CB41" s="366"/>
      <c r="CC41" s="366" t="str">
        <f t="shared" ref="CC41:CE41" si="55">CC22</f>
        <v>X</v>
      </c>
      <c r="CD41" s="651" t="str">
        <f t="shared" si="55"/>
        <v>Revisión periódica de accesos a los servicios de aplicativos Web institucionales.</v>
      </c>
      <c r="CE41" s="652" t="str">
        <f t="shared" si="55"/>
        <v>Cumplida</v>
      </c>
      <c r="CF41" s="535"/>
      <c r="CG41" s="535"/>
    </row>
    <row r="42" spans="1:85" ht="88.5" hidden="1" customHeight="1">
      <c r="A42" s="1106"/>
      <c r="B42" s="1108"/>
      <c r="C42" s="1108"/>
      <c r="D42" s="1108"/>
      <c r="E42" s="1177"/>
      <c r="F42" s="1108"/>
      <c r="G42" s="1108"/>
      <c r="H42" s="1108"/>
      <c r="I42" s="1108"/>
      <c r="J42" s="1108"/>
      <c r="K42" s="1179"/>
      <c r="L42" s="1108"/>
      <c r="M42" s="1108"/>
      <c r="N42" s="1124"/>
      <c r="O42" s="1108"/>
      <c r="P42" s="1117"/>
      <c r="Q42" s="1124"/>
      <c r="R42" s="1124"/>
      <c r="S42" s="1124"/>
      <c r="T42" s="1124"/>
      <c r="U42" s="1151"/>
      <c r="V42" s="1152"/>
      <c r="W42" s="1163"/>
      <c r="X42" s="1106"/>
      <c r="Y42" s="1106"/>
      <c r="Z42" s="334" t="s">
        <v>1382</v>
      </c>
      <c r="AA42" s="343" t="s">
        <v>89</v>
      </c>
      <c r="AB42" s="332" t="s">
        <v>167</v>
      </c>
      <c r="AC42" s="343" t="s">
        <v>91</v>
      </c>
      <c r="AD42" s="343" t="s">
        <v>92</v>
      </c>
      <c r="AE42" s="337">
        <f>VLOOKUP(AD42,'Datos Validacion'!$K$6:$L$8,2,0)</f>
        <v>0.25</v>
      </c>
      <c r="AF42" s="340" t="s">
        <v>188</v>
      </c>
      <c r="AG42" s="337">
        <f>VLOOKUP(AF42,'Datos Validacion'!$M$6:$N$7,2,0)</f>
        <v>0.25</v>
      </c>
      <c r="AH42" s="343" t="s">
        <v>94</v>
      </c>
      <c r="AI42" s="336" t="s">
        <v>209</v>
      </c>
      <c r="AJ42" s="343" t="s">
        <v>96</v>
      </c>
      <c r="AK42" s="340" t="s">
        <v>210</v>
      </c>
      <c r="AL42" s="345">
        <f t="shared" ref="AL42:AL48" si="56">+AE42+AG42</f>
        <v>0.5</v>
      </c>
      <c r="AM42" s="1184"/>
      <c r="AN42" s="1122"/>
      <c r="AO42" s="1184"/>
      <c r="AP42" s="1122"/>
      <c r="AQ42" s="1181"/>
      <c r="AR42" s="1124"/>
      <c r="AS42" s="1126"/>
      <c r="AT42" s="365" t="s">
        <v>211</v>
      </c>
      <c r="AU42" s="375" t="s">
        <v>313</v>
      </c>
      <c r="AV42" s="366">
        <v>45209</v>
      </c>
      <c r="AW42" s="342" t="s">
        <v>213</v>
      </c>
      <c r="AX42" s="334" t="s">
        <v>205</v>
      </c>
      <c r="AY42" s="367" t="s">
        <v>151</v>
      </c>
      <c r="AZ42" s="342"/>
      <c r="BA42" s="334" t="s">
        <v>152</v>
      </c>
      <c r="BB42" s="348" t="s">
        <v>206</v>
      </c>
      <c r="BC42" s="376">
        <f>BC24</f>
        <v>45335</v>
      </c>
      <c r="BD42" s="455" t="str">
        <f t="shared" ref="BD42:BJ42" si="57">BD24</f>
        <v>Infomes periodicos de seguimiento alertas de eventos e incidentes</v>
      </c>
      <c r="BE42" s="376" t="str">
        <f t="shared" si="57"/>
        <v>Oficina Sistemas de Información 
- Monitoreo Plataforma Tecnológica</v>
      </c>
      <c r="BF42" s="455" t="str">
        <f t="shared" si="57"/>
        <v>MRSPI2022 Seguimeinto Acciones 202312 202402</v>
      </c>
      <c r="BG42" s="376"/>
      <c r="BH42" s="376" t="str">
        <f t="shared" si="57"/>
        <v>X</v>
      </c>
      <c r="BI42" s="444" t="str">
        <f t="shared" si="57"/>
        <v>ANS Contrato GC363-2025</v>
      </c>
      <c r="BJ42" s="503" t="str">
        <f t="shared" si="57"/>
        <v>Cumplida</v>
      </c>
      <c r="BK42" s="535">
        <v>1</v>
      </c>
      <c r="BL42" s="535"/>
      <c r="BN42" s="494">
        <f>BN24</f>
        <v>45335</v>
      </c>
      <c r="BO42" s="627" t="str">
        <f t="shared" ref="BO42:BQ42" si="58">BO24</f>
        <v>Infomes periodicos de seguimiento alertas de eventos e incidentes</v>
      </c>
      <c r="BP42" s="494" t="str">
        <f t="shared" si="58"/>
        <v>Oficina Sistemas de Información 
- Monitoreo Plataforma Tecnológica</v>
      </c>
      <c r="BQ42" s="494" t="str">
        <f t="shared" si="58"/>
        <v>MRSPI2022 Seguimeinto Acciones 202312 202402</v>
      </c>
      <c r="BR42" s="494"/>
      <c r="BS42" s="494" t="str">
        <f t="shared" ref="BS42:BU42" si="59">BS24</f>
        <v>X</v>
      </c>
      <c r="BT42" s="627" t="str">
        <f t="shared" si="59"/>
        <v>ANS Contrato GC363-2025</v>
      </c>
      <c r="BU42" s="628" t="str">
        <f t="shared" si="59"/>
        <v>Cumplida</v>
      </c>
      <c r="BV42" s="535"/>
      <c r="BW42" s="535"/>
      <c r="BX42" s="366">
        <f>BX24</f>
        <v>45335</v>
      </c>
      <c r="BY42" s="651" t="str">
        <f t="shared" ref="BY42:CA42" si="60">BY24</f>
        <v>Infomes periodicos de seguimiento alertas de eventos e incidentes</v>
      </c>
      <c r="BZ42" s="366" t="str">
        <f t="shared" si="60"/>
        <v>Oficina Sistemas de Información 
- Monitoreo Plataforma Tecnológica</v>
      </c>
      <c r="CA42" s="366" t="str">
        <f t="shared" si="60"/>
        <v>MRSPI2022 Seguimeinto Acciones 202312 202402</v>
      </c>
      <c r="CB42" s="366"/>
      <c r="CC42" s="366" t="str">
        <f t="shared" ref="CC42:CE42" si="61">CC24</f>
        <v>X</v>
      </c>
      <c r="CD42" s="651" t="str">
        <f t="shared" si="61"/>
        <v>ANS Contrato GC363-2025</v>
      </c>
      <c r="CE42" s="652" t="str">
        <f t="shared" si="61"/>
        <v>Cumplida</v>
      </c>
      <c r="CF42" s="535"/>
      <c r="CG42" s="535"/>
    </row>
    <row r="43" spans="1:85" ht="88.5" hidden="1" customHeight="1">
      <c r="A43" s="1109"/>
      <c r="B43" s="1110"/>
      <c r="C43" s="1110"/>
      <c r="D43" s="1110"/>
      <c r="E43" s="1188"/>
      <c r="F43" s="1110"/>
      <c r="G43" s="1110"/>
      <c r="H43" s="1110"/>
      <c r="I43" s="1110"/>
      <c r="J43" s="1110"/>
      <c r="K43" s="1189"/>
      <c r="L43" s="1110"/>
      <c r="M43" s="1110"/>
      <c r="N43" s="1119"/>
      <c r="O43" s="1110"/>
      <c r="P43" s="1117"/>
      <c r="Q43" s="1119"/>
      <c r="R43" s="1119"/>
      <c r="S43" s="1119"/>
      <c r="T43" s="1119"/>
      <c r="U43" s="1148"/>
      <c r="V43" s="1150"/>
      <c r="W43" s="1138"/>
      <c r="X43" s="1109"/>
      <c r="Y43" s="1109"/>
      <c r="Z43" s="334" t="s">
        <v>1355</v>
      </c>
      <c r="AA43" s="344" t="s">
        <v>89</v>
      </c>
      <c r="AB43" s="332" t="s">
        <v>90</v>
      </c>
      <c r="AC43" s="344" t="s">
        <v>91</v>
      </c>
      <c r="AD43" s="344" t="s">
        <v>92</v>
      </c>
      <c r="AE43" s="357">
        <f>VLOOKUP(AD43,'Datos Validacion'!$K$6:$L$8,2,0)</f>
        <v>0.25</v>
      </c>
      <c r="AF43" s="332" t="s">
        <v>93</v>
      </c>
      <c r="AG43" s="357">
        <f>VLOOKUP(AF43,'Datos Validacion'!$M$6:$N$7,2,0)</f>
        <v>0.15</v>
      </c>
      <c r="AH43" s="344" t="s">
        <v>94</v>
      </c>
      <c r="AI43" s="334" t="s">
        <v>95</v>
      </c>
      <c r="AJ43" s="344" t="s">
        <v>96</v>
      </c>
      <c r="AK43" s="332" t="s">
        <v>141</v>
      </c>
      <c r="AL43" s="345">
        <f t="shared" si="56"/>
        <v>0.4</v>
      </c>
      <c r="AM43" s="1185"/>
      <c r="AN43" s="1123"/>
      <c r="AO43" s="1185"/>
      <c r="AP43" s="1123"/>
      <c r="AQ43" s="1182"/>
      <c r="AR43" s="1119"/>
      <c r="AS43" s="355"/>
      <c r="AT43" s="398" t="s">
        <v>287</v>
      </c>
      <c r="AU43" s="473" t="s">
        <v>315</v>
      </c>
      <c r="AV43" s="388">
        <v>45209</v>
      </c>
      <c r="AW43" s="342" t="s">
        <v>213</v>
      </c>
      <c r="AX43" s="334" t="s">
        <v>205</v>
      </c>
      <c r="AY43" s="367" t="s">
        <v>151</v>
      </c>
      <c r="AZ43" s="342"/>
      <c r="BA43" s="334" t="s">
        <v>152</v>
      </c>
      <c r="BB43" s="348" t="s">
        <v>206</v>
      </c>
      <c r="BC43" s="474">
        <f>BC22</f>
        <v>45335</v>
      </c>
      <c r="BD43" s="489" t="str">
        <f t="shared" ref="BD43:BJ43" si="62">BD22</f>
        <v>Reportes de Accesos a los Servicios de TI, Aplicaciones y Sitios Web</v>
      </c>
      <c r="BE43" s="474" t="str">
        <f t="shared" si="62"/>
        <v>Oficina Sistemas de Información 
SPI</v>
      </c>
      <c r="BF43" s="474" t="str">
        <f t="shared" si="62"/>
        <v>MRSPI2022 Seguimeinto Acciones 202312 202402</v>
      </c>
      <c r="BG43" s="474"/>
      <c r="BH43" s="474" t="str">
        <f t="shared" si="62"/>
        <v>X</v>
      </c>
      <c r="BI43" s="474" t="str">
        <f t="shared" si="62"/>
        <v>Revisión periódica de accesos a los servicios de aplicativos Web institucionales.</v>
      </c>
      <c r="BJ43" s="507" t="str">
        <f t="shared" si="62"/>
        <v>Cumplida</v>
      </c>
      <c r="BK43" s="535">
        <v>1</v>
      </c>
      <c r="BL43" s="535"/>
      <c r="BN43" s="494">
        <f>BN22</f>
        <v>45335</v>
      </c>
      <c r="BO43" s="627" t="str">
        <f t="shared" ref="BO43:BQ43" si="63">BO22</f>
        <v>Reportes de Accesos a los Servicios de TI, Aplicaciones y Sitios Web</v>
      </c>
      <c r="BP43" s="494" t="str">
        <f t="shared" si="63"/>
        <v>Oficina Sistemas de Información 
SPI</v>
      </c>
      <c r="BQ43" s="494" t="str">
        <f t="shared" si="63"/>
        <v>MRSPI2022 Seguimeinto Acciones 202312 202402</v>
      </c>
      <c r="BR43" s="494"/>
      <c r="BS43" s="494" t="str">
        <f t="shared" ref="BS43:BU43" si="64">BS22</f>
        <v>X</v>
      </c>
      <c r="BT43" s="627" t="str">
        <f t="shared" si="64"/>
        <v>Revisión periódica de accesos a los servicios de aplicativos Web institucionales.</v>
      </c>
      <c r="BU43" s="628" t="str">
        <f t="shared" si="64"/>
        <v>Cumplida</v>
      </c>
      <c r="BV43" s="535"/>
      <c r="BW43" s="535"/>
      <c r="BX43" s="366">
        <f>BX22</f>
        <v>45335</v>
      </c>
      <c r="BY43" s="651" t="str">
        <f t="shared" ref="BY43:CA43" si="65">BY22</f>
        <v>Reportes de Accesos a los Servicios de TI, Aplicaciones y Sitios Web</v>
      </c>
      <c r="BZ43" s="366" t="str">
        <f t="shared" si="65"/>
        <v>Oficina Sistemas de Información 
SPI</v>
      </c>
      <c r="CA43" s="366" t="str">
        <f t="shared" si="65"/>
        <v>MRSPI2022 Seguimeinto Acciones 202312 202402</v>
      </c>
      <c r="CB43" s="366"/>
      <c r="CC43" s="366" t="str">
        <f t="shared" ref="CC43:CE43" si="66">CC22</f>
        <v>X</v>
      </c>
      <c r="CD43" s="651" t="str">
        <f t="shared" si="66"/>
        <v>Revisión periódica de accesos a los servicios de aplicativos Web institucionales.</v>
      </c>
      <c r="CE43" s="652" t="str">
        <f t="shared" si="66"/>
        <v>Cumplida</v>
      </c>
      <c r="CF43" s="535"/>
      <c r="CG43" s="535"/>
    </row>
    <row r="44" spans="1:85" ht="95.25" hidden="1" customHeight="1">
      <c r="A44" s="1113" t="s">
        <v>1324</v>
      </c>
      <c r="B44" s="1111"/>
      <c r="C44" s="1111"/>
      <c r="D44" s="1111" t="s">
        <v>316</v>
      </c>
      <c r="E44" s="1186" t="s">
        <v>317</v>
      </c>
      <c r="F44" s="1111" t="s">
        <v>318</v>
      </c>
      <c r="G44" s="1111" t="s">
        <v>256</v>
      </c>
      <c r="H44" s="1107" t="s">
        <v>176</v>
      </c>
      <c r="I44" s="1107" t="s">
        <v>319</v>
      </c>
      <c r="J44" s="1107" t="s">
        <v>320</v>
      </c>
      <c r="K44" s="1187">
        <v>10</v>
      </c>
      <c r="L44" s="1107" t="s">
        <v>321</v>
      </c>
      <c r="M44" s="1107" t="s">
        <v>321</v>
      </c>
      <c r="N44" s="1118" t="s">
        <v>79</v>
      </c>
      <c r="O44" s="1107" t="s">
        <v>322</v>
      </c>
      <c r="P44" s="1117">
        <v>10</v>
      </c>
      <c r="Q44" s="1118" t="s">
        <v>323</v>
      </c>
      <c r="R44" s="1118" t="s">
        <v>82</v>
      </c>
      <c r="S44" s="1118" t="s">
        <v>324</v>
      </c>
      <c r="T44" s="1118" t="s">
        <v>184</v>
      </c>
      <c r="U44" s="1147">
        <f>VLOOKUP(T44,'Datos Validacion'!$C$6:$D$10,2,0)</f>
        <v>0.4</v>
      </c>
      <c r="V44" s="1149" t="s">
        <v>163</v>
      </c>
      <c r="W44" s="1137">
        <f>VLOOKUP(V44,'Datos Validacion'!$E$6:$F$15,2,0)</f>
        <v>0.8</v>
      </c>
      <c r="X44" s="1105" t="s">
        <v>1384</v>
      </c>
      <c r="Y44" s="1105" t="s">
        <v>165</v>
      </c>
      <c r="Z44" s="391" t="s">
        <v>1372</v>
      </c>
      <c r="AA44" s="343" t="s">
        <v>89</v>
      </c>
      <c r="AB44" s="340" t="s">
        <v>215</v>
      </c>
      <c r="AC44" s="343" t="s">
        <v>91</v>
      </c>
      <c r="AD44" s="343" t="s">
        <v>92</v>
      </c>
      <c r="AE44" s="337">
        <f>VLOOKUP(AD44,'Datos Validacion'!$K$6:$L$8,2,0)</f>
        <v>0.25</v>
      </c>
      <c r="AF44" s="340" t="s">
        <v>188</v>
      </c>
      <c r="AG44" s="337">
        <f>VLOOKUP(AF44,'Datos Validacion'!$M$6:$N$7,2,0)</f>
        <v>0.25</v>
      </c>
      <c r="AH44" s="343" t="s">
        <v>94</v>
      </c>
      <c r="AI44" s="336" t="s">
        <v>216</v>
      </c>
      <c r="AJ44" s="343" t="s">
        <v>96</v>
      </c>
      <c r="AK44" s="340" t="s">
        <v>217</v>
      </c>
      <c r="AL44" s="345">
        <f t="shared" si="56"/>
        <v>0.5</v>
      </c>
      <c r="AM44" s="1183" t="str">
        <f t="shared" ref="AM44" si="67">IF(AN44&lt;=20%,"MUY BAJA",IF(AN44&lt;=40%,"BAJA",IF(AN44&lt;=60%,"MEDIA",IF(AN44&lt;=80%,"ALTA","MUY ALTA"))))</f>
        <v>MUY BAJA</v>
      </c>
      <c r="AN44" s="1121">
        <f t="shared" ref="AN44" si="68">IF(OR(AD44="prevenir",AD44="detectar"),(U44-(U44*AL44)), U44)</f>
        <v>0.2</v>
      </c>
      <c r="AO44" s="1183" t="str">
        <f t="shared" ref="AO44" si="69">IF(AP44&lt;=20%,"LEVE",IF(AP44&lt;=40%,"MENOR",IF(AP44&lt;=60%,"MODERADO",IF(AP44&lt;=80%,"MAYOR","CATASTROFICO"))))</f>
        <v>MAYOR</v>
      </c>
      <c r="AP44" s="1121">
        <f t="shared" ref="AP44" si="70">IF(AD44="corregir",(W44-(W44*AL44)), W44)</f>
        <v>0.8</v>
      </c>
      <c r="AQ44" s="1180" t="s">
        <v>165</v>
      </c>
      <c r="AR44" s="1118" t="s">
        <v>191</v>
      </c>
      <c r="AS44" s="347"/>
      <c r="AT44" s="365" t="s">
        <v>192</v>
      </c>
      <c r="AU44" s="368" t="s">
        <v>326</v>
      </c>
      <c r="AV44" s="366">
        <v>45209</v>
      </c>
      <c r="AW44" s="342" t="s">
        <v>194</v>
      </c>
      <c r="AX44" s="334" t="s">
        <v>195</v>
      </c>
      <c r="AY44" s="369" t="s">
        <v>196</v>
      </c>
      <c r="AZ44" s="342"/>
      <c r="BA44" s="334" t="s">
        <v>152</v>
      </c>
      <c r="BB44" s="348" t="s">
        <v>197</v>
      </c>
      <c r="BC44" s="370">
        <f>BC22</f>
        <v>45335</v>
      </c>
      <c r="BD44" s="452" t="str">
        <f t="shared" ref="BD44:BJ44" si="71">BD22</f>
        <v>Reportes de Accesos a los Servicios de TI, Aplicaciones y Sitios Web</v>
      </c>
      <c r="BE44" s="370" t="str">
        <f t="shared" si="71"/>
        <v>Oficina Sistemas de Información 
SPI</v>
      </c>
      <c r="BF44" s="452" t="str">
        <f t="shared" si="71"/>
        <v>MRSPI2022 Seguimeinto Acciones 202312 202402</v>
      </c>
      <c r="BG44" s="370"/>
      <c r="BH44" s="370" t="str">
        <f t="shared" si="71"/>
        <v>X</v>
      </c>
      <c r="BI44" s="442" t="str">
        <f t="shared" si="71"/>
        <v>Revisión periódica de accesos a los servicios de aplicativos Web institucionales.</v>
      </c>
      <c r="BJ44" s="501" t="str">
        <f t="shared" si="71"/>
        <v>Cumplida</v>
      </c>
      <c r="BK44" s="535">
        <v>1</v>
      </c>
      <c r="BL44" s="535"/>
      <c r="BN44" s="494">
        <f>BN22</f>
        <v>45335</v>
      </c>
      <c r="BO44" s="627" t="str">
        <f t="shared" ref="BO44:BQ44" si="72">BO22</f>
        <v>Reportes de Accesos a los Servicios de TI, Aplicaciones y Sitios Web</v>
      </c>
      <c r="BP44" s="494" t="str">
        <f t="shared" si="72"/>
        <v>Oficina Sistemas de Información 
SPI</v>
      </c>
      <c r="BQ44" s="494" t="str">
        <f t="shared" si="72"/>
        <v>MRSPI2022 Seguimeinto Acciones 202312 202402</v>
      </c>
      <c r="BR44" s="494"/>
      <c r="BS44" s="494" t="str">
        <f t="shared" ref="BS44:BU44" si="73">BS22</f>
        <v>X</v>
      </c>
      <c r="BT44" s="627" t="str">
        <f t="shared" si="73"/>
        <v>Revisión periódica de accesos a los servicios de aplicativos Web institucionales.</v>
      </c>
      <c r="BU44" s="628" t="str">
        <f t="shared" si="73"/>
        <v>Cumplida</v>
      </c>
      <c r="BV44" s="535"/>
      <c r="BW44" s="535"/>
      <c r="BX44" s="366">
        <f>BX22</f>
        <v>45335</v>
      </c>
      <c r="BY44" s="651" t="str">
        <f t="shared" ref="BY44:CA44" si="74">BY22</f>
        <v>Reportes de Accesos a los Servicios de TI, Aplicaciones y Sitios Web</v>
      </c>
      <c r="BZ44" s="366" t="str">
        <f t="shared" si="74"/>
        <v>Oficina Sistemas de Información 
SPI</v>
      </c>
      <c r="CA44" s="366" t="str">
        <f t="shared" si="74"/>
        <v>MRSPI2022 Seguimeinto Acciones 202312 202402</v>
      </c>
      <c r="CB44" s="366"/>
      <c r="CC44" s="366" t="str">
        <f t="shared" ref="CC44:CE44" si="75">CC22</f>
        <v>X</v>
      </c>
      <c r="CD44" s="651" t="str">
        <f t="shared" si="75"/>
        <v>Revisión periódica de accesos a los servicios de aplicativos Web institucionales.</v>
      </c>
      <c r="CE44" s="652" t="str">
        <f t="shared" si="75"/>
        <v>Cumplida</v>
      </c>
      <c r="CF44" s="535"/>
      <c r="CG44" s="535"/>
    </row>
    <row r="45" spans="1:85" ht="95.25" hidden="1" customHeight="1">
      <c r="A45" s="1113"/>
      <c r="B45" s="1111"/>
      <c r="C45" s="1111"/>
      <c r="D45" s="1111"/>
      <c r="E45" s="1186"/>
      <c r="F45" s="1111"/>
      <c r="G45" s="1111"/>
      <c r="H45" s="1108"/>
      <c r="I45" s="1108"/>
      <c r="J45" s="1108"/>
      <c r="K45" s="1187"/>
      <c r="L45" s="1108"/>
      <c r="M45" s="1108"/>
      <c r="N45" s="1124"/>
      <c r="O45" s="1108"/>
      <c r="P45" s="1117"/>
      <c r="Q45" s="1124"/>
      <c r="R45" s="1124"/>
      <c r="S45" s="1124"/>
      <c r="T45" s="1124"/>
      <c r="U45" s="1151"/>
      <c r="V45" s="1152"/>
      <c r="W45" s="1163"/>
      <c r="X45" s="1106"/>
      <c r="Y45" s="1106"/>
      <c r="Z45" s="391" t="s">
        <v>1365</v>
      </c>
      <c r="AA45" s="343" t="s">
        <v>89</v>
      </c>
      <c r="AB45" s="336" t="s">
        <v>187</v>
      </c>
      <c r="AC45" s="343" t="s">
        <v>91</v>
      </c>
      <c r="AD45" s="343" t="s">
        <v>92</v>
      </c>
      <c r="AE45" s="337">
        <f>VLOOKUP(AD45,'Datos Validacion'!$K$6:$L$8,2,0)</f>
        <v>0.25</v>
      </c>
      <c r="AF45" s="340" t="s">
        <v>188</v>
      </c>
      <c r="AG45" s="337">
        <f>VLOOKUP(AF45,'Datos Validacion'!$M$6:$N$7,2,0)</f>
        <v>0.25</v>
      </c>
      <c r="AH45" s="343" t="s">
        <v>94</v>
      </c>
      <c r="AI45" s="336" t="s">
        <v>327</v>
      </c>
      <c r="AJ45" s="343" t="s">
        <v>96</v>
      </c>
      <c r="AK45" s="340" t="s">
        <v>190</v>
      </c>
      <c r="AL45" s="345">
        <f t="shared" si="56"/>
        <v>0.5</v>
      </c>
      <c r="AM45" s="1184"/>
      <c r="AN45" s="1122"/>
      <c r="AO45" s="1184"/>
      <c r="AP45" s="1122"/>
      <c r="AQ45" s="1181"/>
      <c r="AR45" s="1124"/>
      <c r="AS45" s="355"/>
      <c r="AT45" s="365" t="s">
        <v>328</v>
      </c>
      <c r="AU45" s="477" t="s">
        <v>329</v>
      </c>
      <c r="AV45" s="366">
        <v>45209</v>
      </c>
      <c r="AW45" s="342" t="s">
        <v>330</v>
      </c>
      <c r="AX45" s="334" t="s">
        <v>331</v>
      </c>
      <c r="AY45" s="367" t="s">
        <v>151</v>
      </c>
      <c r="AZ45" s="342"/>
      <c r="BA45" s="334" t="s">
        <v>152</v>
      </c>
      <c r="BB45" s="348" t="s">
        <v>332</v>
      </c>
      <c r="BC45" s="478">
        <v>45335</v>
      </c>
      <c r="BD45" s="479" t="s">
        <v>1403</v>
      </c>
      <c r="BE45" s="480" t="s">
        <v>331</v>
      </c>
      <c r="BF45" s="481" t="s">
        <v>1343</v>
      </c>
      <c r="BG45" s="479"/>
      <c r="BH45" s="480" t="s">
        <v>152</v>
      </c>
      <c r="BI45" s="479" t="s">
        <v>1404</v>
      </c>
      <c r="BJ45" s="482" t="s">
        <v>1314</v>
      </c>
      <c r="BK45" s="535">
        <v>1</v>
      </c>
      <c r="BL45" s="535"/>
      <c r="BN45" s="494">
        <v>45335</v>
      </c>
      <c r="BO45" s="495" t="s">
        <v>1403</v>
      </c>
      <c r="BP45" s="496" t="s">
        <v>331</v>
      </c>
      <c r="BQ45" s="640" t="s">
        <v>1343</v>
      </c>
      <c r="BR45" s="495"/>
      <c r="BS45" s="496" t="s">
        <v>152</v>
      </c>
      <c r="BT45" s="493" t="s">
        <v>1404</v>
      </c>
      <c r="BU45" s="499" t="s">
        <v>1314</v>
      </c>
      <c r="BV45" s="535"/>
      <c r="BW45" s="535"/>
      <c r="BX45" s="366">
        <v>45335</v>
      </c>
      <c r="BY45" s="342" t="s">
        <v>1403</v>
      </c>
      <c r="BZ45" s="334" t="s">
        <v>331</v>
      </c>
      <c r="CA45" s="653" t="s">
        <v>1343</v>
      </c>
      <c r="CB45" s="342"/>
      <c r="CC45" s="334" t="s">
        <v>152</v>
      </c>
      <c r="CD45" s="348" t="s">
        <v>1404</v>
      </c>
      <c r="CE45" s="330" t="s">
        <v>1314</v>
      </c>
      <c r="CF45" s="535"/>
      <c r="CG45" s="535"/>
    </row>
    <row r="46" spans="1:85" ht="95.25" hidden="1" customHeight="1">
      <c r="A46" s="1113"/>
      <c r="B46" s="1111"/>
      <c r="C46" s="1111"/>
      <c r="D46" s="1111"/>
      <c r="E46" s="1186"/>
      <c r="F46" s="1111"/>
      <c r="G46" s="1111"/>
      <c r="H46" s="1108"/>
      <c r="I46" s="1108"/>
      <c r="J46" s="1108"/>
      <c r="K46" s="1187"/>
      <c r="L46" s="1108"/>
      <c r="M46" s="1108"/>
      <c r="N46" s="1124"/>
      <c r="O46" s="1108"/>
      <c r="P46" s="1117"/>
      <c r="Q46" s="1124"/>
      <c r="R46" s="1124"/>
      <c r="S46" s="1124"/>
      <c r="T46" s="1124"/>
      <c r="U46" s="1151"/>
      <c r="V46" s="1152"/>
      <c r="W46" s="1163"/>
      <c r="X46" s="1106"/>
      <c r="Y46" s="1106"/>
      <c r="Z46" s="390" t="s">
        <v>1385</v>
      </c>
      <c r="AA46" s="343" t="s">
        <v>89</v>
      </c>
      <c r="AB46" s="340" t="s">
        <v>199</v>
      </c>
      <c r="AC46" s="343" t="s">
        <v>91</v>
      </c>
      <c r="AD46" s="343" t="s">
        <v>92</v>
      </c>
      <c r="AE46" s="337">
        <f>VLOOKUP(AD46,'Datos Validacion'!$K$6:$L$8,2,0)</f>
        <v>0.25</v>
      </c>
      <c r="AF46" s="340" t="s">
        <v>188</v>
      </c>
      <c r="AG46" s="337">
        <f>VLOOKUP(AF46,'Datos Validacion'!$M$6:$N$7,2,0)</f>
        <v>0.25</v>
      </c>
      <c r="AH46" s="343" t="s">
        <v>94</v>
      </c>
      <c r="AI46" s="336" t="s">
        <v>200</v>
      </c>
      <c r="AJ46" s="343" t="s">
        <v>96</v>
      </c>
      <c r="AK46" s="340" t="s">
        <v>201</v>
      </c>
      <c r="AL46" s="345">
        <f t="shared" si="56"/>
        <v>0.5</v>
      </c>
      <c r="AM46" s="1184"/>
      <c r="AN46" s="1122"/>
      <c r="AO46" s="1184"/>
      <c r="AP46" s="1122"/>
      <c r="AQ46" s="1181"/>
      <c r="AR46" s="1124"/>
      <c r="AS46" s="355"/>
      <c r="AT46" s="365" t="s">
        <v>334</v>
      </c>
      <c r="AU46" s="483" t="s">
        <v>335</v>
      </c>
      <c r="AV46" s="366">
        <v>45209</v>
      </c>
      <c r="AW46" s="342" t="s">
        <v>1406</v>
      </c>
      <c r="AX46" s="334" t="s">
        <v>331</v>
      </c>
      <c r="AY46" s="367" t="s">
        <v>151</v>
      </c>
      <c r="AZ46" s="342"/>
      <c r="BA46" s="334" t="s">
        <v>152</v>
      </c>
      <c r="BB46" s="348" t="s">
        <v>332</v>
      </c>
      <c r="BC46" s="484" t="s">
        <v>1405</v>
      </c>
      <c r="BD46" s="485" t="s">
        <v>1413</v>
      </c>
      <c r="BE46" s="486" t="s">
        <v>331</v>
      </c>
      <c r="BF46" s="487" t="s">
        <v>1339</v>
      </c>
      <c r="BG46" s="485"/>
      <c r="BH46" s="486" t="s">
        <v>152</v>
      </c>
      <c r="BI46" s="485" t="s">
        <v>1414</v>
      </c>
      <c r="BJ46" s="488" t="s">
        <v>1314</v>
      </c>
      <c r="BK46" s="535">
        <v>1</v>
      </c>
      <c r="BL46" s="535"/>
      <c r="BN46" s="494" t="s">
        <v>1405</v>
      </c>
      <c r="BO46" s="495" t="s">
        <v>1413</v>
      </c>
      <c r="BP46" s="496" t="s">
        <v>331</v>
      </c>
      <c r="BQ46" s="639" t="s">
        <v>1339</v>
      </c>
      <c r="BR46" s="495"/>
      <c r="BS46" s="496" t="s">
        <v>152</v>
      </c>
      <c r="BT46" s="493" t="s">
        <v>1414</v>
      </c>
      <c r="BU46" s="499" t="s">
        <v>1314</v>
      </c>
      <c r="BV46" s="535"/>
      <c r="BW46" s="535"/>
      <c r="BX46" s="366" t="s">
        <v>1405</v>
      </c>
      <c r="BY46" s="342" t="s">
        <v>1413</v>
      </c>
      <c r="BZ46" s="334" t="s">
        <v>331</v>
      </c>
      <c r="CA46" s="514" t="s">
        <v>1339</v>
      </c>
      <c r="CB46" s="342"/>
      <c r="CC46" s="334" t="s">
        <v>152</v>
      </c>
      <c r="CD46" s="348" t="s">
        <v>1414</v>
      </c>
      <c r="CE46" s="330" t="s">
        <v>1314</v>
      </c>
      <c r="CF46" s="535"/>
      <c r="CG46" s="535"/>
    </row>
    <row r="47" spans="1:85" ht="95.25" hidden="1" customHeight="1">
      <c r="A47" s="1113"/>
      <c r="B47" s="1111"/>
      <c r="C47" s="1111"/>
      <c r="D47" s="1111"/>
      <c r="E47" s="1186"/>
      <c r="F47" s="1111"/>
      <c r="G47" s="1111"/>
      <c r="H47" s="1108"/>
      <c r="I47" s="1108"/>
      <c r="J47" s="1108"/>
      <c r="K47" s="1187"/>
      <c r="L47" s="1108"/>
      <c r="M47" s="1108"/>
      <c r="N47" s="1124"/>
      <c r="O47" s="1108"/>
      <c r="P47" s="1117"/>
      <c r="Q47" s="1124"/>
      <c r="R47" s="1124"/>
      <c r="S47" s="1124"/>
      <c r="T47" s="1124"/>
      <c r="U47" s="1151"/>
      <c r="V47" s="1152"/>
      <c r="W47" s="1163"/>
      <c r="X47" s="1106"/>
      <c r="Y47" s="1106"/>
      <c r="Z47" s="391" t="s">
        <v>1367</v>
      </c>
      <c r="AA47" s="343" t="s">
        <v>89</v>
      </c>
      <c r="AB47" s="340" t="s">
        <v>167</v>
      </c>
      <c r="AC47" s="343" t="s">
        <v>91</v>
      </c>
      <c r="AD47" s="343" t="s">
        <v>208</v>
      </c>
      <c r="AE47" s="337">
        <f>VLOOKUP(AD47,'Datos Validacion'!$K$6:$L$8,2,0)</f>
        <v>0.1</v>
      </c>
      <c r="AF47" s="340" t="s">
        <v>188</v>
      </c>
      <c r="AG47" s="337">
        <f>VLOOKUP(AF47,'Datos Validacion'!$M$6:$N$7,2,0)</f>
        <v>0.25</v>
      </c>
      <c r="AH47" s="343" t="s">
        <v>94</v>
      </c>
      <c r="AI47" s="336" t="s">
        <v>209</v>
      </c>
      <c r="AJ47" s="343" t="s">
        <v>96</v>
      </c>
      <c r="AK47" s="340" t="s">
        <v>210</v>
      </c>
      <c r="AL47" s="345">
        <f t="shared" si="56"/>
        <v>0.35</v>
      </c>
      <c r="AM47" s="1184"/>
      <c r="AN47" s="1122"/>
      <c r="AO47" s="1184"/>
      <c r="AP47" s="1122"/>
      <c r="AQ47" s="1181"/>
      <c r="AR47" s="1124"/>
      <c r="AS47" s="355"/>
      <c r="AT47" s="365" t="s">
        <v>211</v>
      </c>
      <c r="AU47" s="375" t="s">
        <v>336</v>
      </c>
      <c r="AV47" s="366">
        <v>45209</v>
      </c>
      <c r="AW47" s="342" t="s">
        <v>213</v>
      </c>
      <c r="AX47" s="334" t="s">
        <v>205</v>
      </c>
      <c r="AY47" s="367" t="s">
        <v>151</v>
      </c>
      <c r="AZ47" s="342"/>
      <c r="BA47" s="334" t="s">
        <v>152</v>
      </c>
      <c r="BB47" s="348" t="s">
        <v>206</v>
      </c>
      <c r="BC47" s="376">
        <f>BC24</f>
        <v>45335</v>
      </c>
      <c r="BD47" s="444" t="str">
        <f t="shared" ref="BD47:BJ47" si="76">BD24</f>
        <v>Infomes periodicos de seguimiento alertas de eventos e incidentes</v>
      </c>
      <c r="BE47" s="376" t="str">
        <f t="shared" si="76"/>
        <v>Oficina Sistemas de Información 
- Monitoreo Plataforma Tecnológica</v>
      </c>
      <c r="BF47" s="455" t="str">
        <f t="shared" si="76"/>
        <v>MRSPI2022 Seguimeinto Acciones 202312 202402</v>
      </c>
      <c r="BG47" s="376"/>
      <c r="BH47" s="376" t="str">
        <f t="shared" si="76"/>
        <v>X</v>
      </c>
      <c r="BI47" s="444" t="str">
        <f t="shared" si="76"/>
        <v>ANS Contrato GC363-2025</v>
      </c>
      <c r="BJ47" s="503" t="str">
        <f t="shared" si="76"/>
        <v>Cumplida</v>
      </c>
      <c r="BK47" s="535">
        <v>1</v>
      </c>
      <c r="BL47" s="535"/>
      <c r="BN47" s="494">
        <f>BN24</f>
        <v>45335</v>
      </c>
      <c r="BO47" s="498" t="str">
        <f t="shared" ref="BO47:BQ47" si="77">BO24</f>
        <v>Infomes periodicos de seguimiento alertas de eventos e incidentes</v>
      </c>
      <c r="BP47" s="494" t="str">
        <f t="shared" si="77"/>
        <v>Oficina Sistemas de Información 
- Monitoreo Plataforma Tecnológica</v>
      </c>
      <c r="BQ47" s="494" t="str">
        <f t="shared" si="77"/>
        <v>MRSPI2022 Seguimeinto Acciones 202312 202402</v>
      </c>
      <c r="BR47" s="494"/>
      <c r="BS47" s="494" t="str">
        <f t="shared" ref="BS47:BU47" si="78">BS24</f>
        <v>X</v>
      </c>
      <c r="BT47" s="627" t="str">
        <f t="shared" si="78"/>
        <v>ANS Contrato GC363-2025</v>
      </c>
      <c r="BU47" s="628" t="str">
        <f t="shared" si="78"/>
        <v>Cumplida</v>
      </c>
      <c r="BV47" s="535"/>
      <c r="BW47" s="535"/>
      <c r="BX47" s="366">
        <f>BX24</f>
        <v>45335</v>
      </c>
      <c r="BY47" s="654" t="str">
        <f t="shared" ref="BY47:CA47" si="79">BY24</f>
        <v>Infomes periodicos de seguimiento alertas de eventos e incidentes</v>
      </c>
      <c r="BZ47" s="366" t="str">
        <f t="shared" si="79"/>
        <v>Oficina Sistemas de Información 
- Monitoreo Plataforma Tecnológica</v>
      </c>
      <c r="CA47" s="366" t="str">
        <f t="shared" si="79"/>
        <v>MRSPI2022 Seguimeinto Acciones 202312 202402</v>
      </c>
      <c r="CB47" s="366"/>
      <c r="CC47" s="366" t="str">
        <f t="shared" ref="CC47:CE47" si="80">CC24</f>
        <v>X</v>
      </c>
      <c r="CD47" s="651" t="str">
        <f t="shared" si="80"/>
        <v>ANS Contrato GC363-2025</v>
      </c>
      <c r="CE47" s="652" t="str">
        <f t="shared" si="80"/>
        <v>Cumplida</v>
      </c>
      <c r="CF47" s="535"/>
      <c r="CG47" s="535"/>
    </row>
    <row r="48" spans="1:85" ht="95.25" hidden="1" customHeight="1">
      <c r="A48" s="1113"/>
      <c r="B48" s="1111"/>
      <c r="C48" s="1111"/>
      <c r="D48" s="1111"/>
      <c r="E48" s="1186"/>
      <c r="F48" s="1111"/>
      <c r="G48" s="1111"/>
      <c r="H48" s="1108"/>
      <c r="I48" s="1108"/>
      <c r="J48" s="1108"/>
      <c r="K48" s="1187"/>
      <c r="L48" s="1108"/>
      <c r="M48" s="1108"/>
      <c r="N48" s="1124"/>
      <c r="O48" s="1108"/>
      <c r="P48" s="1117"/>
      <c r="Q48" s="1124"/>
      <c r="R48" s="1124"/>
      <c r="S48" s="1124"/>
      <c r="T48" s="1119"/>
      <c r="U48" s="1148"/>
      <c r="V48" s="1150"/>
      <c r="W48" s="1138"/>
      <c r="X48" s="1106"/>
      <c r="Y48" s="1109"/>
      <c r="Z48" s="391" t="s">
        <v>1386</v>
      </c>
      <c r="AA48" s="343" t="s">
        <v>89</v>
      </c>
      <c r="AB48" s="340" t="s">
        <v>219</v>
      </c>
      <c r="AC48" s="343" t="s">
        <v>91</v>
      </c>
      <c r="AD48" s="343" t="s">
        <v>208</v>
      </c>
      <c r="AE48" s="337">
        <f>VLOOKUP(AD48,'Datos Validacion'!$K$6:$L$8,2,0)</f>
        <v>0.1</v>
      </c>
      <c r="AF48" s="340" t="s">
        <v>188</v>
      </c>
      <c r="AG48" s="337">
        <f>VLOOKUP(AF48,'Datos Validacion'!$M$6:$N$7,2,0)</f>
        <v>0.25</v>
      </c>
      <c r="AH48" s="343" t="s">
        <v>94</v>
      </c>
      <c r="AI48" s="334" t="s">
        <v>220</v>
      </c>
      <c r="AJ48" s="343" t="s">
        <v>96</v>
      </c>
      <c r="AK48" s="332" t="s">
        <v>221</v>
      </c>
      <c r="AL48" s="345">
        <f t="shared" si="56"/>
        <v>0.35</v>
      </c>
      <c r="AM48" s="1185"/>
      <c r="AN48" s="1123"/>
      <c r="AO48" s="1185"/>
      <c r="AP48" s="1123"/>
      <c r="AQ48" s="1182"/>
      <c r="AR48" s="1124"/>
      <c r="AS48" s="355"/>
      <c r="AT48" s="365" t="s">
        <v>222</v>
      </c>
      <c r="AU48" s="431" t="s">
        <v>338</v>
      </c>
      <c r="AV48" s="366">
        <v>45209</v>
      </c>
      <c r="AW48" s="342" t="s">
        <v>224</v>
      </c>
      <c r="AX48" s="334" t="s">
        <v>195</v>
      </c>
      <c r="AY48" s="367" t="s">
        <v>196</v>
      </c>
      <c r="AZ48" s="342"/>
      <c r="BA48" s="334" t="s">
        <v>152</v>
      </c>
      <c r="BB48" s="348" t="s">
        <v>225</v>
      </c>
      <c r="BC48" s="432">
        <f>BC23</f>
        <v>45335</v>
      </c>
      <c r="BD48" s="445" t="str">
        <f t="shared" ref="BD48:BJ48" si="81">BD23</f>
        <v>Cumplida para la vigencia 2023</v>
      </c>
      <c r="BE48" s="432" t="str">
        <f t="shared" si="81"/>
        <v>Oficina Sistemas de Información 
- Monitoreo Plataforma Tecnológica</v>
      </c>
      <c r="BF48" s="456" t="str">
        <f t="shared" si="81"/>
        <v>MRSPI2022 Seguimeinto Acciones 202312 202402</v>
      </c>
      <c r="BG48" s="432"/>
      <c r="BH48" s="432" t="str">
        <f t="shared" si="81"/>
        <v>X</v>
      </c>
      <c r="BI48" s="445" t="str">
        <f t="shared" si="81"/>
        <v>Cumplida para la vigencia 2023</v>
      </c>
      <c r="BJ48" s="504" t="str">
        <f t="shared" si="81"/>
        <v>Cumplida</v>
      </c>
      <c r="BK48" s="535">
        <v>1</v>
      </c>
      <c r="BL48" s="535"/>
      <c r="BN48" s="494">
        <f>BN23</f>
        <v>45335</v>
      </c>
      <c r="BO48" s="498" t="str">
        <f t="shared" ref="BO48:BQ48" si="82">BO23</f>
        <v>Cumplida para la vigencia 2023</v>
      </c>
      <c r="BP48" s="494" t="str">
        <f t="shared" si="82"/>
        <v>Oficina Sistemas de Información 
- Monitoreo Plataforma Tecnológica</v>
      </c>
      <c r="BQ48" s="494" t="str">
        <f t="shared" si="82"/>
        <v>MRSPI2022 Seguimeinto Acciones 202312 202402</v>
      </c>
      <c r="BR48" s="494"/>
      <c r="BS48" s="494" t="str">
        <f t="shared" ref="BS48:BU48" si="83">BS23</f>
        <v>X</v>
      </c>
      <c r="BT48" s="627" t="str">
        <f t="shared" si="83"/>
        <v>Cumplida para la vigencia 2023</v>
      </c>
      <c r="BU48" s="628" t="str">
        <f t="shared" si="83"/>
        <v>Cumplida</v>
      </c>
      <c r="BV48" s="535"/>
      <c r="BW48" s="535"/>
      <c r="BX48" s="366">
        <f>BX23</f>
        <v>45335</v>
      </c>
      <c r="BY48" s="654" t="str">
        <f t="shared" ref="BY48:CA48" si="84">BY23</f>
        <v>Cumplida para la vigencia 2023</v>
      </c>
      <c r="BZ48" s="366" t="str">
        <f t="shared" si="84"/>
        <v>Oficina Sistemas de Información 
- Monitoreo Plataforma Tecnológica</v>
      </c>
      <c r="CA48" s="366" t="str">
        <f t="shared" si="84"/>
        <v>MRSPI2022 Seguimeinto Acciones 202312 202402</v>
      </c>
      <c r="CB48" s="366"/>
      <c r="CC48" s="366" t="str">
        <f t="shared" ref="CC48:CE48" si="85">CC23</f>
        <v>X</v>
      </c>
      <c r="CD48" s="651" t="str">
        <f t="shared" si="85"/>
        <v>Cumplida para la vigencia 2023</v>
      </c>
      <c r="CE48" s="652" t="str">
        <f t="shared" si="85"/>
        <v>Cumplida</v>
      </c>
      <c r="CF48" s="535"/>
      <c r="CG48" s="535"/>
    </row>
    <row r="49" spans="1:85" ht="70.5" customHeight="1">
      <c r="A49" s="1113" t="s">
        <v>1325</v>
      </c>
      <c r="B49" s="1111"/>
      <c r="C49" s="1111" t="s">
        <v>316</v>
      </c>
      <c r="D49" s="1111"/>
      <c r="E49" s="1186" t="s">
        <v>339</v>
      </c>
      <c r="F49" s="1111" t="s">
        <v>340</v>
      </c>
      <c r="G49" s="1111" t="s">
        <v>256</v>
      </c>
      <c r="H49" s="1111" t="s">
        <v>341</v>
      </c>
      <c r="I49" s="1111" t="s">
        <v>342</v>
      </c>
      <c r="J49" s="1111" t="s">
        <v>343</v>
      </c>
      <c r="K49" s="1187">
        <v>11</v>
      </c>
      <c r="L49" s="1111" t="s">
        <v>344</v>
      </c>
      <c r="M49" s="1111" t="s">
        <v>344</v>
      </c>
      <c r="N49" s="1145" t="s">
        <v>79</v>
      </c>
      <c r="O49" s="1111" t="s">
        <v>345</v>
      </c>
      <c r="P49" s="1117">
        <v>11</v>
      </c>
      <c r="Q49" s="1145" t="s">
        <v>346</v>
      </c>
      <c r="R49" s="1145" t="s">
        <v>82</v>
      </c>
      <c r="S49" s="1145" t="s">
        <v>347</v>
      </c>
      <c r="T49" s="1118" t="s">
        <v>184</v>
      </c>
      <c r="U49" s="1147">
        <f>VLOOKUP(T49,'Datos Validacion'!$C$6:$D$10,2,0)</f>
        <v>0.4</v>
      </c>
      <c r="V49" s="1149" t="s">
        <v>263</v>
      </c>
      <c r="W49" s="1137">
        <f>VLOOKUP(V49,'Datos Validacion'!$E$6:$F$15,2,0)</f>
        <v>0.6</v>
      </c>
      <c r="X49" s="1113" t="s">
        <v>1387</v>
      </c>
      <c r="Y49" s="1113" t="s">
        <v>263</v>
      </c>
      <c r="Z49" s="1118" t="s">
        <v>1388</v>
      </c>
      <c r="AA49" s="343" t="s">
        <v>89</v>
      </c>
      <c r="AB49" s="343" t="s">
        <v>266</v>
      </c>
      <c r="AC49" s="343" t="s">
        <v>91</v>
      </c>
      <c r="AD49" s="343" t="s">
        <v>92</v>
      </c>
      <c r="AE49" s="337">
        <f>VLOOKUP(AD49,'Datos Validacion'!$K$6:$L$8,2,0)</f>
        <v>0.25</v>
      </c>
      <c r="AF49" s="340" t="s">
        <v>188</v>
      </c>
      <c r="AG49" s="337">
        <f>VLOOKUP(AF49,'Datos Validacion'!$M$6:$N$7,2,0)</f>
        <v>0.25</v>
      </c>
      <c r="AH49" s="343" t="s">
        <v>94</v>
      </c>
      <c r="AI49" s="1107" t="s">
        <v>267</v>
      </c>
      <c r="AJ49" s="1171" t="s">
        <v>96</v>
      </c>
      <c r="AK49" s="1107" t="s">
        <v>268</v>
      </c>
      <c r="AL49" s="1168">
        <f>+AE49+AG49</f>
        <v>0.5</v>
      </c>
      <c r="AM49" s="1121" t="str">
        <f>IF(AN49&lt;=20%,"MUY BAJA",IF(AN49&lt;=40%,"BAJA",IF(AN49&lt;=60%,"MEDIA",IF(AN49&lt;=80%,"ALTA","MUY ALTA"))))</f>
        <v>MUY BAJA</v>
      </c>
      <c r="AN49" s="1121">
        <f>IF(OR(AD49="prevenir",AD49="detectar"),(U49-(U49*AL49)), U49)</f>
        <v>0.2</v>
      </c>
      <c r="AO49" s="1121" t="str">
        <f>IF(AP49&lt;=20%,"LEVE",IF(AP49&lt;=40%,"MENOR",IF(AP49&lt;=60%,"MODERADO",IF(AP49&lt;=80%,"MAYOR","CATASTROFICO"))))</f>
        <v>MODERADO</v>
      </c>
      <c r="AP49" s="1121">
        <f>IF(AD49="corregir",(W49-(W49*AL49)), W49)</f>
        <v>0.6</v>
      </c>
      <c r="AQ49" s="1105" t="s">
        <v>263</v>
      </c>
      <c r="AR49" s="1145" t="s">
        <v>191</v>
      </c>
      <c r="AS49" s="1125"/>
      <c r="AT49" s="406" t="s">
        <v>99</v>
      </c>
      <c r="AU49" s="1160" t="s">
        <v>350</v>
      </c>
      <c r="AV49" s="1011">
        <v>45209</v>
      </c>
      <c r="AW49" s="1161" t="str">
        <f>AW35</f>
        <v xml:space="preserve">Pendiente de publicar en noviembre 2023 noticia sobre aplicación de políticas de segurida de la información. </v>
      </c>
      <c r="AX49" s="1118" t="str">
        <f t="shared" ref="AX49:BB49" si="86">AX35</f>
        <v>Oficina Sistemas de Información 
SPI</v>
      </c>
      <c r="AY49" s="1118">
        <f t="shared" si="86"/>
        <v>0</v>
      </c>
      <c r="AZ49" s="1118"/>
      <c r="BA49" s="1118">
        <f t="shared" si="86"/>
        <v>0</v>
      </c>
      <c r="BB49" s="1120">
        <f t="shared" si="86"/>
        <v>0</v>
      </c>
      <c r="BC49" s="1104" t="str">
        <f>BC35</f>
        <v>12/02/204</v>
      </c>
      <c r="BD49" s="1074" t="str">
        <f t="shared" ref="BD49:BJ49" si="87">BD35</f>
        <v>Durante el 2024 se adelantarán publicaciones de buenas prácticas de seguridad y privacidad de la información y el manejo de repositorios de almacenamientos.</v>
      </c>
      <c r="BE49" s="1104" t="str">
        <f t="shared" si="87"/>
        <v>Oficina Sistemas de Información 
SPI</v>
      </c>
      <c r="BF49" s="1071" t="str">
        <f t="shared" si="87"/>
        <v>2 ECCS SPI 2024</v>
      </c>
      <c r="BG49" s="1104"/>
      <c r="BH49" s="1104" t="str">
        <f t="shared" si="87"/>
        <v>X</v>
      </c>
      <c r="BI49" s="1071" t="str">
        <f t="shared" si="87"/>
        <v>Se implementan controles de acceso de usuarios a servicios de almacenamiento institucionales</v>
      </c>
      <c r="BJ49" s="1269" t="str">
        <f t="shared" si="87"/>
        <v xml:space="preserve">En Ejecución </v>
      </c>
      <c r="BK49" s="1015"/>
      <c r="BL49" s="1015">
        <v>1</v>
      </c>
      <c r="BN49" s="1070">
        <f>BN35</f>
        <v>45365</v>
      </c>
      <c r="BO49" s="1074" t="str">
        <f t="shared" ref="BO49:BQ49" si="88">BO35</f>
        <v xml:space="preserve">Durante el 2024 se adelantarán publicaciones de buenas prácticas de seguridad y privacidad de la información y el manejo de repositorios de almacenamientos.
Se impleemnta a partir del mes de Marzo 2024 acorde con la articulación de la Matriz de Comunicación Interna y la Estrategia Capacitación, Comunicaciópn y Sensibilización - ECCS-SPI. En Desarrollo de la ECCS-SPI el 20/03/2024 se adelantará en el proceso de inducción nuevos funcionarios se informara sobre el alcance de SPI anivel institucional y buenas prácticas SPI y Seguridad Digital. 
</v>
      </c>
      <c r="BP49" s="1070" t="str">
        <f t="shared" si="88"/>
        <v>Oficina Sistemas de Información 
SPI</v>
      </c>
      <c r="BQ49" s="1070" t="str">
        <f t="shared" si="88"/>
        <v>2 ECCS SPI 2024</v>
      </c>
      <c r="BR49" s="1070"/>
      <c r="BS49" s="1070" t="str">
        <f t="shared" ref="BS49:BU49" si="89">BS35</f>
        <v>X</v>
      </c>
      <c r="BT49" s="1072" t="str">
        <f t="shared" si="89"/>
        <v>Se implementan controles de acceso de usuarios a servicios de almacenamiento institucionales.
Se han definido la ECCS-SPI con los temas a apropiar durante 2024 y articulación con Comunicación Interna para su divulgación.
Apropiación de SPI y Buenas prácticas de control sobre activos: Inducción Nuevos Funcionarios 20/03/2024</v>
      </c>
      <c r="BU49" s="1073" t="str">
        <f t="shared" si="89"/>
        <v xml:space="preserve">En Ejecución </v>
      </c>
      <c r="BV49" s="1015"/>
      <c r="BW49" s="1015">
        <v>1</v>
      </c>
      <c r="BX49" s="1011">
        <f>BX35</f>
        <v>45382</v>
      </c>
      <c r="BY49" s="1016" t="str">
        <f t="shared" ref="BY49:CA49" si="90">BY35</f>
        <v xml:space="preserve">El 20/03/2024.se llevó a cabo el proceso de inducción a nuevos funcionarios en la cual se apropio el alacance sw la gestión tecnológica, atención de la Mesa de ayuda y soporte técnico a usuarios y equipos institucionales, y el alcance de la seguridad y privacidad de la información y aplaición de buenas prácticas de SPI y Seguridad Digital en el uso de activos institucionales.
</v>
      </c>
      <c r="BZ49" s="1013" t="str">
        <f t="shared" si="90"/>
        <v>Oficina Sistemas de Información 
SPI</v>
      </c>
      <c r="CA49" s="1013" t="str">
        <f t="shared" si="90"/>
        <v>2 ECCS SPI 2024</v>
      </c>
      <c r="CB49" s="1013"/>
      <c r="CC49" s="1013" t="str">
        <f t="shared" ref="CC49:CE49" si="91">CC35</f>
        <v>X</v>
      </c>
      <c r="CD49" s="1012" t="str">
        <f t="shared" si="91"/>
        <v>Los controles de acceso de usuarios a servicios de red cuentan don doble factor de autenticación para uso de almacenamiento institucionales, aplicaciones como Gestión Documental o Mintranet con acceso externo.</v>
      </c>
      <c r="CE49" s="1014" t="str">
        <f t="shared" si="91"/>
        <v xml:space="preserve">En Ejecución </v>
      </c>
      <c r="CF49" s="1015"/>
      <c r="CG49" s="1015">
        <v>1</v>
      </c>
    </row>
    <row r="50" spans="1:85" ht="71.099999999999994" customHeight="1">
      <c r="A50" s="1113"/>
      <c r="B50" s="1111"/>
      <c r="C50" s="1111"/>
      <c r="D50" s="1111"/>
      <c r="E50" s="1186"/>
      <c r="F50" s="1111"/>
      <c r="G50" s="1111"/>
      <c r="H50" s="1111"/>
      <c r="I50" s="1111"/>
      <c r="J50" s="1111"/>
      <c r="K50" s="1187"/>
      <c r="L50" s="1111"/>
      <c r="M50" s="1111"/>
      <c r="N50" s="1145"/>
      <c r="O50" s="1111"/>
      <c r="P50" s="1117"/>
      <c r="Q50" s="1145"/>
      <c r="R50" s="1145"/>
      <c r="S50" s="1145"/>
      <c r="T50" s="1124"/>
      <c r="U50" s="1151"/>
      <c r="V50" s="1152"/>
      <c r="W50" s="1163"/>
      <c r="X50" s="1113"/>
      <c r="Y50" s="1113"/>
      <c r="Z50" s="1124"/>
      <c r="AA50" s="343" t="s">
        <v>89</v>
      </c>
      <c r="AB50" s="343" t="s">
        <v>266</v>
      </c>
      <c r="AC50" s="343" t="s">
        <v>91</v>
      </c>
      <c r="AD50" s="343" t="s">
        <v>92</v>
      </c>
      <c r="AE50" s="337">
        <f>VLOOKUP(AD50,'Datos Validacion'!$K$6:$L$8,2,0)</f>
        <v>0.25</v>
      </c>
      <c r="AF50" s="340" t="s">
        <v>188</v>
      </c>
      <c r="AG50" s="337">
        <f>VLOOKUP(AF50,'Datos Validacion'!$M$6:$N$7,2,0)</f>
        <v>0.25</v>
      </c>
      <c r="AH50" s="343" t="s">
        <v>94</v>
      </c>
      <c r="AI50" s="1108"/>
      <c r="AJ50" s="1172"/>
      <c r="AK50" s="1108"/>
      <c r="AL50" s="1168"/>
      <c r="AM50" s="1122"/>
      <c r="AN50" s="1122"/>
      <c r="AO50" s="1122"/>
      <c r="AP50" s="1122"/>
      <c r="AQ50" s="1106"/>
      <c r="AR50" s="1145"/>
      <c r="AS50" s="1126"/>
      <c r="AT50" s="406" t="s">
        <v>287</v>
      </c>
      <c r="AU50" s="1160"/>
      <c r="AV50" s="1011"/>
      <c r="AW50" s="1162"/>
      <c r="AX50" s="1119"/>
      <c r="AY50" s="1119"/>
      <c r="AZ50" s="1119"/>
      <c r="BA50" s="1119"/>
      <c r="BB50" s="1120"/>
      <c r="BC50" s="1104"/>
      <c r="BD50" s="1074"/>
      <c r="BE50" s="1104"/>
      <c r="BF50" s="1071"/>
      <c r="BG50" s="1104"/>
      <c r="BH50" s="1104"/>
      <c r="BI50" s="1071"/>
      <c r="BJ50" s="1269"/>
      <c r="BK50" s="1015"/>
      <c r="BL50" s="1015"/>
      <c r="BN50" s="1070"/>
      <c r="BO50" s="1074"/>
      <c r="BP50" s="1070"/>
      <c r="BQ50" s="1070"/>
      <c r="BR50" s="1070"/>
      <c r="BS50" s="1070"/>
      <c r="BT50" s="1072"/>
      <c r="BU50" s="1073"/>
      <c r="BV50" s="1015"/>
      <c r="BW50" s="1015"/>
      <c r="BX50" s="1011"/>
      <c r="BY50" s="1016"/>
      <c r="BZ50" s="1013"/>
      <c r="CA50" s="1013"/>
      <c r="CB50" s="1013"/>
      <c r="CC50" s="1013"/>
      <c r="CD50" s="1012"/>
      <c r="CE50" s="1014"/>
      <c r="CF50" s="1015"/>
      <c r="CG50" s="1015"/>
    </row>
    <row r="51" spans="1:85" ht="150.6" hidden="1" customHeight="1">
      <c r="A51" s="1113"/>
      <c r="B51" s="1111"/>
      <c r="C51" s="1111"/>
      <c r="D51" s="1111"/>
      <c r="E51" s="1186"/>
      <c r="F51" s="1111"/>
      <c r="G51" s="1111"/>
      <c r="H51" s="1111"/>
      <c r="I51" s="1111"/>
      <c r="J51" s="1111"/>
      <c r="K51" s="1187"/>
      <c r="L51" s="1111"/>
      <c r="M51" s="1111"/>
      <c r="N51" s="1145"/>
      <c r="O51" s="1111"/>
      <c r="P51" s="1117"/>
      <c r="Q51" s="1145"/>
      <c r="R51" s="1145"/>
      <c r="S51" s="1145"/>
      <c r="T51" s="1119"/>
      <c r="U51" s="1148"/>
      <c r="V51" s="1150"/>
      <c r="W51" s="1138"/>
      <c r="X51" s="1113"/>
      <c r="Y51" s="1113"/>
      <c r="Z51" s="334" t="s">
        <v>1382</v>
      </c>
      <c r="AA51" s="344" t="s">
        <v>89</v>
      </c>
      <c r="AB51" s="332" t="s">
        <v>167</v>
      </c>
      <c r="AC51" s="344" t="s">
        <v>91</v>
      </c>
      <c r="AD51" s="344" t="s">
        <v>208</v>
      </c>
      <c r="AE51" s="357">
        <f>VLOOKUP(AD51,'Datos Validacion'!$K$6:$L$8,2,0)</f>
        <v>0.1</v>
      </c>
      <c r="AF51" s="332" t="s">
        <v>188</v>
      </c>
      <c r="AG51" s="357">
        <f>VLOOKUP(AF51,'Datos Validacion'!$M$6:$N$7,2,0)</f>
        <v>0.25</v>
      </c>
      <c r="AH51" s="344" t="s">
        <v>94</v>
      </c>
      <c r="AI51" s="336" t="s">
        <v>209</v>
      </c>
      <c r="AJ51" s="344" t="s">
        <v>96</v>
      </c>
      <c r="AK51" s="332" t="s">
        <v>210</v>
      </c>
      <c r="AL51" s="358">
        <f t="shared" ref="AL51" si="92">+AE51+AG51</f>
        <v>0.35</v>
      </c>
      <c r="AM51" s="1123"/>
      <c r="AN51" s="1123"/>
      <c r="AO51" s="1123"/>
      <c r="AP51" s="1123"/>
      <c r="AQ51" s="1109"/>
      <c r="AR51" s="1145"/>
      <c r="AS51" s="1126"/>
      <c r="AT51" s="365" t="s">
        <v>211</v>
      </c>
      <c r="AU51" s="375" t="s">
        <v>351</v>
      </c>
      <c r="AV51" s="366">
        <v>45209</v>
      </c>
      <c r="AW51" s="342" t="s">
        <v>213</v>
      </c>
      <c r="AX51" s="334" t="s">
        <v>205</v>
      </c>
      <c r="AY51" s="367" t="s">
        <v>151</v>
      </c>
      <c r="AZ51" s="342"/>
      <c r="BA51" s="334" t="s">
        <v>152</v>
      </c>
      <c r="BB51" s="348" t="s">
        <v>206</v>
      </c>
      <c r="BC51" s="376">
        <f>BC24</f>
        <v>45335</v>
      </c>
      <c r="BD51" s="444" t="str">
        <f t="shared" ref="BD51:BJ51" si="93">BD24</f>
        <v>Infomes periodicos de seguimiento alertas de eventos e incidentes</v>
      </c>
      <c r="BE51" s="376" t="str">
        <f t="shared" si="93"/>
        <v>Oficina Sistemas de Información 
- Monitoreo Plataforma Tecnológica</v>
      </c>
      <c r="BF51" s="455" t="str">
        <f t="shared" si="93"/>
        <v>MRSPI2022 Seguimeinto Acciones 202312 202402</v>
      </c>
      <c r="BG51" s="376"/>
      <c r="BH51" s="376" t="str">
        <f t="shared" si="93"/>
        <v>X</v>
      </c>
      <c r="BI51" s="444" t="str">
        <f t="shared" si="93"/>
        <v>ANS Contrato GC363-2025</v>
      </c>
      <c r="BJ51" s="503" t="str">
        <f t="shared" si="93"/>
        <v>Cumplida</v>
      </c>
      <c r="BK51" s="535">
        <v>1</v>
      </c>
      <c r="BL51" s="535"/>
      <c r="BN51" s="494">
        <f>BN24</f>
        <v>45335</v>
      </c>
      <c r="BO51" s="498" t="str">
        <f t="shared" ref="BO51:BQ51" si="94">BO24</f>
        <v>Infomes periodicos de seguimiento alertas de eventos e incidentes</v>
      </c>
      <c r="BP51" s="494" t="str">
        <f t="shared" si="94"/>
        <v>Oficina Sistemas de Información 
- Monitoreo Plataforma Tecnológica</v>
      </c>
      <c r="BQ51" s="494" t="str">
        <f t="shared" si="94"/>
        <v>MRSPI2022 Seguimeinto Acciones 202312 202402</v>
      </c>
      <c r="BR51" s="494"/>
      <c r="BS51" s="494" t="str">
        <f t="shared" ref="BS51:BU51" si="95">BS24</f>
        <v>X</v>
      </c>
      <c r="BT51" s="627" t="str">
        <f t="shared" si="95"/>
        <v>ANS Contrato GC363-2025</v>
      </c>
      <c r="BU51" s="628" t="str">
        <f t="shared" si="95"/>
        <v>Cumplida</v>
      </c>
      <c r="BV51" s="535"/>
      <c r="BW51" s="535"/>
      <c r="BX51" s="366">
        <f>BX24</f>
        <v>45335</v>
      </c>
      <c r="BY51" s="654" t="str">
        <f t="shared" ref="BY51:CA51" si="96">BY24</f>
        <v>Infomes periodicos de seguimiento alertas de eventos e incidentes</v>
      </c>
      <c r="BZ51" s="366" t="str">
        <f t="shared" si="96"/>
        <v>Oficina Sistemas de Información 
- Monitoreo Plataforma Tecnológica</v>
      </c>
      <c r="CA51" s="366" t="str">
        <f t="shared" si="96"/>
        <v>MRSPI2022 Seguimeinto Acciones 202312 202402</v>
      </c>
      <c r="CB51" s="366"/>
      <c r="CC51" s="366" t="str">
        <f t="shared" ref="CC51:CE51" si="97">CC24</f>
        <v>X</v>
      </c>
      <c r="CD51" s="651" t="str">
        <f t="shared" si="97"/>
        <v>ANS Contrato GC363-2025</v>
      </c>
      <c r="CE51" s="652" t="str">
        <f t="shared" si="97"/>
        <v>Cumplida</v>
      </c>
      <c r="CF51" s="535"/>
      <c r="CG51" s="535"/>
    </row>
    <row r="52" spans="1:85" ht="63">
      <c r="A52" s="1105" t="s">
        <v>1326</v>
      </c>
      <c r="B52" s="1107"/>
      <c r="C52" s="1107"/>
      <c r="D52" s="1107"/>
      <c r="E52" s="1176" t="s">
        <v>352</v>
      </c>
      <c r="F52" s="1107" t="s">
        <v>353</v>
      </c>
      <c r="G52" s="1107" t="s">
        <v>256</v>
      </c>
      <c r="H52" s="1107" t="s">
        <v>341</v>
      </c>
      <c r="I52" s="1107" t="s">
        <v>342</v>
      </c>
      <c r="J52" s="1107" t="s">
        <v>343</v>
      </c>
      <c r="K52" s="1178">
        <v>12</v>
      </c>
      <c r="L52" s="1107" t="s">
        <v>354</v>
      </c>
      <c r="M52" s="1107" t="s">
        <v>355</v>
      </c>
      <c r="N52" s="1118" t="s">
        <v>117</v>
      </c>
      <c r="O52" s="1107" t="s">
        <v>345</v>
      </c>
      <c r="P52" s="1009">
        <v>12</v>
      </c>
      <c r="Q52" s="1118" t="s">
        <v>356</v>
      </c>
      <c r="R52" s="1118" t="s">
        <v>82</v>
      </c>
      <c r="S52" s="1118" t="s">
        <v>347</v>
      </c>
      <c r="T52" s="1118" t="s">
        <v>184</v>
      </c>
      <c r="U52" s="1147">
        <f>VLOOKUP(T52,'Datos Validacion'!$C$6:$D$10,2,0)</f>
        <v>0.4</v>
      </c>
      <c r="V52" s="1149" t="s">
        <v>263</v>
      </c>
      <c r="W52" s="1137">
        <f>VLOOKUP(V52,'Datos Validacion'!$E$6:$F$15,2,0)</f>
        <v>0.6</v>
      </c>
      <c r="X52" s="1105" t="s">
        <v>1387</v>
      </c>
      <c r="Y52" s="1105" t="s">
        <v>263</v>
      </c>
      <c r="Z52" s="1169" t="s">
        <v>1388</v>
      </c>
      <c r="AA52" s="343" t="s">
        <v>89</v>
      </c>
      <c r="AB52" s="343" t="s">
        <v>266</v>
      </c>
      <c r="AC52" s="343" t="s">
        <v>91</v>
      </c>
      <c r="AD52" s="343" t="s">
        <v>92</v>
      </c>
      <c r="AE52" s="337">
        <f>VLOOKUP(AD52,'Datos Validacion'!$K$6:$L$8,2,0)</f>
        <v>0.25</v>
      </c>
      <c r="AF52" s="340" t="s">
        <v>188</v>
      </c>
      <c r="AG52" s="337">
        <f>VLOOKUP(AF52,'Datos Validacion'!$M$6:$N$7,2,0)</f>
        <v>0.25</v>
      </c>
      <c r="AH52" s="343" t="s">
        <v>94</v>
      </c>
      <c r="AI52" s="1107" t="s">
        <v>267</v>
      </c>
      <c r="AJ52" s="1171" t="s">
        <v>96</v>
      </c>
      <c r="AK52" s="1107" t="s">
        <v>268</v>
      </c>
      <c r="AL52" s="1168">
        <f>+AE52+AG52</f>
        <v>0.5</v>
      </c>
      <c r="AM52" s="1121" t="str">
        <f>IF(AN52&lt;=20%,"MUY BAJA",IF(AN52&lt;=40%,"BAJA",IF(AN52&lt;=60%,"MEDIA",IF(AN52&lt;=80%,"ALTA","MUY ALTA"))))</f>
        <v>MUY BAJA</v>
      </c>
      <c r="AN52" s="1121">
        <f>IF(OR(AD52="prevenir",AD52="detectar"),(U52-(U52*AL52)), U52)</f>
        <v>0.2</v>
      </c>
      <c r="AO52" s="1121" t="str">
        <f>IF(AP52&lt;=20%,"LEVE",IF(AP52&lt;=40%,"MENOR",IF(AP52&lt;=60%,"MODERADO",IF(AP52&lt;=80%,"MAYOR","CATASTROFICO"))))</f>
        <v>MODERADO</v>
      </c>
      <c r="AP52" s="1121">
        <f>IF(AD52="corregir",(W52-(W52*AL52)), W52)</f>
        <v>0.6</v>
      </c>
      <c r="AQ52" s="1105" t="s">
        <v>263</v>
      </c>
      <c r="AR52" s="1118" t="s">
        <v>191</v>
      </c>
      <c r="AS52" s="1125"/>
      <c r="AT52" s="406" t="s">
        <v>99</v>
      </c>
      <c r="AU52" s="1160" t="s">
        <v>350</v>
      </c>
      <c r="AV52" s="1011">
        <v>45209</v>
      </c>
      <c r="AW52" s="1161" t="str">
        <f>AW35</f>
        <v xml:space="preserve">Pendiente de publicar en noviembre 2023 noticia sobre aplicación de políticas de segurida de la información. </v>
      </c>
      <c r="AX52" s="1118" t="str">
        <f t="shared" ref="AX52:BB52" si="98">AX35</f>
        <v>Oficina Sistemas de Información 
SPI</v>
      </c>
      <c r="AY52" s="1118">
        <f t="shared" si="98"/>
        <v>0</v>
      </c>
      <c r="AZ52" s="1118"/>
      <c r="BA52" s="1118">
        <f t="shared" si="98"/>
        <v>0</v>
      </c>
      <c r="BB52" s="1120">
        <f t="shared" si="98"/>
        <v>0</v>
      </c>
      <c r="BC52" s="1104" t="str">
        <f>BC35</f>
        <v>12/02/204</v>
      </c>
      <c r="BD52" s="1074" t="str">
        <f t="shared" ref="BD52:BJ52" si="99">BD35</f>
        <v>Durante el 2024 se adelantarán publicaciones de buenas prácticas de seguridad y privacidad de la información y el manejo de repositorios de almacenamientos.</v>
      </c>
      <c r="BE52" s="1104" t="str">
        <f t="shared" si="99"/>
        <v>Oficina Sistemas de Información 
SPI</v>
      </c>
      <c r="BF52" s="1104" t="str">
        <f t="shared" si="99"/>
        <v>2 ECCS SPI 2024</v>
      </c>
      <c r="BG52" s="1104"/>
      <c r="BH52" s="1104" t="str">
        <f t="shared" si="99"/>
        <v>X</v>
      </c>
      <c r="BI52" s="1104" t="str">
        <f t="shared" si="99"/>
        <v>Se implementan controles de acceso de usuarios a servicios de almacenamiento institucionales</v>
      </c>
      <c r="BJ52" s="1269" t="str">
        <f t="shared" si="99"/>
        <v xml:space="preserve">En Ejecución </v>
      </c>
      <c r="BK52" s="1015"/>
      <c r="BL52" s="1015">
        <v>1</v>
      </c>
      <c r="BN52" s="1070">
        <f>BN35</f>
        <v>45365</v>
      </c>
      <c r="BO52" s="1074" t="str">
        <f t="shared" ref="BO52:BQ52" si="100">BO35</f>
        <v xml:space="preserve">Durante el 2024 se adelantarán publicaciones de buenas prácticas de seguridad y privacidad de la información y el manejo de repositorios de almacenamientos.
Se impleemnta a partir del mes de Marzo 2024 acorde con la articulación de la Matriz de Comunicación Interna y la Estrategia Capacitación, Comunicaciópn y Sensibilización - ECCS-SPI. En Desarrollo de la ECCS-SPI el 20/03/2024 se adelantará en el proceso de inducción nuevos funcionarios se informara sobre el alcance de SPI anivel institucional y buenas prácticas SPI y Seguridad Digital. 
</v>
      </c>
      <c r="BP52" s="1070" t="str">
        <f t="shared" si="100"/>
        <v>Oficina Sistemas de Información 
SPI</v>
      </c>
      <c r="BQ52" s="1070" t="str">
        <f t="shared" si="100"/>
        <v>2 ECCS SPI 2024</v>
      </c>
      <c r="BR52" s="1070"/>
      <c r="BS52" s="1070" t="str">
        <f t="shared" ref="BS52:BU52" si="101">BS35</f>
        <v>X</v>
      </c>
      <c r="BT52" s="1072" t="str">
        <f t="shared" si="101"/>
        <v>Se implementan controles de acceso de usuarios a servicios de almacenamiento institucionales.
Se han definido la ECCS-SPI con los temas a apropiar durante 2024 y articulación con Comunicación Interna para su divulgación.
Apropiación de SPI y Buenas prácticas de control sobre activos: Inducción Nuevos Funcionarios 20/03/2024</v>
      </c>
      <c r="BU52" s="1073" t="str">
        <f t="shared" si="101"/>
        <v xml:space="preserve">En Ejecución </v>
      </c>
      <c r="BV52" s="1015"/>
      <c r="BW52" s="1015">
        <v>1</v>
      </c>
      <c r="BX52" s="1011">
        <f>BX35</f>
        <v>45382</v>
      </c>
      <c r="BY52" s="1016" t="str">
        <f t="shared" ref="BY52:CA52" si="102">BY35</f>
        <v xml:space="preserve">El 20/03/2024.se llevó a cabo el proceso de inducción a nuevos funcionarios en la cual se apropio el alacance sw la gestión tecnológica, atención de la Mesa de ayuda y soporte técnico a usuarios y equipos institucionales, y el alcance de la seguridad y privacidad de la información y aplaición de buenas prácticas de SPI y Seguridad Digital en el uso de activos institucionales.
</v>
      </c>
      <c r="BZ52" s="1013" t="str">
        <f t="shared" si="102"/>
        <v>Oficina Sistemas de Información 
SPI</v>
      </c>
      <c r="CA52" s="1013" t="str">
        <f t="shared" si="102"/>
        <v>2 ECCS SPI 2024</v>
      </c>
      <c r="CB52" s="1013"/>
      <c r="CC52" s="1013" t="str">
        <f t="shared" ref="CC52:CE52" si="103">CC35</f>
        <v>X</v>
      </c>
      <c r="CD52" s="1012" t="str">
        <f t="shared" si="103"/>
        <v>Los controles de acceso de usuarios a servicios de red cuentan don doble factor de autenticación para uso de almacenamiento institucionales, aplicaciones como Gestión Documental o Mintranet con acceso externo.</v>
      </c>
      <c r="CE52" s="1014" t="str">
        <f t="shared" si="103"/>
        <v xml:space="preserve">En Ejecución </v>
      </c>
      <c r="CF52" s="1015"/>
      <c r="CG52" s="1015">
        <v>1</v>
      </c>
    </row>
    <row r="53" spans="1:85" ht="63">
      <c r="A53" s="1106"/>
      <c r="B53" s="1108"/>
      <c r="C53" s="1108"/>
      <c r="D53" s="1108"/>
      <c r="E53" s="1177"/>
      <c r="F53" s="1108"/>
      <c r="G53" s="1108"/>
      <c r="H53" s="1108"/>
      <c r="I53" s="1108"/>
      <c r="J53" s="1108"/>
      <c r="K53" s="1179"/>
      <c r="L53" s="1108"/>
      <c r="M53" s="1108"/>
      <c r="N53" s="1124"/>
      <c r="O53" s="1108"/>
      <c r="P53" s="1112"/>
      <c r="Q53" s="1124"/>
      <c r="R53" s="1124"/>
      <c r="S53" s="1124"/>
      <c r="T53" s="1124"/>
      <c r="U53" s="1151"/>
      <c r="V53" s="1152"/>
      <c r="W53" s="1163"/>
      <c r="X53" s="1106"/>
      <c r="Y53" s="1106"/>
      <c r="Z53" s="1170"/>
      <c r="AA53" s="343" t="s">
        <v>89</v>
      </c>
      <c r="AB53" s="343" t="s">
        <v>266</v>
      </c>
      <c r="AC53" s="343" t="s">
        <v>91</v>
      </c>
      <c r="AD53" s="343" t="s">
        <v>92</v>
      </c>
      <c r="AE53" s="337">
        <f>VLOOKUP(AD53,'Datos Validacion'!$K$6:$L$8,2,0)</f>
        <v>0.25</v>
      </c>
      <c r="AF53" s="340" t="s">
        <v>188</v>
      </c>
      <c r="AG53" s="337">
        <f>VLOOKUP(AF53,'Datos Validacion'!$M$6:$N$7,2,0)</f>
        <v>0.25</v>
      </c>
      <c r="AH53" s="343" t="s">
        <v>94</v>
      </c>
      <c r="AI53" s="1108"/>
      <c r="AJ53" s="1172"/>
      <c r="AK53" s="1108"/>
      <c r="AL53" s="1168"/>
      <c r="AM53" s="1122"/>
      <c r="AN53" s="1122"/>
      <c r="AO53" s="1122"/>
      <c r="AP53" s="1122"/>
      <c r="AQ53" s="1106"/>
      <c r="AR53" s="1124"/>
      <c r="AS53" s="1126"/>
      <c r="AT53" s="406" t="s">
        <v>287</v>
      </c>
      <c r="AU53" s="1160"/>
      <c r="AV53" s="1011"/>
      <c r="AW53" s="1162"/>
      <c r="AX53" s="1119"/>
      <c r="AY53" s="1119"/>
      <c r="AZ53" s="1119"/>
      <c r="BA53" s="1119"/>
      <c r="BB53" s="1120"/>
      <c r="BC53" s="1104"/>
      <c r="BD53" s="1074"/>
      <c r="BE53" s="1104"/>
      <c r="BF53" s="1104"/>
      <c r="BG53" s="1104"/>
      <c r="BH53" s="1104"/>
      <c r="BI53" s="1104"/>
      <c r="BJ53" s="1269"/>
      <c r="BK53" s="1015"/>
      <c r="BL53" s="1015"/>
      <c r="BN53" s="1070"/>
      <c r="BO53" s="1074"/>
      <c r="BP53" s="1070"/>
      <c r="BQ53" s="1070"/>
      <c r="BR53" s="1070"/>
      <c r="BS53" s="1070"/>
      <c r="BT53" s="1072"/>
      <c r="BU53" s="1073"/>
      <c r="BV53" s="1015"/>
      <c r="BW53" s="1015"/>
      <c r="BX53" s="1011"/>
      <c r="BY53" s="1016"/>
      <c r="BZ53" s="1013"/>
      <c r="CA53" s="1013"/>
      <c r="CB53" s="1013"/>
      <c r="CC53" s="1013"/>
      <c r="CD53" s="1012"/>
      <c r="CE53" s="1014"/>
      <c r="CF53" s="1015"/>
      <c r="CG53" s="1015"/>
    </row>
    <row r="54" spans="1:85" ht="83.45" hidden="1" customHeight="1">
      <c r="A54" s="1106"/>
      <c r="B54" s="1108"/>
      <c r="C54" s="1108"/>
      <c r="D54" s="1108"/>
      <c r="E54" s="1177"/>
      <c r="F54" s="1108"/>
      <c r="G54" s="1108"/>
      <c r="H54" s="1108"/>
      <c r="I54" s="1108"/>
      <c r="J54" s="1108"/>
      <c r="K54" s="1179"/>
      <c r="L54" s="1108"/>
      <c r="M54" s="1108"/>
      <c r="N54" s="1124"/>
      <c r="O54" s="1108"/>
      <c r="P54" s="1112"/>
      <c r="Q54" s="1124"/>
      <c r="R54" s="1124"/>
      <c r="S54" s="1124"/>
      <c r="T54" s="1119"/>
      <c r="U54" s="1148"/>
      <c r="V54" s="1150"/>
      <c r="W54" s="1138"/>
      <c r="X54" s="1106"/>
      <c r="Y54" s="1109"/>
      <c r="Z54" s="411" t="s">
        <v>1382</v>
      </c>
      <c r="AA54" s="344" t="s">
        <v>89</v>
      </c>
      <c r="AB54" s="332" t="s">
        <v>167</v>
      </c>
      <c r="AC54" s="344" t="s">
        <v>91</v>
      </c>
      <c r="AD54" s="344" t="s">
        <v>208</v>
      </c>
      <c r="AE54" s="357">
        <f>VLOOKUP(AD54,'Datos Validacion'!$K$6:$L$8,2,0)</f>
        <v>0.1</v>
      </c>
      <c r="AF54" s="332" t="s">
        <v>188</v>
      </c>
      <c r="AG54" s="357">
        <f>VLOOKUP(AF54,'Datos Validacion'!$M$6:$N$7,2,0)</f>
        <v>0.25</v>
      </c>
      <c r="AH54" s="344" t="s">
        <v>94</v>
      </c>
      <c r="AI54" s="336" t="s">
        <v>209</v>
      </c>
      <c r="AJ54" s="344" t="s">
        <v>96</v>
      </c>
      <c r="AK54" s="332" t="s">
        <v>210</v>
      </c>
      <c r="AL54" s="358">
        <f t="shared" ref="AL54" si="104">+AE54+AG54</f>
        <v>0.35</v>
      </c>
      <c r="AM54" s="1123"/>
      <c r="AN54" s="1123"/>
      <c r="AO54" s="1123"/>
      <c r="AP54" s="1123"/>
      <c r="AQ54" s="1109"/>
      <c r="AR54" s="1119"/>
      <c r="AS54" s="1126"/>
      <c r="AT54" s="365" t="s">
        <v>211</v>
      </c>
      <c r="AU54" s="375" t="s">
        <v>351</v>
      </c>
      <c r="AV54" s="366">
        <v>45209</v>
      </c>
      <c r="AW54" s="342" t="s">
        <v>213</v>
      </c>
      <c r="AX54" s="334" t="s">
        <v>205</v>
      </c>
      <c r="AY54" s="367" t="s">
        <v>151</v>
      </c>
      <c r="AZ54" s="342"/>
      <c r="BA54" s="334" t="s">
        <v>152</v>
      </c>
      <c r="BB54" s="348" t="s">
        <v>206</v>
      </c>
      <c r="BC54" s="376">
        <f>BC24</f>
        <v>45335</v>
      </c>
      <c r="BD54" s="444" t="str">
        <f t="shared" ref="BD54:BJ54" si="105">BD24</f>
        <v>Infomes periodicos de seguimiento alertas de eventos e incidentes</v>
      </c>
      <c r="BE54" s="376" t="str">
        <f t="shared" si="105"/>
        <v>Oficina Sistemas de Información 
- Monitoreo Plataforma Tecnológica</v>
      </c>
      <c r="BF54" s="455" t="str">
        <f t="shared" si="105"/>
        <v>MRSPI2022 Seguimeinto Acciones 202312 202402</v>
      </c>
      <c r="BG54" s="376"/>
      <c r="BH54" s="376" t="str">
        <f t="shared" si="105"/>
        <v>X</v>
      </c>
      <c r="BI54" s="444" t="str">
        <f t="shared" si="105"/>
        <v>ANS Contrato GC363-2025</v>
      </c>
      <c r="BJ54" s="503" t="str">
        <f t="shared" si="105"/>
        <v>Cumplida</v>
      </c>
      <c r="BK54" s="535">
        <v>1</v>
      </c>
      <c r="BL54" s="535"/>
      <c r="BN54" s="494">
        <f>BN24</f>
        <v>45335</v>
      </c>
      <c r="BO54" s="498" t="str">
        <f t="shared" ref="BO54:BQ54" si="106">BO24</f>
        <v>Infomes periodicos de seguimiento alertas de eventos e incidentes</v>
      </c>
      <c r="BP54" s="494" t="str">
        <f t="shared" si="106"/>
        <v>Oficina Sistemas de Información 
- Monitoreo Plataforma Tecnológica</v>
      </c>
      <c r="BQ54" s="494" t="str">
        <f t="shared" si="106"/>
        <v>MRSPI2022 Seguimeinto Acciones 202312 202402</v>
      </c>
      <c r="BR54" s="494"/>
      <c r="BS54" s="494" t="str">
        <f t="shared" ref="BS54:BU54" si="107">BS24</f>
        <v>X</v>
      </c>
      <c r="BT54" s="627" t="str">
        <f t="shared" si="107"/>
        <v>ANS Contrato GC363-2025</v>
      </c>
      <c r="BU54" s="628" t="str">
        <f t="shared" si="107"/>
        <v>Cumplida</v>
      </c>
      <c r="BV54" s="535"/>
      <c r="BW54" s="535"/>
      <c r="BX54" s="366">
        <f>BX24</f>
        <v>45335</v>
      </c>
      <c r="BY54" s="654" t="str">
        <f t="shared" ref="BY54:CA54" si="108">BY24</f>
        <v>Infomes periodicos de seguimiento alertas de eventos e incidentes</v>
      </c>
      <c r="BZ54" s="366" t="str">
        <f t="shared" si="108"/>
        <v>Oficina Sistemas de Información 
- Monitoreo Plataforma Tecnológica</v>
      </c>
      <c r="CA54" s="366" t="str">
        <f t="shared" si="108"/>
        <v>MRSPI2022 Seguimeinto Acciones 202312 202402</v>
      </c>
      <c r="CB54" s="366"/>
      <c r="CC54" s="366" t="str">
        <f t="shared" ref="CC54:CE54" si="109">CC24</f>
        <v>X</v>
      </c>
      <c r="CD54" s="651" t="str">
        <f t="shared" si="109"/>
        <v>ANS Contrato GC363-2025</v>
      </c>
      <c r="CE54" s="652" t="str">
        <f t="shared" si="109"/>
        <v>Cumplida</v>
      </c>
      <c r="CF54" s="535"/>
      <c r="CG54" s="535"/>
    </row>
    <row r="55" spans="1:85" ht="63">
      <c r="A55" s="1009" t="s">
        <v>1327</v>
      </c>
      <c r="B55" s="329"/>
      <c r="C55" s="412"/>
      <c r="D55" s="1009"/>
      <c r="E55" s="1176" t="s">
        <v>357</v>
      </c>
      <c r="F55" s="1107" t="s">
        <v>358</v>
      </c>
      <c r="G55" s="1107" t="s">
        <v>256</v>
      </c>
      <c r="H55" s="1107" t="s">
        <v>359</v>
      </c>
      <c r="I55" s="1107" t="s">
        <v>360</v>
      </c>
      <c r="J55" s="1107" t="s">
        <v>343</v>
      </c>
      <c r="K55" s="1178">
        <v>13</v>
      </c>
      <c r="L55" s="1107"/>
      <c r="M55" s="1107"/>
      <c r="N55" s="1118" t="s">
        <v>79</v>
      </c>
      <c r="O55" s="1107" t="s">
        <v>345</v>
      </c>
      <c r="P55" s="1009">
        <v>13</v>
      </c>
      <c r="Q55" s="1118" t="s">
        <v>361</v>
      </c>
      <c r="R55" s="1118" t="s">
        <v>82</v>
      </c>
      <c r="S55" s="1118" t="s">
        <v>362</v>
      </c>
      <c r="T55" s="1118" t="s">
        <v>184</v>
      </c>
      <c r="U55" s="1147">
        <f>VLOOKUP(T55,'Datos Validacion'!$C$6:$D$10,2,0)</f>
        <v>0.4</v>
      </c>
      <c r="V55" s="1166" t="s">
        <v>263</v>
      </c>
      <c r="W55" s="1137">
        <f>VLOOKUP(V55,'Datos Validacion'!$E$6:$F$15,2,0)</f>
        <v>0.6</v>
      </c>
      <c r="X55" s="1107" t="s">
        <v>1389</v>
      </c>
      <c r="Y55" s="1105" t="s">
        <v>263</v>
      </c>
      <c r="Z55" s="1169" t="s">
        <v>1388</v>
      </c>
      <c r="AA55" s="343" t="s">
        <v>89</v>
      </c>
      <c r="AB55" s="343" t="s">
        <v>266</v>
      </c>
      <c r="AC55" s="343" t="s">
        <v>91</v>
      </c>
      <c r="AD55" s="343" t="s">
        <v>92</v>
      </c>
      <c r="AE55" s="337">
        <f>VLOOKUP(AD55,'Datos Validacion'!$K$6:$L$8,2,0)</f>
        <v>0.25</v>
      </c>
      <c r="AF55" s="340" t="s">
        <v>188</v>
      </c>
      <c r="AG55" s="337">
        <f>VLOOKUP(AF55,'Datos Validacion'!$M$6:$N$7,2,0)</f>
        <v>0.25</v>
      </c>
      <c r="AH55" s="343" t="s">
        <v>94</v>
      </c>
      <c r="AI55" s="1107" t="s">
        <v>267</v>
      </c>
      <c r="AJ55" s="1171" t="s">
        <v>96</v>
      </c>
      <c r="AK55" s="1107" t="s">
        <v>268</v>
      </c>
      <c r="AL55" s="1168">
        <f>+AE55+AG55</f>
        <v>0.5</v>
      </c>
      <c r="AM55" s="1121" t="str">
        <f t="shared" ref="AM55:AM61" si="110">IF(AN55&lt;=20%,"MUY BAJA",IF(AN55&lt;=40%,"BAJA",IF(AN55&lt;=60%,"MEDIA",IF(AN55&lt;=80%,"ALTA","MUY ALTA"))))</f>
        <v>MUY BAJA</v>
      </c>
      <c r="AN55" s="1121">
        <f t="shared" ref="AN55:AN61" si="111">IF(OR(AD55="prevenir",AD55="detectar"),(U55-(U55*AL55)), U55)</f>
        <v>0.2</v>
      </c>
      <c r="AO55" s="1121" t="str">
        <f t="shared" ref="AO55:AO61" si="112">IF(AP55&lt;=20%,"LEVE",IF(AP55&lt;=40%,"MENOR",IF(AP55&lt;=60%,"MODERADO",IF(AP55&lt;=80%,"MAYOR","CATASTROFICO"))))</f>
        <v>MODERADO</v>
      </c>
      <c r="AP55" s="1121">
        <f t="shared" ref="AP55:AP61" si="113">IF(AD55="corregir",(W55-(W55*AL55)), W55)</f>
        <v>0.6</v>
      </c>
      <c r="AQ55" s="1105" t="s">
        <v>263</v>
      </c>
      <c r="AR55" s="1118" t="s">
        <v>191</v>
      </c>
      <c r="AS55" s="364"/>
      <c r="AT55" s="406" t="s">
        <v>99</v>
      </c>
      <c r="AU55" s="1160" t="s">
        <v>350</v>
      </c>
      <c r="AV55" s="1011">
        <v>45209</v>
      </c>
      <c r="AW55" s="1161" t="str">
        <f>AW35</f>
        <v xml:space="preserve">Pendiente de publicar en noviembre 2023 noticia sobre aplicación de políticas de segurida de la información. </v>
      </c>
      <c r="AX55" s="1118" t="str">
        <f t="shared" ref="AX55:BB55" si="114">AX35</f>
        <v>Oficina Sistemas de Información 
SPI</v>
      </c>
      <c r="AY55" s="1118">
        <f t="shared" si="114"/>
        <v>0</v>
      </c>
      <c r="AZ55" s="1118"/>
      <c r="BA55" s="1118">
        <f t="shared" si="114"/>
        <v>0</v>
      </c>
      <c r="BB55" s="1120">
        <f t="shared" si="114"/>
        <v>0</v>
      </c>
      <c r="BC55" s="1104" t="str">
        <f>BC35</f>
        <v>12/02/204</v>
      </c>
      <c r="BD55" s="1074" t="str">
        <f t="shared" ref="BD55:BJ55" si="115">BD35</f>
        <v>Durante el 2024 se adelantarán publicaciones de buenas prácticas de seguridad y privacidad de la información y el manejo de repositorios de almacenamientos.</v>
      </c>
      <c r="BE55" s="1104" t="str">
        <f t="shared" si="115"/>
        <v>Oficina Sistemas de Información 
SPI</v>
      </c>
      <c r="BF55" s="1104" t="str">
        <f t="shared" si="115"/>
        <v>2 ECCS SPI 2024</v>
      </c>
      <c r="BG55" s="1104"/>
      <c r="BH55" s="1104" t="str">
        <f t="shared" si="115"/>
        <v>X</v>
      </c>
      <c r="BI55" s="1104" t="str">
        <f t="shared" si="115"/>
        <v>Se implementan controles de acceso de usuarios a servicios de almacenamiento institucionales</v>
      </c>
      <c r="BJ55" s="1269" t="str">
        <f t="shared" si="115"/>
        <v xml:space="preserve">En Ejecución </v>
      </c>
      <c r="BK55" s="1015"/>
      <c r="BL55" s="1015">
        <v>1</v>
      </c>
      <c r="BN55" s="1070">
        <f>BN35</f>
        <v>45365</v>
      </c>
      <c r="BO55" s="1074" t="str">
        <f t="shared" ref="BO55:BQ55" si="116">BO35</f>
        <v xml:space="preserve">Durante el 2024 se adelantarán publicaciones de buenas prácticas de seguridad y privacidad de la información y el manejo de repositorios de almacenamientos.
Se impleemnta a partir del mes de Marzo 2024 acorde con la articulación de la Matriz de Comunicación Interna y la Estrategia Capacitación, Comunicaciópn y Sensibilización - ECCS-SPI. En Desarrollo de la ECCS-SPI el 20/03/2024 se adelantará en el proceso de inducción nuevos funcionarios se informara sobre el alcance de SPI anivel institucional y buenas prácticas SPI y Seguridad Digital. 
</v>
      </c>
      <c r="BP55" s="1070" t="str">
        <f t="shared" si="116"/>
        <v>Oficina Sistemas de Información 
SPI</v>
      </c>
      <c r="BQ55" s="1070" t="str">
        <f t="shared" si="116"/>
        <v>2 ECCS SPI 2024</v>
      </c>
      <c r="BR55" s="1070"/>
      <c r="BS55" s="1070" t="str">
        <f t="shared" ref="BS55:BU55" si="117">BS35</f>
        <v>X</v>
      </c>
      <c r="BT55" s="1072" t="str">
        <f t="shared" si="117"/>
        <v>Se implementan controles de acceso de usuarios a servicios de almacenamiento institucionales.
Se han definido la ECCS-SPI con los temas a apropiar durante 2024 y articulación con Comunicación Interna para su divulgación.
Apropiación de SPI y Buenas prácticas de control sobre activos: Inducción Nuevos Funcionarios 20/03/2024</v>
      </c>
      <c r="BU55" s="1073" t="str">
        <f t="shared" si="117"/>
        <v xml:space="preserve">En Ejecución </v>
      </c>
      <c r="BV55" s="1015"/>
      <c r="BW55" s="1015">
        <v>1</v>
      </c>
      <c r="BX55" s="1011">
        <f>BX35</f>
        <v>45382</v>
      </c>
      <c r="BY55" s="1016" t="str">
        <f t="shared" ref="BY55:CA55" si="118">BY35</f>
        <v xml:space="preserve">El 20/03/2024.se llevó a cabo el proceso de inducción a nuevos funcionarios en la cual se apropio el alacance sw la gestión tecnológica, atención de la Mesa de ayuda y soporte técnico a usuarios y equipos institucionales, y el alcance de la seguridad y privacidad de la información y aplaición de buenas prácticas de SPI y Seguridad Digital en el uso de activos institucionales.
</v>
      </c>
      <c r="BZ55" s="1013" t="str">
        <f t="shared" si="118"/>
        <v>Oficina Sistemas de Información 
SPI</v>
      </c>
      <c r="CA55" s="1013" t="str">
        <f t="shared" si="118"/>
        <v>2 ECCS SPI 2024</v>
      </c>
      <c r="CB55" s="1013"/>
      <c r="CC55" s="1013" t="str">
        <f t="shared" ref="CC55:CE55" si="119">CC35</f>
        <v>X</v>
      </c>
      <c r="CD55" s="1012" t="str">
        <f t="shared" si="119"/>
        <v>Los controles de acceso de usuarios a servicios de red cuentan don doble factor de autenticación para uso de almacenamiento institucionales, aplicaciones como Gestión Documental o Mintranet con acceso externo.</v>
      </c>
      <c r="CE55" s="1014" t="str">
        <f t="shared" si="119"/>
        <v xml:space="preserve">En Ejecución </v>
      </c>
      <c r="CF55" s="1015"/>
      <c r="CG55" s="1015">
        <v>1</v>
      </c>
    </row>
    <row r="56" spans="1:85" ht="63">
      <c r="A56" s="1112"/>
      <c r="B56" s="329"/>
      <c r="C56" s="412"/>
      <c r="D56" s="1112"/>
      <c r="E56" s="1177"/>
      <c r="F56" s="1108"/>
      <c r="G56" s="1108"/>
      <c r="H56" s="1108"/>
      <c r="I56" s="1108"/>
      <c r="J56" s="1108"/>
      <c r="K56" s="1179"/>
      <c r="L56" s="1108"/>
      <c r="M56" s="1108"/>
      <c r="N56" s="1124"/>
      <c r="O56" s="1108"/>
      <c r="P56" s="1112"/>
      <c r="Q56" s="1124"/>
      <c r="R56" s="1124"/>
      <c r="S56" s="1124"/>
      <c r="T56" s="1124"/>
      <c r="U56" s="1151"/>
      <c r="V56" s="1167"/>
      <c r="W56" s="1163"/>
      <c r="X56" s="1108"/>
      <c r="Y56" s="1106"/>
      <c r="Z56" s="1170"/>
      <c r="AA56" s="343" t="s">
        <v>89</v>
      </c>
      <c r="AB56" s="343" t="s">
        <v>266</v>
      </c>
      <c r="AC56" s="343" t="s">
        <v>91</v>
      </c>
      <c r="AD56" s="343" t="s">
        <v>92</v>
      </c>
      <c r="AE56" s="337">
        <f>VLOOKUP(AD56,'Datos Validacion'!$K$6:$L$8,2,0)</f>
        <v>0.25</v>
      </c>
      <c r="AF56" s="340" t="s">
        <v>188</v>
      </c>
      <c r="AG56" s="337">
        <f>VLOOKUP(AF56,'Datos Validacion'!$M$6:$N$7,2,0)</f>
        <v>0.25</v>
      </c>
      <c r="AH56" s="343" t="s">
        <v>94</v>
      </c>
      <c r="AI56" s="1108"/>
      <c r="AJ56" s="1172"/>
      <c r="AK56" s="1108"/>
      <c r="AL56" s="1168"/>
      <c r="AM56" s="1122"/>
      <c r="AN56" s="1122"/>
      <c r="AO56" s="1122"/>
      <c r="AP56" s="1122"/>
      <c r="AQ56" s="1106"/>
      <c r="AR56" s="1124"/>
      <c r="AS56" s="364"/>
      <c r="AT56" s="406" t="s">
        <v>287</v>
      </c>
      <c r="AU56" s="1160"/>
      <c r="AV56" s="1011"/>
      <c r="AW56" s="1162"/>
      <c r="AX56" s="1119"/>
      <c r="AY56" s="1119"/>
      <c r="AZ56" s="1119"/>
      <c r="BA56" s="1119"/>
      <c r="BB56" s="1120"/>
      <c r="BC56" s="1104"/>
      <c r="BD56" s="1074"/>
      <c r="BE56" s="1104"/>
      <c r="BF56" s="1104"/>
      <c r="BG56" s="1104"/>
      <c r="BH56" s="1104"/>
      <c r="BI56" s="1104"/>
      <c r="BJ56" s="1269"/>
      <c r="BK56" s="1015"/>
      <c r="BL56" s="1015"/>
      <c r="BN56" s="1070"/>
      <c r="BO56" s="1074"/>
      <c r="BP56" s="1070"/>
      <c r="BQ56" s="1070"/>
      <c r="BR56" s="1070"/>
      <c r="BS56" s="1070"/>
      <c r="BT56" s="1072"/>
      <c r="BU56" s="1073"/>
      <c r="BV56" s="1015"/>
      <c r="BW56" s="1015"/>
      <c r="BX56" s="1011"/>
      <c r="BY56" s="1016"/>
      <c r="BZ56" s="1013"/>
      <c r="CA56" s="1013"/>
      <c r="CB56" s="1013"/>
      <c r="CC56" s="1013"/>
      <c r="CD56" s="1012"/>
      <c r="CE56" s="1014"/>
      <c r="CF56" s="1015"/>
      <c r="CG56" s="1015"/>
    </row>
    <row r="57" spans="1:85" ht="84.75" hidden="1" customHeight="1">
      <c r="A57" s="1112"/>
      <c r="B57" s="329"/>
      <c r="C57" s="412"/>
      <c r="D57" s="1112"/>
      <c r="E57" s="1177"/>
      <c r="F57" s="1108"/>
      <c r="G57" s="1108"/>
      <c r="H57" s="1108"/>
      <c r="I57" s="1108"/>
      <c r="J57" s="1108"/>
      <c r="K57" s="1179"/>
      <c r="L57" s="1108"/>
      <c r="M57" s="1108"/>
      <c r="N57" s="1124"/>
      <c r="O57" s="1108"/>
      <c r="P57" s="1112"/>
      <c r="Q57" s="1124"/>
      <c r="R57" s="1124"/>
      <c r="S57" s="1124"/>
      <c r="T57" s="1119"/>
      <c r="U57" s="1148"/>
      <c r="V57" s="1175"/>
      <c r="W57" s="1138"/>
      <c r="X57" s="1108"/>
      <c r="Y57" s="1109"/>
      <c r="Z57" s="411" t="s">
        <v>1382</v>
      </c>
      <c r="AA57" s="344" t="s">
        <v>89</v>
      </c>
      <c r="AB57" s="332" t="s">
        <v>167</v>
      </c>
      <c r="AC57" s="344" t="s">
        <v>91</v>
      </c>
      <c r="AD57" s="344" t="s">
        <v>208</v>
      </c>
      <c r="AE57" s="357">
        <f>VLOOKUP(AD57,'Datos Validacion'!$K$6:$L$8,2,0)</f>
        <v>0.1</v>
      </c>
      <c r="AF57" s="332" t="s">
        <v>188</v>
      </c>
      <c r="AG57" s="357">
        <f>VLOOKUP(AF57,'Datos Validacion'!$M$6:$N$7,2,0)</f>
        <v>0.25</v>
      </c>
      <c r="AH57" s="344" t="s">
        <v>94</v>
      </c>
      <c r="AI57" s="336" t="s">
        <v>209</v>
      </c>
      <c r="AJ57" s="344" t="s">
        <v>96</v>
      </c>
      <c r="AK57" s="332" t="s">
        <v>210</v>
      </c>
      <c r="AL57" s="358">
        <f t="shared" ref="AL57" si="120">+AE57+AG57</f>
        <v>0.35</v>
      </c>
      <c r="AM57" s="1123"/>
      <c r="AN57" s="1123"/>
      <c r="AO57" s="1123"/>
      <c r="AP57" s="1123"/>
      <c r="AQ57" s="1109"/>
      <c r="AR57" s="1119"/>
      <c r="AS57" s="364"/>
      <c r="AT57" s="365" t="s">
        <v>211</v>
      </c>
      <c r="AU57" s="375" t="s">
        <v>351</v>
      </c>
      <c r="AV57" s="366">
        <v>45209</v>
      </c>
      <c r="AW57" s="342" t="s">
        <v>213</v>
      </c>
      <c r="AX57" s="334" t="s">
        <v>205</v>
      </c>
      <c r="AY57" s="367" t="s">
        <v>151</v>
      </c>
      <c r="AZ57" s="342"/>
      <c r="BA57" s="334" t="s">
        <v>152</v>
      </c>
      <c r="BB57" s="348" t="s">
        <v>206</v>
      </c>
      <c r="BC57" s="376">
        <f>BC24</f>
        <v>45335</v>
      </c>
      <c r="BD57" s="455" t="str">
        <f t="shared" ref="BD57:BJ57" si="121">BD24</f>
        <v>Infomes periodicos de seguimiento alertas de eventos e incidentes</v>
      </c>
      <c r="BE57" s="376" t="str">
        <f t="shared" si="121"/>
        <v>Oficina Sistemas de Información 
- Monitoreo Plataforma Tecnológica</v>
      </c>
      <c r="BF57" s="455" t="str">
        <f t="shared" si="121"/>
        <v>MRSPI2022 Seguimeinto Acciones 202312 202402</v>
      </c>
      <c r="BG57" s="376">
        <f t="shared" si="121"/>
        <v>0</v>
      </c>
      <c r="BH57" s="376" t="str">
        <f t="shared" si="121"/>
        <v>X</v>
      </c>
      <c r="BI57" s="444" t="str">
        <f t="shared" si="121"/>
        <v>ANS Contrato GC363-2025</v>
      </c>
      <c r="BJ57" s="503" t="str">
        <f t="shared" si="121"/>
        <v>Cumplida</v>
      </c>
      <c r="BK57" s="535">
        <v>1</v>
      </c>
      <c r="BL57" s="535"/>
      <c r="BN57" s="494">
        <f>BN24</f>
        <v>45335</v>
      </c>
      <c r="BO57" s="627" t="str">
        <f t="shared" ref="BO57:BU57" si="122">BO24</f>
        <v>Infomes periodicos de seguimiento alertas de eventos e incidentes</v>
      </c>
      <c r="BP57" s="494" t="str">
        <f t="shared" si="122"/>
        <v>Oficina Sistemas de Información 
- Monitoreo Plataforma Tecnológica</v>
      </c>
      <c r="BQ57" s="494" t="str">
        <f t="shared" si="122"/>
        <v>MRSPI2022 Seguimeinto Acciones 202312 202402</v>
      </c>
      <c r="BR57" s="494">
        <f t="shared" si="122"/>
        <v>0</v>
      </c>
      <c r="BS57" s="494" t="str">
        <f t="shared" si="122"/>
        <v>X</v>
      </c>
      <c r="BT57" s="627" t="str">
        <f t="shared" si="122"/>
        <v>ANS Contrato GC363-2025</v>
      </c>
      <c r="BU57" s="628" t="str">
        <f t="shared" si="122"/>
        <v>Cumplida</v>
      </c>
      <c r="BV57" s="535"/>
      <c r="BW57" s="535"/>
      <c r="BX57" s="366">
        <f>BX24</f>
        <v>45335</v>
      </c>
      <c r="BY57" s="651" t="str">
        <f t="shared" ref="BY57:CE57" si="123">BY24</f>
        <v>Infomes periodicos de seguimiento alertas de eventos e incidentes</v>
      </c>
      <c r="BZ57" s="366" t="str">
        <f t="shared" si="123"/>
        <v>Oficina Sistemas de Información 
- Monitoreo Plataforma Tecnológica</v>
      </c>
      <c r="CA57" s="366" t="str">
        <f t="shared" si="123"/>
        <v>MRSPI2022 Seguimeinto Acciones 202312 202402</v>
      </c>
      <c r="CB57" s="366">
        <f t="shared" si="123"/>
        <v>0</v>
      </c>
      <c r="CC57" s="366" t="str">
        <f t="shared" si="123"/>
        <v>X</v>
      </c>
      <c r="CD57" s="651" t="str">
        <f t="shared" si="123"/>
        <v>ANS Contrato GC363-2025</v>
      </c>
      <c r="CE57" s="652" t="str">
        <f t="shared" si="123"/>
        <v>Cumplida</v>
      </c>
      <c r="CF57" s="535"/>
      <c r="CG57" s="535"/>
    </row>
    <row r="58" spans="1:85" ht="89.1" customHeight="1">
      <c r="A58" s="1115" t="s">
        <v>1328</v>
      </c>
      <c r="B58" s="329"/>
      <c r="C58" s="412"/>
      <c r="D58" s="1171" t="s">
        <v>364</v>
      </c>
      <c r="E58" s="1115" t="s">
        <v>365</v>
      </c>
      <c r="F58" s="1107" t="s">
        <v>366</v>
      </c>
      <c r="G58" s="1107" t="s">
        <v>256</v>
      </c>
      <c r="H58" s="1107" t="s">
        <v>359</v>
      </c>
      <c r="I58" s="1107" t="s">
        <v>360</v>
      </c>
      <c r="J58" s="1107" t="s">
        <v>343</v>
      </c>
      <c r="K58" s="1173">
        <v>14</v>
      </c>
      <c r="L58" s="1107"/>
      <c r="M58" s="1107"/>
      <c r="N58" s="1118" t="s">
        <v>79</v>
      </c>
      <c r="O58" s="1111" t="s">
        <v>345</v>
      </c>
      <c r="P58" s="1009">
        <v>14</v>
      </c>
      <c r="Q58" s="1118" t="s">
        <v>367</v>
      </c>
      <c r="R58" s="1118" t="s">
        <v>82</v>
      </c>
      <c r="S58" s="1118" t="s">
        <v>362</v>
      </c>
      <c r="T58" s="1118" t="s">
        <v>184</v>
      </c>
      <c r="U58" s="1147">
        <f>VLOOKUP(T58,'Datos Validacion'!$C$6:$D$10,2,0)</f>
        <v>0.4</v>
      </c>
      <c r="V58" s="1149" t="s">
        <v>263</v>
      </c>
      <c r="W58" s="1137">
        <f>VLOOKUP(V58,'Datos Validacion'!$E$6:$F$15,2,0)</f>
        <v>0.6</v>
      </c>
      <c r="X58" s="1107" t="s">
        <v>1389</v>
      </c>
      <c r="Y58" s="1105" t="s">
        <v>263</v>
      </c>
      <c r="Z58" s="1169" t="s">
        <v>1388</v>
      </c>
      <c r="AA58" s="343" t="s">
        <v>89</v>
      </c>
      <c r="AB58" s="343" t="s">
        <v>266</v>
      </c>
      <c r="AC58" s="343" t="s">
        <v>91</v>
      </c>
      <c r="AD58" s="343" t="s">
        <v>92</v>
      </c>
      <c r="AE58" s="337">
        <f>VLOOKUP(AD58,'Datos Validacion'!$K$6:$L$8,2,0)</f>
        <v>0.25</v>
      </c>
      <c r="AF58" s="340" t="s">
        <v>188</v>
      </c>
      <c r="AG58" s="337">
        <f>VLOOKUP(AF58,'Datos Validacion'!$M$6:$N$7,2,0)</f>
        <v>0.25</v>
      </c>
      <c r="AH58" s="343" t="s">
        <v>94</v>
      </c>
      <c r="AI58" s="1107" t="s">
        <v>267</v>
      </c>
      <c r="AJ58" s="1171" t="s">
        <v>96</v>
      </c>
      <c r="AK58" s="1107" t="s">
        <v>268</v>
      </c>
      <c r="AL58" s="1168">
        <f>+AE58+AG58</f>
        <v>0.5</v>
      </c>
      <c r="AM58" s="1121" t="str">
        <f t="shared" si="110"/>
        <v>MUY BAJA</v>
      </c>
      <c r="AN58" s="1121">
        <f t="shared" si="111"/>
        <v>0.2</v>
      </c>
      <c r="AO58" s="1121" t="str">
        <f t="shared" si="112"/>
        <v>MODERADO</v>
      </c>
      <c r="AP58" s="1121">
        <f t="shared" si="113"/>
        <v>0.6</v>
      </c>
      <c r="AQ58" s="1105" t="s">
        <v>263</v>
      </c>
      <c r="AR58" s="1118" t="s">
        <v>191</v>
      </c>
      <c r="AS58" s="1125"/>
      <c r="AT58" s="406" t="s">
        <v>99</v>
      </c>
      <c r="AU58" s="1160" t="s">
        <v>350</v>
      </c>
      <c r="AV58" s="1011">
        <v>45209</v>
      </c>
      <c r="AW58" s="1161" t="str">
        <f>AW35</f>
        <v xml:space="preserve">Pendiente de publicar en noviembre 2023 noticia sobre aplicación de políticas de segurida de la información. </v>
      </c>
      <c r="AX58" s="1118" t="str">
        <f t="shared" ref="AX58:BB58" si="124">AX35</f>
        <v>Oficina Sistemas de Información 
SPI</v>
      </c>
      <c r="AY58" s="1118">
        <f t="shared" si="124"/>
        <v>0</v>
      </c>
      <c r="AZ58" s="1118"/>
      <c r="BA58" s="1118">
        <f t="shared" si="124"/>
        <v>0</v>
      </c>
      <c r="BB58" s="1120">
        <f t="shared" si="124"/>
        <v>0</v>
      </c>
      <c r="BC58" s="1104" t="str">
        <f>BC35</f>
        <v>12/02/204</v>
      </c>
      <c r="BD58" s="1071" t="str">
        <f t="shared" ref="BD58:BJ58" si="125">BD35</f>
        <v>Durante el 2024 se adelantarán publicaciones de buenas prácticas de seguridad y privacidad de la información y el manejo de repositorios de almacenamientos.</v>
      </c>
      <c r="BE58" s="1104" t="str">
        <f t="shared" si="125"/>
        <v>Oficina Sistemas de Información 
SPI</v>
      </c>
      <c r="BF58" s="1104" t="str">
        <f t="shared" si="125"/>
        <v>2 ECCS SPI 2024</v>
      </c>
      <c r="BG58" s="1104"/>
      <c r="BH58" s="1104" t="str">
        <f t="shared" si="125"/>
        <v>X</v>
      </c>
      <c r="BI58" s="1104" t="str">
        <f t="shared" si="125"/>
        <v>Se implementan controles de acceso de usuarios a servicios de almacenamiento institucionales</v>
      </c>
      <c r="BJ58" s="1269" t="str">
        <f t="shared" si="125"/>
        <v xml:space="preserve">En Ejecución </v>
      </c>
      <c r="BK58" s="1015"/>
      <c r="BL58" s="1015">
        <v>1</v>
      </c>
      <c r="BN58" s="1070">
        <f>BN35</f>
        <v>45365</v>
      </c>
      <c r="BO58" s="1071" t="str">
        <f t="shared" ref="BO58:BQ58" si="126">BO35</f>
        <v xml:space="preserve">Durante el 2024 se adelantarán publicaciones de buenas prácticas de seguridad y privacidad de la información y el manejo de repositorios de almacenamientos.
Se impleemnta a partir del mes de Marzo 2024 acorde con la articulación de la Matriz de Comunicación Interna y la Estrategia Capacitación, Comunicaciópn y Sensibilización - ECCS-SPI. En Desarrollo de la ECCS-SPI el 20/03/2024 se adelantará en el proceso de inducción nuevos funcionarios se informara sobre el alcance de SPI anivel institucional y buenas prácticas SPI y Seguridad Digital. 
</v>
      </c>
      <c r="BP58" s="1070" t="str">
        <f t="shared" si="126"/>
        <v>Oficina Sistemas de Información 
SPI</v>
      </c>
      <c r="BQ58" s="1070" t="str">
        <f t="shared" si="126"/>
        <v>2 ECCS SPI 2024</v>
      </c>
      <c r="BR58" s="1070"/>
      <c r="BS58" s="1070" t="str">
        <f t="shared" ref="BS58:BU58" si="127">BS35</f>
        <v>X</v>
      </c>
      <c r="BT58" s="1072" t="str">
        <f t="shared" si="127"/>
        <v>Se implementan controles de acceso de usuarios a servicios de almacenamiento institucionales.
Se han definido la ECCS-SPI con los temas a apropiar durante 2024 y articulación con Comunicación Interna para su divulgación.
Apropiación de SPI y Buenas prácticas de control sobre activos: Inducción Nuevos Funcionarios 20/03/2024</v>
      </c>
      <c r="BU58" s="1073" t="str">
        <f t="shared" si="127"/>
        <v xml:space="preserve">En Ejecución </v>
      </c>
      <c r="BV58" s="1015"/>
      <c r="BW58" s="1015">
        <v>1</v>
      </c>
      <c r="BX58" s="1011">
        <f>BX35</f>
        <v>45382</v>
      </c>
      <c r="BY58" s="1012" t="str">
        <f t="shared" ref="BY58:CA58" si="128">BY35</f>
        <v xml:space="preserve">El 20/03/2024.se llevó a cabo el proceso de inducción a nuevos funcionarios en la cual se apropio el alacance sw la gestión tecnológica, atención de la Mesa de ayuda y soporte técnico a usuarios y equipos institucionales, y el alcance de la seguridad y privacidad de la información y aplaición de buenas prácticas de SPI y Seguridad Digital en el uso de activos institucionales.
</v>
      </c>
      <c r="BZ58" s="1013" t="str">
        <f t="shared" si="128"/>
        <v>Oficina Sistemas de Información 
SPI</v>
      </c>
      <c r="CA58" s="1013" t="str">
        <f t="shared" si="128"/>
        <v>2 ECCS SPI 2024</v>
      </c>
      <c r="CB58" s="1013"/>
      <c r="CC58" s="1013" t="str">
        <f t="shared" ref="CC58:CE58" si="129">CC35</f>
        <v>X</v>
      </c>
      <c r="CD58" s="1012" t="str">
        <f t="shared" si="129"/>
        <v>Los controles de acceso de usuarios a servicios de red cuentan don doble factor de autenticación para uso de almacenamiento institucionales, aplicaciones como Gestión Documental o Mintranet con acceso externo.</v>
      </c>
      <c r="CE58" s="1014" t="str">
        <f t="shared" si="129"/>
        <v xml:space="preserve">En Ejecución </v>
      </c>
      <c r="CF58" s="1015"/>
      <c r="CG58" s="1015">
        <v>1</v>
      </c>
    </row>
    <row r="59" spans="1:85" ht="89.1" customHeight="1">
      <c r="A59" s="1116"/>
      <c r="B59" s="329"/>
      <c r="C59" s="412"/>
      <c r="D59" s="1172"/>
      <c r="E59" s="1116"/>
      <c r="F59" s="1108"/>
      <c r="G59" s="1108"/>
      <c r="H59" s="1108"/>
      <c r="I59" s="1108"/>
      <c r="J59" s="1108"/>
      <c r="K59" s="1174"/>
      <c r="L59" s="1108"/>
      <c r="M59" s="1108"/>
      <c r="N59" s="1124"/>
      <c r="O59" s="1111"/>
      <c r="P59" s="1112"/>
      <c r="Q59" s="1124"/>
      <c r="R59" s="1124"/>
      <c r="S59" s="1124"/>
      <c r="T59" s="1124"/>
      <c r="U59" s="1151"/>
      <c r="V59" s="1152"/>
      <c r="W59" s="1163"/>
      <c r="X59" s="1108"/>
      <c r="Y59" s="1106"/>
      <c r="Z59" s="1170"/>
      <c r="AA59" s="343" t="s">
        <v>89</v>
      </c>
      <c r="AB59" s="343" t="s">
        <v>266</v>
      </c>
      <c r="AC59" s="343" t="s">
        <v>91</v>
      </c>
      <c r="AD59" s="343" t="s">
        <v>92</v>
      </c>
      <c r="AE59" s="337">
        <f>VLOOKUP(AD59,'Datos Validacion'!$K$6:$L$8,2,0)</f>
        <v>0.25</v>
      </c>
      <c r="AF59" s="340" t="s">
        <v>188</v>
      </c>
      <c r="AG59" s="337">
        <f>VLOOKUP(AF59,'Datos Validacion'!$M$6:$N$7,2,0)</f>
        <v>0.25</v>
      </c>
      <c r="AH59" s="343" t="s">
        <v>94</v>
      </c>
      <c r="AI59" s="1108"/>
      <c r="AJ59" s="1172"/>
      <c r="AK59" s="1108"/>
      <c r="AL59" s="1168"/>
      <c r="AM59" s="1122"/>
      <c r="AN59" s="1122"/>
      <c r="AO59" s="1122"/>
      <c r="AP59" s="1122"/>
      <c r="AQ59" s="1106"/>
      <c r="AR59" s="1124"/>
      <c r="AS59" s="1126"/>
      <c r="AT59" s="406" t="s">
        <v>287</v>
      </c>
      <c r="AU59" s="1160"/>
      <c r="AV59" s="1011"/>
      <c r="AW59" s="1162"/>
      <c r="AX59" s="1119"/>
      <c r="AY59" s="1119"/>
      <c r="AZ59" s="1119"/>
      <c r="BA59" s="1119"/>
      <c r="BB59" s="1120"/>
      <c r="BC59" s="1104"/>
      <c r="BD59" s="1071"/>
      <c r="BE59" s="1104"/>
      <c r="BF59" s="1104"/>
      <c r="BG59" s="1104"/>
      <c r="BH59" s="1104"/>
      <c r="BI59" s="1104"/>
      <c r="BJ59" s="1269"/>
      <c r="BK59" s="1015"/>
      <c r="BL59" s="1015"/>
      <c r="BN59" s="1070"/>
      <c r="BO59" s="1071"/>
      <c r="BP59" s="1070"/>
      <c r="BQ59" s="1070"/>
      <c r="BR59" s="1070"/>
      <c r="BS59" s="1070"/>
      <c r="BT59" s="1072"/>
      <c r="BU59" s="1073"/>
      <c r="BV59" s="1015"/>
      <c r="BW59" s="1015"/>
      <c r="BX59" s="1011"/>
      <c r="BY59" s="1012"/>
      <c r="BZ59" s="1013"/>
      <c r="CA59" s="1013"/>
      <c r="CB59" s="1013"/>
      <c r="CC59" s="1013"/>
      <c r="CD59" s="1012"/>
      <c r="CE59" s="1014"/>
      <c r="CF59" s="1015"/>
      <c r="CG59" s="1015"/>
    </row>
    <row r="60" spans="1:85" ht="89.1" hidden="1" customHeight="1">
      <c r="A60" s="1116"/>
      <c r="B60" s="329"/>
      <c r="C60" s="412"/>
      <c r="D60" s="1172"/>
      <c r="E60" s="1116"/>
      <c r="F60" s="1108"/>
      <c r="G60" s="1108"/>
      <c r="H60" s="1108"/>
      <c r="I60" s="1108"/>
      <c r="J60" s="1108"/>
      <c r="K60" s="1174"/>
      <c r="L60" s="1108"/>
      <c r="M60" s="1108"/>
      <c r="N60" s="1124"/>
      <c r="O60" s="1111"/>
      <c r="P60" s="1112"/>
      <c r="Q60" s="1124"/>
      <c r="R60" s="1124"/>
      <c r="S60" s="1124"/>
      <c r="T60" s="1119"/>
      <c r="U60" s="1148"/>
      <c r="V60" s="1150"/>
      <c r="W60" s="1138"/>
      <c r="X60" s="1108"/>
      <c r="Y60" s="1106"/>
      <c r="Z60" s="411" t="s">
        <v>1382</v>
      </c>
      <c r="AA60" s="344" t="s">
        <v>89</v>
      </c>
      <c r="AB60" s="332" t="s">
        <v>167</v>
      </c>
      <c r="AC60" s="344" t="s">
        <v>91</v>
      </c>
      <c r="AD60" s="344" t="s">
        <v>208</v>
      </c>
      <c r="AE60" s="357">
        <f>VLOOKUP(AD60,'Datos Validacion'!$K$6:$L$8,2,0)</f>
        <v>0.1</v>
      </c>
      <c r="AF60" s="332" t="s">
        <v>188</v>
      </c>
      <c r="AG60" s="357">
        <f>VLOOKUP(AF60,'Datos Validacion'!$M$6:$N$7,2,0)</f>
        <v>0.25</v>
      </c>
      <c r="AH60" s="344" t="s">
        <v>94</v>
      </c>
      <c r="AI60" s="336" t="s">
        <v>209</v>
      </c>
      <c r="AJ60" s="344" t="s">
        <v>96</v>
      </c>
      <c r="AK60" s="332" t="s">
        <v>210</v>
      </c>
      <c r="AL60" s="358">
        <f t="shared" ref="AL60" si="130">+AE60+AG60</f>
        <v>0.35</v>
      </c>
      <c r="AM60" s="1123"/>
      <c r="AN60" s="1123"/>
      <c r="AO60" s="1123"/>
      <c r="AP60" s="1123"/>
      <c r="AQ60" s="1109"/>
      <c r="AR60" s="1119"/>
      <c r="AS60" s="1126"/>
      <c r="AT60" s="365" t="s">
        <v>211</v>
      </c>
      <c r="AU60" s="375" t="s">
        <v>351</v>
      </c>
      <c r="AV60" s="366">
        <v>45209</v>
      </c>
      <c r="AW60" s="342" t="s">
        <v>213</v>
      </c>
      <c r="AX60" s="334" t="s">
        <v>205</v>
      </c>
      <c r="AY60" s="367" t="s">
        <v>151</v>
      </c>
      <c r="AZ60" s="342"/>
      <c r="BA60" s="334" t="s">
        <v>152</v>
      </c>
      <c r="BB60" s="348" t="s">
        <v>206</v>
      </c>
      <c r="BC60" s="376">
        <f>BC24</f>
        <v>45335</v>
      </c>
      <c r="BD60" s="444" t="str">
        <f t="shared" ref="BD60:BJ60" si="131">BD24</f>
        <v>Infomes periodicos de seguimiento alertas de eventos e incidentes</v>
      </c>
      <c r="BE60" s="376" t="str">
        <f t="shared" si="131"/>
        <v>Oficina Sistemas de Información 
- Monitoreo Plataforma Tecnológica</v>
      </c>
      <c r="BF60" s="455" t="str">
        <f t="shared" si="131"/>
        <v>MRSPI2022 Seguimeinto Acciones 202312 202402</v>
      </c>
      <c r="BG60" s="376"/>
      <c r="BH60" s="376" t="str">
        <f t="shared" si="131"/>
        <v>X</v>
      </c>
      <c r="BI60" s="444" t="str">
        <f t="shared" si="131"/>
        <v>ANS Contrato GC363-2025</v>
      </c>
      <c r="BJ60" s="503" t="str">
        <f t="shared" si="131"/>
        <v>Cumplida</v>
      </c>
      <c r="BK60" s="535">
        <v>1</v>
      </c>
      <c r="BL60" s="535"/>
      <c r="BN60" s="494">
        <f>BN24</f>
        <v>45335</v>
      </c>
      <c r="BO60" s="498" t="str">
        <f t="shared" ref="BO60:BQ60" si="132">BO24</f>
        <v>Infomes periodicos de seguimiento alertas de eventos e incidentes</v>
      </c>
      <c r="BP60" s="494" t="str">
        <f t="shared" si="132"/>
        <v>Oficina Sistemas de Información 
- Monitoreo Plataforma Tecnológica</v>
      </c>
      <c r="BQ60" s="494" t="str">
        <f t="shared" si="132"/>
        <v>MRSPI2022 Seguimeinto Acciones 202312 202402</v>
      </c>
      <c r="BR60" s="494"/>
      <c r="BS60" s="494" t="str">
        <f t="shared" ref="BS60:BU60" si="133">BS24</f>
        <v>X</v>
      </c>
      <c r="BT60" s="627" t="str">
        <f t="shared" si="133"/>
        <v>ANS Contrato GC363-2025</v>
      </c>
      <c r="BU60" s="628" t="str">
        <f t="shared" si="133"/>
        <v>Cumplida</v>
      </c>
      <c r="BV60" s="535"/>
      <c r="BW60" s="535"/>
      <c r="BX60" s="366">
        <f>BX24</f>
        <v>45335</v>
      </c>
      <c r="BY60" s="654" t="str">
        <f t="shared" ref="BY60:CA60" si="134">BY24</f>
        <v>Infomes periodicos de seguimiento alertas de eventos e incidentes</v>
      </c>
      <c r="BZ60" s="366" t="str">
        <f t="shared" si="134"/>
        <v>Oficina Sistemas de Información 
- Monitoreo Plataforma Tecnológica</v>
      </c>
      <c r="CA60" s="366" t="str">
        <f t="shared" si="134"/>
        <v>MRSPI2022 Seguimeinto Acciones 202312 202402</v>
      </c>
      <c r="CB60" s="366"/>
      <c r="CC60" s="366" t="str">
        <f t="shared" ref="CC60:CE60" si="135">CC24</f>
        <v>X</v>
      </c>
      <c r="CD60" s="651" t="str">
        <f t="shared" si="135"/>
        <v>ANS Contrato GC363-2025</v>
      </c>
      <c r="CE60" s="652" t="str">
        <f t="shared" si="135"/>
        <v>Cumplida</v>
      </c>
      <c r="CF60" s="535"/>
      <c r="CG60" s="535"/>
    </row>
    <row r="61" spans="1:85" ht="120" customHeight="1">
      <c r="A61" s="1105" t="s">
        <v>1329</v>
      </c>
      <c r="B61" s="1107"/>
      <c r="C61" s="1107"/>
      <c r="D61" s="1107"/>
      <c r="E61" s="1127" t="s">
        <v>368</v>
      </c>
      <c r="F61" s="1107" t="s">
        <v>369</v>
      </c>
      <c r="G61" s="1107" t="s">
        <v>256</v>
      </c>
      <c r="H61" s="1107" t="s">
        <v>370</v>
      </c>
      <c r="I61" s="1107" t="s">
        <v>371</v>
      </c>
      <c r="J61" s="1107" t="s">
        <v>372</v>
      </c>
      <c r="K61" s="1139">
        <v>15</v>
      </c>
      <c r="L61" s="1107"/>
      <c r="M61" s="1107"/>
      <c r="N61" s="1118" t="s">
        <v>79</v>
      </c>
      <c r="O61" s="1107" t="s">
        <v>373</v>
      </c>
      <c r="P61" s="1009">
        <v>15</v>
      </c>
      <c r="Q61" s="1118" t="s">
        <v>374</v>
      </c>
      <c r="R61" s="1118" t="s">
        <v>82</v>
      </c>
      <c r="S61" s="1118" t="s">
        <v>362</v>
      </c>
      <c r="T61" s="1118" t="s">
        <v>184</v>
      </c>
      <c r="U61" s="1147">
        <f>VLOOKUP(T61,'Datos Validacion'!$C$6:$D$10,2,0)</f>
        <v>0.4</v>
      </c>
      <c r="V61" s="1166" t="s">
        <v>263</v>
      </c>
      <c r="W61" s="1137">
        <f>VLOOKUP(V61,'Datos Validacion'!$E$6:$F$15,2,0)</f>
        <v>0.6</v>
      </c>
      <c r="X61" s="1107" t="s">
        <v>1389</v>
      </c>
      <c r="Y61" s="1105" t="s">
        <v>263</v>
      </c>
      <c r="Z61" s="336" t="s">
        <v>1378</v>
      </c>
      <c r="AA61" s="343" t="s">
        <v>89</v>
      </c>
      <c r="AB61" s="336" t="s">
        <v>266</v>
      </c>
      <c r="AC61" s="343" t="s">
        <v>91</v>
      </c>
      <c r="AD61" s="343" t="s">
        <v>92</v>
      </c>
      <c r="AE61" s="337">
        <f>VLOOKUP(AD61,'Datos Validacion'!$K$6:$L$8,2,0)</f>
        <v>0.25</v>
      </c>
      <c r="AF61" s="340" t="s">
        <v>188</v>
      </c>
      <c r="AG61" s="337">
        <f>VLOOKUP(AF61,'Datos Validacion'!$M$6:$N$7,2,0)</f>
        <v>0.25</v>
      </c>
      <c r="AH61" s="343" t="s">
        <v>94</v>
      </c>
      <c r="AI61" s="336" t="s">
        <v>267</v>
      </c>
      <c r="AJ61" s="343" t="s">
        <v>96</v>
      </c>
      <c r="AK61" s="340" t="s">
        <v>268</v>
      </c>
      <c r="AL61" s="345">
        <f>+AE61+AG61</f>
        <v>0.5</v>
      </c>
      <c r="AM61" s="1121" t="str">
        <f t="shared" si="110"/>
        <v>MUY BAJA</v>
      </c>
      <c r="AN61" s="1121">
        <f t="shared" si="111"/>
        <v>0.2</v>
      </c>
      <c r="AO61" s="1121" t="str">
        <f t="shared" si="112"/>
        <v>MODERADO</v>
      </c>
      <c r="AP61" s="1121">
        <f t="shared" si="113"/>
        <v>0.6</v>
      </c>
      <c r="AQ61" s="1105" t="s">
        <v>263</v>
      </c>
      <c r="AR61" s="1118" t="s">
        <v>191</v>
      </c>
      <c r="AS61" s="1125"/>
      <c r="AT61" s="406" t="s">
        <v>375</v>
      </c>
      <c r="AU61" s="624" t="s">
        <v>376</v>
      </c>
      <c r="AV61" s="366">
        <v>45209</v>
      </c>
      <c r="AW61" s="342" t="s">
        <v>377</v>
      </c>
      <c r="AX61" s="334"/>
      <c r="AY61" s="334"/>
      <c r="AZ61" s="342"/>
      <c r="BA61" s="334"/>
      <c r="BB61" s="348"/>
      <c r="BC61" s="1087">
        <v>45334</v>
      </c>
      <c r="BD61" s="1085" t="s">
        <v>1407</v>
      </c>
      <c r="BE61" s="1081" t="s">
        <v>195</v>
      </c>
      <c r="BF61" s="1083" t="s">
        <v>1399</v>
      </c>
      <c r="BG61" s="1081"/>
      <c r="BH61" s="1081" t="s">
        <v>152</v>
      </c>
      <c r="BI61" s="1085" t="s">
        <v>1400</v>
      </c>
      <c r="BJ61" s="1079" t="s">
        <v>1340</v>
      </c>
      <c r="BK61" s="985"/>
      <c r="BL61" s="985">
        <v>1</v>
      </c>
      <c r="BN61" s="494">
        <f>BN35</f>
        <v>45365</v>
      </c>
      <c r="BO61" s="490" t="str">
        <f>BO35</f>
        <v xml:space="preserve">Durante el 2024 se adelantarán publicaciones de buenas prácticas de seguridad y privacidad de la información y el manejo de repositorios de almacenamientos.
Se impleemnta a partir del mes de Marzo 2024 acorde con la articulación de la Matriz de Comunicación Interna y la Estrategia Capacitación, Comunicaciópn y Sensibilización - ECCS-SPI. En Desarrollo de la ECCS-SPI el 20/03/2024 se adelantará en el proceso de inducción nuevos funcionarios se informara sobre el alcance de SPI anivel institucional y buenas prácticas SPI y Seguridad Digital. 
</v>
      </c>
      <c r="BP61" s="496" t="s">
        <v>195</v>
      </c>
      <c r="BQ61" s="629" t="str">
        <f>BQ35</f>
        <v>2 ECCS SPI 2024</v>
      </c>
      <c r="BR61" s="496"/>
      <c r="BS61" s="496" t="s">
        <v>152</v>
      </c>
      <c r="BT61" s="493" t="str">
        <f>BT35</f>
        <v>Se implementan controles de acceso de usuarios a servicios de almacenamiento institucionales.
Se han definido la ECCS-SPI con los temas a apropiar durante 2024 y articulación con Comunicación Interna para su divulgación.
Apropiación de SPI y Buenas prácticas de control sobre activos: Inducción Nuevos Funcionarios 20/03/2024</v>
      </c>
      <c r="BU61" s="1266" t="s">
        <v>1340</v>
      </c>
      <c r="BV61" s="622"/>
      <c r="BW61" s="985">
        <v>1</v>
      </c>
      <c r="BX61" s="366">
        <f>BX35</f>
        <v>45382</v>
      </c>
      <c r="BY61" s="657" t="str">
        <f>BY35</f>
        <v xml:space="preserve">El 20/03/2024.se llevó a cabo el proceso de inducción a nuevos funcionarios en la cual se apropio el alacance sw la gestión tecnológica, atención de la Mesa de ayuda y soporte técnico a usuarios y equipos institucionales, y el alcance de la seguridad y privacidad de la información y aplaición de buenas prácticas de SPI y Seguridad Digital en el uso de activos institucionales.
</v>
      </c>
      <c r="BZ61" s="656" t="s">
        <v>195</v>
      </c>
      <c r="CA61" s="661" t="str">
        <f>CA35</f>
        <v>2 ECCS SPI 2024</v>
      </c>
      <c r="CB61" s="656"/>
      <c r="CC61" s="656" t="s">
        <v>152</v>
      </c>
      <c r="CD61" s="657" t="str">
        <f>CD35</f>
        <v>Los controles de acceso de usuarios a servicios de red cuentan don doble factor de autenticación para uso de almacenamiento institucionales, aplicaciones como Gestión Documental o Mintranet con acceso externo.</v>
      </c>
      <c r="CE61" s="1009" t="s">
        <v>1340</v>
      </c>
      <c r="CF61" s="622"/>
      <c r="CG61" s="985">
        <v>1</v>
      </c>
    </row>
    <row r="62" spans="1:85" ht="171.75" customHeight="1">
      <c r="A62" s="1106"/>
      <c r="B62" s="1108"/>
      <c r="C62" s="1108"/>
      <c r="D62" s="1108"/>
      <c r="E62" s="1156"/>
      <c r="F62" s="1108"/>
      <c r="G62" s="1108"/>
      <c r="H62" s="1108"/>
      <c r="I62" s="1108"/>
      <c r="J62" s="1108"/>
      <c r="K62" s="1159"/>
      <c r="L62" s="1108"/>
      <c r="M62" s="1108"/>
      <c r="N62" s="1124"/>
      <c r="O62" s="1108"/>
      <c r="P62" s="1112"/>
      <c r="Q62" s="1124"/>
      <c r="R62" s="1124"/>
      <c r="S62" s="1124"/>
      <c r="T62" s="1124"/>
      <c r="U62" s="1151"/>
      <c r="V62" s="1167"/>
      <c r="W62" s="1163"/>
      <c r="X62" s="1108"/>
      <c r="Y62" s="1106"/>
      <c r="Z62" s="336" t="s">
        <v>1382</v>
      </c>
      <c r="AA62" s="343" t="s">
        <v>89</v>
      </c>
      <c r="AB62" s="340" t="s">
        <v>167</v>
      </c>
      <c r="AC62" s="343" t="s">
        <v>91</v>
      </c>
      <c r="AD62" s="343" t="s">
        <v>92</v>
      </c>
      <c r="AE62" s="337">
        <f>VLOOKUP(AD62,'Datos Validacion'!$K$6:$L$8,2,0)</f>
        <v>0.25</v>
      </c>
      <c r="AF62" s="340" t="s">
        <v>188</v>
      </c>
      <c r="AG62" s="337">
        <f>VLOOKUP(AF62,'Datos Validacion'!$M$6:$N$7,2,0)</f>
        <v>0.25</v>
      </c>
      <c r="AH62" s="343" t="s">
        <v>94</v>
      </c>
      <c r="AI62" s="336" t="s">
        <v>209</v>
      </c>
      <c r="AJ62" s="343" t="s">
        <v>96</v>
      </c>
      <c r="AK62" s="340" t="s">
        <v>210</v>
      </c>
      <c r="AL62" s="345">
        <f t="shared" ref="AL62:AL65" si="136">+AE62+AG62</f>
        <v>0.5</v>
      </c>
      <c r="AM62" s="1123"/>
      <c r="AN62" s="1123"/>
      <c r="AO62" s="1123"/>
      <c r="AP62" s="1123"/>
      <c r="AQ62" s="1109"/>
      <c r="AR62" s="1119"/>
      <c r="AS62" s="1126"/>
      <c r="AT62" s="365" t="s">
        <v>211</v>
      </c>
      <c r="AU62" s="624" t="s">
        <v>378</v>
      </c>
      <c r="AV62" s="366">
        <v>45209</v>
      </c>
      <c r="AW62" s="342" t="str">
        <f>AW61</f>
        <v>Pendiente publicar noticia uso adecuado de activos de información</v>
      </c>
      <c r="AX62" s="334"/>
      <c r="AY62" s="334"/>
      <c r="AZ62" s="342"/>
      <c r="BA62" s="334"/>
      <c r="BB62" s="348"/>
      <c r="BC62" s="1088"/>
      <c r="BD62" s="1086"/>
      <c r="BE62" s="1082"/>
      <c r="BF62" s="1084"/>
      <c r="BG62" s="1082"/>
      <c r="BH62" s="1082"/>
      <c r="BI62" s="1086"/>
      <c r="BJ62" s="1080"/>
      <c r="BK62" s="987"/>
      <c r="BL62" s="987"/>
      <c r="BN62" s="494">
        <f>BN61</f>
        <v>45365</v>
      </c>
      <c r="BO62" s="387" t="s">
        <v>1439</v>
      </c>
      <c r="BP62" s="391" t="s">
        <v>195</v>
      </c>
      <c r="BQ62" s="641" t="s">
        <v>1440</v>
      </c>
      <c r="BR62" s="391"/>
      <c r="BS62" s="391" t="s">
        <v>105</v>
      </c>
      <c r="BT62" s="387" t="s">
        <v>1438</v>
      </c>
      <c r="BU62" s="1267"/>
      <c r="BV62" s="623"/>
      <c r="BW62" s="987"/>
      <c r="BX62" s="366">
        <f>BX61</f>
        <v>45382</v>
      </c>
      <c r="BY62" s="348"/>
      <c r="BZ62" s="334" t="s">
        <v>195</v>
      </c>
      <c r="CA62" s="655" t="s">
        <v>1440</v>
      </c>
      <c r="CB62" s="334"/>
      <c r="CC62" s="334" t="s">
        <v>105</v>
      </c>
      <c r="CD62" s="348" t="s">
        <v>1438</v>
      </c>
      <c r="CE62" s="1010"/>
      <c r="CF62" s="623"/>
      <c r="CG62" s="987"/>
    </row>
    <row r="63" spans="1:85" ht="97.5" hidden="1" customHeight="1">
      <c r="A63" s="1117" t="s">
        <v>1330</v>
      </c>
      <c r="B63" s="329"/>
      <c r="C63" s="329"/>
      <c r="D63" s="1117" t="s">
        <v>379</v>
      </c>
      <c r="E63" s="1165" t="s">
        <v>380</v>
      </c>
      <c r="F63" s="1111" t="s">
        <v>381</v>
      </c>
      <c r="G63" s="1111" t="s">
        <v>382</v>
      </c>
      <c r="H63" s="1111" t="s">
        <v>383</v>
      </c>
      <c r="I63" s="1111" t="s">
        <v>384</v>
      </c>
      <c r="J63" s="1111" t="s">
        <v>385</v>
      </c>
      <c r="K63" s="1164">
        <v>16</v>
      </c>
      <c r="L63" s="1111" t="s">
        <v>354</v>
      </c>
      <c r="M63" s="1111" t="s">
        <v>386</v>
      </c>
      <c r="N63" s="1118" t="s">
        <v>239</v>
      </c>
      <c r="O63" s="1107" t="s">
        <v>387</v>
      </c>
      <c r="P63" s="1009">
        <v>16</v>
      </c>
      <c r="Q63" s="1118" t="s">
        <v>388</v>
      </c>
      <c r="R63" s="1118" t="s">
        <v>82</v>
      </c>
      <c r="S63" s="1118" t="s">
        <v>136</v>
      </c>
      <c r="T63" s="1118" t="s">
        <v>389</v>
      </c>
      <c r="U63" s="1147">
        <f>VLOOKUP(T63,'Datos Validacion'!$C$6:$D$10,2,0)</f>
        <v>0.2</v>
      </c>
      <c r="V63" s="1149" t="s">
        <v>163</v>
      </c>
      <c r="W63" s="1137">
        <f>VLOOKUP(V63,'Datos Validacion'!$E$6:$F$15,2,0)</f>
        <v>0.8</v>
      </c>
      <c r="X63" s="1107" t="s">
        <v>1390</v>
      </c>
      <c r="Y63" s="1105" t="s">
        <v>165</v>
      </c>
      <c r="Z63" s="400" t="s">
        <v>1379</v>
      </c>
      <c r="AA63" s="393" t="s">
        <v>89</v>
      </c>
      <c r="AB63" s="392" t="s">
        <v>391</v>
      </c>
      <c r="AC63" s="394" t="s">
        <v>91</v>
      </c>
      <c r="AD63" s="394" t="s">
        <v>92</v>
      </c>
      <c r="AE63" s="395">
        <f>VLOOKUP(AD63,'Datos Validacion'!$K$6:$L$8,2,0)</f>
        <v>0.25</v>
      </c>
      <c r="AF63" s="396" t="s">
        <v>93</v>
      </c>
      <c r="AG63" s="395">
        <f>VLOOKUP(AF63,'Datos Validacion'!$M$6:$N$7,2,0)</f>
        <v>0.15</v>
      </c>
      <c r="AH63" s="394" t="s">
        <v>94</v>
      </c>
      <c r="AI63" s="392" t="s">
        <v>274</v>
      </c>
      <c r="AJ63" s="394" t="s">
        <v>96</v>
      </c>
      <c r="AK63" s="401" t="s">
        <v>392</v>
      </c>
      <c r="AL63" s="397">
        <f t="shared" si="136"/>
        <v>0.4</v>
      </c>
      <c r="AM63" s="1121" t="str">
        <f>IF(AN63&lt;=20%,"MUY BAJA",IF(AN63&lt;=40%,"BAJA",IF(AN63&lt;=60%,"MEDIA",IF(AN63&lt;=80%,"ALTA","MUY ALTA"))))</f>
        <v>MUY BAJA</v>
      </c>
      <c r="AN63" s="1121">
        <f>IF(OR(AD63="prevenir",AD63="detectar"),(U63-(U63*AL63)), U63)</f>
        <v>0.12</v>
      </c>
      <c r="AO63" s="1121" t="str">
        <f>IF(AP63&lt;=20%,"LEVE",IF(AP63&lt;=40%,"MENOR",IF(AP63&lt;=60%,"MODERADO",IF(AP63&lt;=80%,"MAYOR","CATASTROFICO"))))</f>
        <v>MAYOR</v>
      </c>
      <c r="AP63" s="1121">
        <f>IF(AD63="corregir",(W63-(W63*AL63)), W63)</f>
        <v>0.8</v>
      </c>
      <c r="AQ63" s="1105" t="s">
        <v>165</v>
      </c>
      <c r="AR63" s="1118" t="s">
        <v>191</v>
      </c>
      <c r="AS63" s="1125"/>
      <c r="AT63" s="413" t="s">
        <v>99</v>
      </c>
      <c r="AU63" s="348" t="s">
        <v>393</v>
      </c>
      <c r="AV63" s="349">
        <v>45209</v>
      </c>
      <c r="AW63" s="374" t="str">
        <f>AW19</f>
        <v>Se verificó y documentó el nivel de clasificación de la información de  las Actas de Conciliación, las cuales se encuentran registradas en el indicie de información clasificada y reservada de la entidad y que se encuentra publicada en la sección de datos abiertos del Mincit.</v>
      </c>
      <c r="AX63" s="352" t="str">
        <f t="shared" ref="AX63:BB63" si="137">AX19</f>
        <v>GRUPO DE GESTION DOCUMENTAL</v>
      </c>
      <c r="AY63" s="361" t="s">
        <v>145</v>
      </c>
      <c r="AZ63" s="352"/>
      <c r="BA63" s="352" t="str">
        <f t="shared" si="137"/>
        <v>x</v>
      </c>
      <c r="BB63" s="374" t="str">
        <f t="shared" si="137"/>
        <v>Porque se capacitó  y sensibilizó en temas relacionados con la conservación de documentos a todo el personal de la entidad en la correcta clasificación de la información y asegurar que los registros queden establecidos  en las Tablas de Retencion Documental</v>
      </c>
      <c r="BC63" s="349"/>
      <c r="BD63" s="350"/>
      <c r="BE63" s="352"/>
      <c r="BF63" s="450"/>
      <c r="BG63" s="352"/>
      <c r="BH63" s="352"/>
      <c r="BI63" s="350"/>
      <c r="BJ63" s="351"/>
      <c r="BK63" s="535"/>
      <c r="BL63" s="535"/>
      <c r="BN63" s="494"/>
      <c r="BO63" s="495"/>
      <c r="BP63" s="496"/>
      <c r="BQ63" s="639"/>
      <c r="BR63" s="496"/>
      <c r="BS63" s="496"/>
      <c r="BT63" s="493"/>
      <c r="BU63" s="499"/>
      <c r="BV63" s="535"/>
      <c r="BW63" s="535"/>
      <c r="BX63" s="366"/>
      <c r="BY63" s="342"/>
      <c r="BZ63" s="334"/>
      <c r="CA63" s="514"/>
      <c r="CB63" s="334"/>
      <c r="CC63" s="334"/>
      <c r="CD63" s="348"/>
      <c r="CE63" s="330"/>
      <c r="CF63" s="535"/>
      <c r="CG63" s="535"/>
    </row>
    <row r="64" spans="1:85" ht="97.5" hidden="1" customHeight="1">
      <c r="A64" s="1117"/>
      <c r="B64" s="329"/>
      <c r="C64" s="329"/>
      <c r="D64" s="1117"/>
      <c r="E64" s="1165"/>
      <c r="F64" s="1111"/>
      <c r="G64" s="1111"/>
      <c r="H64" s="1111"/>
      <c r="I64" s="1111"/>
      <c r="J64" s="1111"/>
      <c r="K64" s="1164"/>
      <c r="L64" s="1111"/>
      <c r="M64" s="1111"/>
      <c r="N64" s="1124"/>
      <c r="O64" s="1108"/>
      <c r="P64" s="1112"/>
      <c r="Q64" s="1124"/>
      <c r="R64" s="1124"/>
      <c r="S64" s="1124"/>
      <c r="T64" s="1124"/>
      <c r="U64" s="1151"/>
      <c r="V64" s="1152"/>
      <c r="W64" s="1163"/>
      <c r="X64" s="1108"/>
      <c r="Y64" s="1106"/>
      <c r="Z64" s="334" t="s">
        <v>1381</v>
      </c>
      <c r="AA64" s="343" t="s">
        <v>89</v>
      </c>
      <c r="AB64" s="336" t="s">
        <v>289</v>
      </c>
      <c r="AC64" s="343" t="s">
        <v>91</v>
      </c>
      <c r="AD64" s="343" t="s">
        <v>92</v>
      </c>
      <c r="AE64" s="337">
        <f>VLOOKUP(AD64,'Datos Validacion'!$K$6:$L$8,2,0)</f>
        <v>0.25</v>
      </c>
      <c r="AF64" s="340" t="s">
        <v>188</v>
      </c>
      <c r="AG64" s="337">
        <f>VLOOKUP(AF64,'Datos Validacion'!$M$6:$N$7,2,0)</f>
        <v>0.25</v>
      </c>
      <c r="AH64" s="343" t="s">
        <v>94</v>
      </c>
      <c r="AI64" s="336" t="s">
        <v>327</v>
      </c>
      <c r="AJ64" s="343" t="s">
        <v>96</v>
      </c>
      <c r="AK64" s="340" t="s">
        <v>290</v>
      </c>
      <c r="AL64" s="397">
        <f>+AE64+AG64</f>
        <v>0.5</v>
      </c>
      <c r="AM64" s="1122"/>
      <c r="AN64" s="1122"/>
      <c r="AO64" s="1122"/>
      <c r="AP64" s="1122"/>
      <c r="AQ64" s="1106"/>
      <c r="AR64" s="1124"/>
      <c r="AS64" s="1126"/>
      <c r="AT64" s="365" t="s">
        <v>394</v>
      </c>
      <c r="AU64" s="491" t="s">
        <v>395</v>
      </c>
      <c r="AV64" s="366">
        <v>45209</v>
      </c>
      <c r="AW64" s="348" t="str">
        <f>AW29</f>
        <v>Infomes periodicos de seguimiento alertas de eventos e incidentes</v>
      </c>
      <c r="AX64" s="334" t="s">
        <v>205</v>
      </c>
      <c r="AY64" s="367" t="s">
        <v>151</v>
      </c>
      <c r="AZ64" s="342"/>
      <c r="BA64" s="334" t="s">
        <v>152</v>
      </c>
      <c r="BB64" s="348" t="s">
        <v>206</v>
      </c>
      <c r="BC64" s="492">
        <f>BC24</f>
        <v>45335</v>
      </c>
      <c r="BD64" s="492" t="str">
        <f t="shared" ref="BD64:BJ64" si="138">BD24</f>
        <v>Infomes periodicos de seguimiento alertas de eventos e incidentes</v>
      </c>
      <c r="BE64" s="492" t="str">
        <f t="shared" si="138"/>
        <v>Oficina Sistemas de Información 
- Monitoreo Plataforma Tecnológica</v>
      </c>
      <c r="BF64" s="492" t="str">
        <f t="shared" si="138"/>
        <v>MRSPI2022 Seguimeinto Acciones 202312 202402</v>
      </c>
      <c r="BG64" s="492">
        <f t="shared" si="138"/>
        <v>0</v>
      </c>
      <c r="BH64" s="492" t="str">
        <f t="shared" si="138"/>
        <v>X</v>
      </c>
      <c r="BI64" s="492" t="str">
        <f t="shared" si="138"/>
        <v>ANS Contrato GC363-2025</v>
      </c>
      <c r="BJ64" s="508" t="str">
        <f t="shared" si="138"/>
        <v>Cumplida</v>
      </c>
      <c r="BK64" s="535">
        <v>1</v>
      </c>
      <c r="BL64" s="535"/>
      <c r="BN64" s="494">
        <f>BN24</f>
        <v>45335</v>
      </c>
      <c r="BO64" s="494" t="str">
        <f t="shared" ref="BO64:BU64" si="139">BO24</f>
        <v>Infomes periodicos de seguimiento alertas de eventos e incidentes</v>
      </c>
      <c r="BP64" s="494" t="str">
        <f t="shared" si="139"/>
        <v>Oficina Sistemas de Información 
- Monitoreo Plataforma Tecnológica</v>
      </c>
      <c r="BQ64" s="494" t="str">
        <f t="shared" si="139"/>
        <v>MRSPI2022 Seguimeinto Acciones 202312 202402</v>
      </c>
      <c r="BR64" s="494">
        <f t="shared" si="139"/>
        <v>0</v>
      </c>
      <c r="BS64" s="494" t="str">
        <f t="shared" si="139"/>
        <v>X</v>
      </c>
      <c r="BT64" s="627" t="str">
        <f t="shared" si="139"/>
        <v>ANS Contrato GC363-2025</v>
      </c>
      <c r="BU64" s="628" t="str">
        <f t="shared" si="139"/>
        <v>Cumplida</v>
      </c>
      <c r="BV64" s="535"/>
      <c r="BW64" s="535"/>
      <c r="BX64" s="366">
        <f>BX24</f>
        <v>45335</v>
      </c>
      <c r="BY64" s="366" t="str">
        <f t="shared" ref="BY64:CE64" si="140">BY24</f>
        <v>Infomes periodicos de seguimiento alertas de eventos e incidentes</v>
      </c>
      <c r="BZ64" s="366" t="str">
        <f t="shared" si="140"/>
        <v>Oficina Sistemas de Información 
- Monitoreo Plataforma Tecnológica</v>
      </c>
      <c r="CA64" s="366" t="str">
        <f t="shared" si="140"/>
        <v>MRSPI2022 Seguimeinto Acciones 202312 202402</v>
      </c>
      <c r="CB64" s="366">
        <f t="shared" si="140"/>
        <v>0</v>
      </c>
      <c r="CC64" s="366" t="str">
        <f t="shared" si="140"/>
        <v>X</v>
      </c>
      <c r="CD64" s="651" t="str">
        <f t="shared" si="140"/>
        <v>ANS Contrato GC363-2025</v>
      </c>
      <c r="CE64" s="652" t="str">
        <f t="shared" si="140"/>
        <v>Cumplida</v>
      </c>
      <c r="CF64" s="535"/>
      <c r="CG64" s="535"/>
    </row>
    <row r="65" spans="1:85" ht="31.5" hidden="1" customHeight="1">
      <c r="A65" s="1117"/>
      <c r="B65" s="329"/>
      <c r="C65" s="329"/>
      <c r="D65" s="1117"/>
      <c r="E65" s="1165"/>
      <c r="F65" s="1111"/>
      <c r="G65" s="1111"/>
      <c r="H65" s="1111"/>
      <c r="I65" s="1111"/>
      <c r="J65" s="1111"/>
      <c r="K65" s="1164"/>
      <c r="L65" s="1111"/>
      <c r="M65" s="1111"/>
      <c r="N65" s="1124"/>
      <c r="O65" s="1108"/>
      <c r="P65" s="1112"/>
      <c r="Q65" s="1124"/>
      <c r="R65" s="1124"/>
      <c r="S65" s="1124"/>
      <c r="T65" s="1124"/>
      <c r="U65" s="1151"/>
      <c r="V65" s="1152"/>
      <c r="W65" s="1163"/>
      <c r="X65" s="1108"/>
      <c r="Y65" s="1106"/>
      <c r="Z65" s="336" t="s">
        <v>1382</v>
      </c>
      <c r="AA65" s="343" t="s">
        <v>89</v>
      </c>
      <c r="AB65" s="340" t="s">
        <v>167</v>
      </c>
      <c r="AC65" s="343" t="s">
        <v>91</v>
      </c>
      <c r="AD65" s="343" t="s">
        <v>92</v>
      </c>
      <c r="AE65" s="337">
        <f>VLOOKUP(AD65,'Datos Validacion'!$K$6:$L$8,2,0)</f>
        <v>0.25</v>
      </c>
      <c r="AF65" s="340" t="s">
        <v>188</v>
      </c>
      <c r="AG65" s="337">
        <f>VLOOKUP(AF65,'Datos Validacion'!$M$6:$N$7,2,0)</f>
        <v>0.25</v>
      </c>
      <c r="AH65" s="343" t="s">
        <v>94</v>
      </c>
      <c r="AI65" s="336" t="s">
        <v>209</v>
      </c>
      <c r="AJ65" s="343" t="s">
        <v>96</v>
      </c>
      <c r="AK65" s="340" t="s">
        <v>210</v>
      </c>
      <c r="AL65" s="397">
        <f t="shared" si="136"/>
        <v>0.5</v>
      </c>
      <c r="AM65" s="1123"/>
      <c r="AN65" s="1123"/>
      <c r="AO65" s="1123"/>
      <c r="AP65" s="1123"/>
      <c r="AQ65" s="1109"/>
      <c r="AR65" s="1119"/>
      <c r="AS65" s="1126"/>
      <c r="AT65" s="365" t="s">
        <v>211</v>
      </c>
      <c r="AU65" s="375" t="s">
        <v>396</v>
      </c>
      <c r="AV65" s="414">
        <v>45209</v>
      </c>
      <c r="AW65" s="342" t="str">
        <f>AW42</f>
        <v>Infomes periodicos de seguimiento alertas de eventos e incidentes</v>
      </c>
      <c r="AX65" s="342" t="str">
        <f t="shared" ref="AX65:BB65" si="141">AX42</f>
        <v>Oficina Sistemas de Información 
- Monitoreo Plataforma Tecnológica</v>
      </c>
      <c r="AY65" s="342" t="str">
        <f t="shared" si="141"/>
        <v>MRSPI2022 Seguimiento 202310</v>
      </c>
      <c r="AZ65" s="342">
        <f t="shared" si="141"/>
        <v>0</v>
      </c>
      <c r="BA65" s="342" t="str">
        <f t="shared" si="141"/>
        <v>X</v>
      </c>
      <c r="BB65" s="342" t="str">
        <f t="shared" si="141"/>
        <v>ANS Contrato GC109-2023</v>
      </c>
      <c r="BC65" s="376">
        <f>BC24</f>
        <v>45335</v>
      </c>
      <c r="BD65" s="444" t="str">
        <f t="shared" ref="BD65:BJ65" si="142">BD24</f>
        <v>Infomes periodicos de seguimiento alertas de eventos e incidentes</v>
      </c>
      <c r="BE65" s="376" t="str">
        <f t="shared" si="142"/>
        <v>Oficina Sistemas de Información 
- Monitoreo Plataforma Tecnológica</v>
      </c>
      <c r="BF65" s="455" t="str">
        <f t="shared" si="142"/>
        <v>MRSPI2022 Seguimeinto Acciones 202312 202402</v>
      </c>
      <c r="BG65" s="376">
        <f t="shared" si="142"/>
        <v>0</v>
      </c>
      <c r="BH65" s="376" t="str">
        <f t="shared" si="142"/>
        <v>X</v>
      </c>
      <c r="BI65" s="444" t="str">
        <f t="shared" si="142"/>
        <v>ANS Contrato GC363-2025</v>
      </c>
      <c r="BJ65" s="503" t="str">
        <f t="shared" si="142"/>
        <v>Cumplida</v>
      </c>
      <c r="BK65" s="535">
        <v>1</v>
      </c>
      <c r="BL65" s="535"/>
      <c r="BN65" s="494">
        <f>BN24</f>
        <v>45335</v>
      </c>
      <c r="BO65" s="498" t="str">
        <f t="shared" ref="BO65:BU65" si="143">BO24</f>
        <v>Infomes periodicos de seguimiento alertas de eventos e incidentes</v>
      </c>
      <c r="BP65" s="494" t="str">
        <f t="shared" si="143"/>
        <v>Oficina Sistemas de Información 
- Monitoreo Plataforma Tecnológica</v>
      </c>
      <c r="BQ65" s="494" t="str">
        <f t="shared" si="143"/>
        <v>MRSPI2022 Seguimeinto Acciones 202312 202402</v>
      </c>
      <c r="BR65" s="494">
        <f t="shared" si="143"/>
        <v>0</v>
      </c>
      <c r="BS65" s="494" t="str">
        <f t="shared" si="143"/>
        <v>X</v>
      </c>
      <c r="BT65" s="627" t="str">
        <f t="shared" si="143"/>
        <v>ANS Contrato GC363-2025</v>
      </c>
      <c r="BU65" s="628" t="str">
        <f t="shared" si="143"/>
        <v>Cumplida</v>
      </c>
      <c r="BV65" s="535"/>
      <c r="BW65" s="535"/>
      <c r="BX65" s="366">
        <f>BX24</f>
        <v>45335</v>
      </c>
      <c r="BY65" s="654" t="str">
        <f t="shared" ref="BY65:CE65" si="144">BY24</f>
        <v>Infomes periodicos de seguimiento alertas de eventos e incidentes</v>
      </c>
      <c r="BZ65" s="366" t="str">
        <f t="shared" si="144"/>
        <v>Oficina Sistemas de Información 
- Monitoreo Plataforma Tecnológica</v>
      </c>
      <c r="CA65" s="366" t="str">
        <f t="shared" si="144"/>
        <v>MRSPI2022 Seguimeinto Acciones 202312 202402</v>
      </c>
      <c r="CB65" s="366">
        <f t="shared" si="144"/>
        <v>0</v>
      </c>
      <c r="CC65" s="366" t="str">
        <f t="shared" si="144"/>
        <v>X</v>
      </c>
      <c r="CD65" s="651" t="str">
        <f t="shared" si="144"/>
        <v>ANS Contrato GC363-2025</v>
      </c>
      <c r="CE65" s="652" t="str">
        <f t="shared" si="144"/>
        <v>Cumplida</v>
      </c>
      <c r="CF65" s="535"/>
      <c r="CG65" s="535"/>
    </row>
    <row r="66" spans="1:85" ht="136.5">
      <c r="A66" s="1009" t="s">
        <v>1331</v>
      </c>
      <c r="B66" s="329"/>
      <c r="C66" s="329"/>
      <c r="D66" s="1009"/>
      <c r="E66" s="1127" t="s">
        <v>397</v>
      </c>
      <c r="F66" s="1107" t="s">
        <v>398</v>
      </c>
      <c r="G66" s="1107" t="s">
        <v>382</v>
      </c>
      <c r="H66" s="1107" t="s">
        <v>399</v>
      </c>
      <c r="I66" s="1107" t="s">
        <v>400</v>
      </c>
      <c r="J66" s="1107" t="s">
        <v>401</v>
      </c>
      <c r="K66" s="1139">
        <v>17</v>
      </c>
      <c r="L66" s="1107" t="s">
        <v>402</v>
      </c>
      <c r="M66" s="1107" t="s">
        <v>402</v>
      </c>
      <c r="N66" s="1118" t="s">
        <v>79</v>
      </c>
      <c r="O66" s="1107" t="s">
        <v>403</v>
      </c>
      <c r="P66" s="1009">
        <v>17</v>
      </c>
      <c r="Q66" s="1118" t="s">
        <v>323</v>
      </c>
      <c r="R66" s="1118" t="s">
        <v>82</v>
      </c>
      <c r="S66" s="1118" t="s">
        <v>347</v>
      </c>
      <c r="T66" s="1118" t="s">
        <v>184</v>
      </c>
      <c r="U66" s="1147">
        <f>VLOOKUP(T66,'Datos Validacion'!$C$6:$D$10,2,0)</f>
        <v>0.4</v>
      </c>
      <c r="V66" s="1149" t="s">
        <v>263</v>
      </c>
      <c r="W66" s="1137">
        <f>VLOOKUP(V66,'Datos Validacion'!$E$6:$F$15,2,0)</f>
        <v>0.6</v>
      </c>
      <c r="X66" s="1105" t="s">
        <v>404</v>
      </c>
      <c r="Y66" s="1105" t="s">
        <v>263</v>
      </c>
      <c r="Z66" s="1107" t="s">
        <v>1388</v>
      </c>
      <c r="AA66" s="343" t="s">
        <v>89</v>
      </c>
      <c r="AB66" s="336" t="s">
        <v>266</v>
      </c>
      <c r="AC66" s="343" t="s">
        <v>91</v>
      </c>
      <c r="AD66" s="343" t="s">
        <v>92</v>
      </c>
      <c r="AE66" s="337">
        <f>VLOOKUP(AD66,'Datos Validacion'!$K$6:$L$8,2,0)</f>
        <v>0.25</v>
      </c>
      <c r="AF66" s="340" t="s">
        <v>188</v>
      </c>
      <c r="AG66" s="337">
        <f>VLOOKUP(AF66,'Datos Validacion'!$M$6:$N$7,2,0)</f>
        <v>0.25</v>
      </c>
      <c r="AH66" s="343" t="s">
        <v>94</v>
      </c>
      <c r="AI66" s="336" t="s">
        <v>267</v>
      </c>
      <c r="AJ66" s="343" t="s">
        <v>96</v>
      </c>
      <c r="AK66" s="340" t="s">
        <v>405</v>
      </c>
      <c r="AL66" s="345">
        <f>+AE66+AG66</f>
        <v>0.5</v>
      </c>
      <c r="AM66" s="1121" t="str">
        <f>IF(AN66&lt;=20%,"MUY BAJA",IF(AN66&lt;=40%,"BAJA",IF(AN66&lt;=60%,"MEDIA",IF(AN66&lt;=80%,"ALTA","MUY ALTA"))))</f>
        <v>MUY BAJA</v>
      </c>
      <c r="AN66" s="1121">
        <f>IF(OR(AD66="prevenir",AD66="detectar"),(U66-(U66*AL66)), U66)</f>
        <v>0.2</v>
      </c>
      <c r="AO66" s="1121" t="str">
        <f>IF(AP66&lt;=20%,"LEVE",IF(AP66&lt;=40%,"MENOR",IF(AP66&lt;=60%,"MODERADO",IF(AP66&lt;=80%,"MAYOR","CATASTROFICO"))))</f>
        <v>MODERADO</v>
      </c>
      <c r="AP66" s="1121">
        <f>IF(AD66="corregir",(W66-(W66*AL66)), W66)</f>
        <v>0.6</v>
      </c>
      <c r="AQ66" s="1105" t="s">
        <v>263</v>
      </c>
      <c r="AR66" s="1118" t="s">
        <v>191</v>
      </c>
      <c r="AS66" s="1125"/>
      <c r="AT66" s="406" t="s">
        <v>99</v>
      </c>
      <c r="AU66" s="1160" t="s">
        <v>350</v>
      </c>
      <c r="AV66" s="993">
        <v>45209</v>
      </c>
      <c r="AW66" s="1161" t="str">
        <f>AW35</f>
        <v xml:space="preserve">Pendiente de publicar en noviembre 2023 noticia sobre aplicación de políticas de segurida de la información. </v>
      </c>
      <c r="AX66" s="1118" t="str">
        <f t="shared" ref="AX66:BB66" si="145">AX35</f>
        <v>Oficina Sistemas de Información 
SPI</v>
      </c>
      <c r="AY66" s="1118">
        <f t="shared" si="145"/>
        <v>0</v>
      </c>
      <c r="AZ66" s="1118"/>
      <c r="BA66" s="1118">
        <f t="shared" si="145"/>
        <v>0</v>
      </c>
      <c r="BB66" s="1120">
        <f t="shared" si="145"/>
        <v>0</v>
      </c>
      <c r="BC66" s="1104" t="str">
        <f>BC35</f>
        <v>12/02/204</v>
      </c>
      <c r="BD66" s="1071" t="str">
        <f t="shared" ref="BD66:BJ66" si="146">BD35</f>
        <v>Durante el 2024 se adelantarán publicaciones de buenas prácticas de seguridad y privacidad de la información y el manejo de repositorios de almacenamientos.</v>
      </c>
      <c r="BE66" s="1104" t="str">
        <f t="shared" si="146"/>
        <v>Oficina Sistemas de Información 
SPI</v>
      </c>
      <c r="BF66" s="1104" t="str">
        <f t="shared" si="146"/>
        <v>2 ECCS SPI 2024</v>
      </c>
      <c r="BG66" s="1104"/>
      <c r="BH66" s="1104" t="str">
        <f t="shared" si="146"/>
        <v>X</v>
      </c>
      <c r="BI66" s="1104" t="str">
        <f t="shared" si="146"/>
        <v>Se implementan controles de acceso de usuarios a servicios de almacenamiento institucionales</v>
      </c>
      <c r="BJ66" s="1269" t="str">
        <f t="shared" si="146"/>
        <v xml:space="preserve">En Ejecución </v>
      </c>
      <c r="BK66" s="1015"/>
      <c r="BL66" s="1015">
        <v>1</v>
      </c>
      <c r="BN66" s="1070">
        <f>BN35</f>
        <v>45365</v>
      </c>
      <c r="BO66" s="1071" t="str">
        <f t="shared" ref="BO66:BQ66" si="147">BO35</f>
        <v xml:space="preserve">Durante el 2024 se adelantarán publicaciones de buenas prácticas de seguridad y privacidad de la información y el manejo de repositorios de almacenamientos.
Se impleemnta a partir del mes de Marzo 2024 acorde con la articulación de la Matriz de Comunicación Interna y la Estrategia Capacitación, Comunicaciópn y Sensibilización - ECCS-SPI. En Desarrollo de la ECCS-SPI el 20/03/2024 se adelantará en el proceso de inducción nuevos funcionarios se informara sobre el alcance de SPI anivel institucional y buenas prácticas SPI y Seguridad Digital. 
</v>
      </c>
      <c r="BP66" s="1070" t="str">
        <f t="shared" si="147"/>
        <v>Oficina Sistemas de Información 
SPI</v>
      </c>
      <c r="BQ66" s="1070" t="str">
        <f t="shared" si="147"/>
        <v>2 ECCS SPI 2024</v>
      </c>
      <c r="BR66" s="1070"/>
      <c r="BS66" s="1070" t="str">
        <f t="shared" ref="BS66:BU66" si="148">BS35</f>
        <v>X</v>
      </c>
      <c r="BT66" s="1072" t="str">
        <f t="shared" si="148"/>
        <v>Se implementan controles de acceso de usuarios a servicios de almacenamiento institucionales.
Se han definido la ECCS-SPI con los temas a apropiar durante 2024 y articulación con Comunicación Interna para su divulgación.
Apropiación de SPI y Buenas prácticas de control sobre activos: Inducción Nuevos Funcionarios 20/03/2024</v>
      </c>
      <c r="BU66" s="1073" t="str">
        <f t="shared" si="148"/>
        <v xml:space="preserve">En Ejecución </v>
      </c>
      <c r="BV66" s="1015"/>
      <c r="BW66" s="1015">
        <v>1</v>
      </c>
      <c r="BX66" s="1011">
        <f>BX35</f>
        <v>45382</v>
      </c>
      <c r="BY66" s="1012" t="str">
        <f t="shared" ref="BY66:CA66" si="149">BY35</f>
        <v xml:space="preserve">El 20/03/2024.se llevó a cabo el proceso de inducción a nuevos funcionarios en la cual se apropio el alacance sw la gestión tecnológica, atención de la Mesa de ayuda y soporte técnico a usuarios y equipos institucionales, y el alcance de la seguridad y privacidad de la información y aplaición de buenas prácticas de SPI y Seguridad Digital en el uso de activos institucionales.
</v>
      </c>
      <c r="BZ66" s="1013" t="str">
        <f t="shared" si="149"/>
        <v>Oficina Sistemas de Información 
SPI</v>
      </c>
      <c r="CA66" s="1013" t="str">
        <f t="shared" si="149"/>
        <v>2 ECCS SPI 2024</v>
      </c>
      <c r="CB66" s="1013"/>
      <c r="CC66" s="1013" t="str">
        <f t="shared" ref="CC66:CE66" si="150">CC35</f>
        <v>X</v>
      </c>
      <c r="CD66" s="1012" t="str">
        <f t="shared" si="150"/>
        <v>Los controles de acceso de usuarios a servicios de red cuentan don doble factor de autenticación para uso de almacenamiento institucionales, aplicaciones como Gestión Documental o Mintranet con acceso externo.</v>
      </c>
      <c r="CE66" s="1014" t="str">
        <f t="shared" si="150"/>
        <v xml:space="preserve">En Ejecución </v>
      </c>
      <c r="CF66" s="1015"/>
      <c r="CG66" s="1015">
        <v>1</v>
      </c>
    </row>
    <row r="67" spans="1:85" ht="136.5">
      <c r="A67" s="1112"/>
      <c r="B67" s="329"/>
      <c r="C67" s="329"/>
      <c r="D67" s="1112"/>
      <c r="E67" s="1156"/>
      <c r="F67" s="1108"/>
      <c r="G67" s="1108"/>
      <c r="H67" s="1108"/>
      <c r="I67" s="1108"/>
      <c r="J67" s="1108"/>
      <c r="K67" s="1159"/>
      <c r="L67" s="1108"/>
      <c r="M67" s="1108"/>
      <c r="N67" s="1124"/>
      <c r="O67" s="1108"/>
      <c r="P67" s="1112"/>
      <c r="Q67" s="1124"/>
      <c r="R67" s="1124"/>
      <c r="S67" s="1124"/>
      <c r="T67" s="1124"/>
      <c r="U67" s="1151"/>
      <c r="V67" s="1152"/>
      <c r="W67" s="1163"/>
      <c r="X67" s="1106"/>
      <c r="Y67" s="1106"/>
      <c r="Z67" s="1110"/>
      <c r="AA67" s="343" t="s">
        <v>89</v>
      </c>
      <c r="AB67" s="336" t="s">
        <v>266</v>
      </c>
      <c r="AC67" s="343" t="s">
        <v>91</v>
      </c>
      <c r="AD67" s="343" t="s">
        <v>92</v>
      </c>
      <c r="AE67" s="337">
        <f>VLOOKUP(AD67,'Datos Validacion'!$K$6:$L$8,2,0)</f>
        <v>0.25</v>
      </c>
      <c r="AF67" s="340" t="s">
        <v>188</v>
      </c>
      <c r="AG67" s="337">
        <f>VLOOKUP(AF67,'Datos Validacion'!$M$6:$N$7,2,0)</f>
        <v>0.25</v>
      </c>
      <c r="AH67" s="343" t="s">
        <v>94</v>
      </c>
      <c r="AI67" s="336" t="s">
        <v>286</v>
      </c>
      <c r="AJ67" s="343" t="s">
        <v>96</v>
      </c>
      <c r="AK67" s="340" t="s">
        <v>405</v>
      </c>
      <c r="AL67" s="345">
        <f t="shared" ref="AL67:AL78" si="151">+AE67+AG67</f>
        <v>0.5</v>
      </c>
      <c r="AM67" s="1122"/>
      <c r="AN67" s="1122"/>
      <c r="AO67" s="1122"/>
      <c r="AP67" s="1122"/>
      <c r="AQ67" s="1106"/>
      <c r="AR67" s="1124"/>
      <c r="AS67" s="1126"/>
      <c r="AT67" s="406" t="s">
        <v>287</v>
      </c>
      <c r="AU67" s="1160"/>
      <c r="AV67" s="995"/>
      <c r="AW67" s="1162"/>
      <c r="AX67" s="1119"/>
      <c r="AY67" s="1119"/>
      <c r="AZ67" s="1119"/>
      <c r="BA67" s="1119"/>
      <c r="BB67" s="1120"/>
      <c r="BC67" s="1104"/>
      <c r="BD67" s="1071"/>
      <c r="BE67" s="1104"/>
      <c r="BF67" s="1104"/>
      <c r="BG67" s="1104"/>
      <c r="BH67" s="1104"/>
      <c r="BI67" s="1104"/>
      <c r="BJ67" s="1269"/>
      <c r="BK67" s="1015"/>
      <c r="BL67" s="1015"/>
      <c r="BN67" s="1070"/>
      <c r="BO67" s="1071"/>
      <c r="BP67" s="1070"/>
      <c r="BQ67" s="1070"/>
      <c r="BR67" s="1070"/>
      <c r="BS67" s="1070"/>
      <c r="BT67" s="1072"/>
      <c r="BU67" s="1073"/>
      <c r="BV67" s="1015"/>
      <c r="BW67" s="1015"/>
      <c r="BX67" s="1011"/>
      <c r="BY67" s="1012"/>
      <c r="BZ67" s="1013"/>
      <c r="CA67" s="1013"/>
      <c r="CB67" s="1013"/>
      <c r="CC67" s="1013"/>
      <c r="CD67" s="1012"/>
      <c r="CE67" s="1014"/>
      <c r="CF67" s="1015"/>
      <c r="CG67" s="1015"/>
    </row>
    <row r="68" spans="1:85" ht="86.25" hidden="1" customHeight="1">
      <c r="A68" s="1112"/>
      <c r="B68" s="329"/>
      <c r="C68" s="329"/>
      <c r="D68" s="1112"/>
      <c r="E68" s="1156"/>
      <c r="F68" s="1108"/>
      <c r="G68" s="1108"/>
      <c r="H68" s="1108"/>
      <c r="I68" s="1108"/>
      <c r="J68" s="1108"/>
      <c r="K68" s="1159"/>
      <c r="L68" s="1108"/>
      <c r="M68" s="1108"/>
      <c r="N68" s="1124"/>
      <c r="O68" s="1108"/>
      <c r="P68" s="1112"/>
      <c r="Q68" s="1124"/>
      <c r="R68" s="1124"/>
      <c r="S68" s="1124"/>
      <c r="T68" s="1124"/>
      <c r="U68" s="1151"/>
      <c r="V68" s="1152"/>
      <c r="W68" s="1163"/>
      <c r="X68" s="1106"/>
      <c r="Y68" s="1106"/>
      <c r="Z68" s="391" t="s">
        <v>1372</v>
      </c>
      <c r="AA68" s="343" t="s">
        <v>89</v>
      </c>
      <c r="AB68" s="340" t="s">
        <v>215</v>
      </c>
      <c r="AC68" s="343" t="s">
        <v>91</v>
      </c>
      <c r="AD68" s="343" t="s">
        <v>92</v>
      </c>
      <c r="AE68" s="337">
        <f>VLOOKUP(AD68,'Datos Validacion'!$K$6:$L$8,2,0)</f>
        <v>0.25</v>
      </c>
      <c r="AF68" s="340" t="s">
        <v>188</v>
      </c>
      <c r="AG68" s="337">
        <f>VLOOKUP(AF68,'Datos Validacion'!$M$6:$N$7,2,0)</f>
        <v>0.25</v>
      </c>
      <c r="AH68" s="343" t="s">
        <v>94</v>
      </c>
      <c r="AI68" s="336" t="s">
        <v>216</v>
      </c>
      <c r="AJ68" s="343" t="s">
        <v>96</v>
      </c>
      <c r="AK68" s="340" t="s">
        <v>406</v>
      </c>
      <c r="AL68" s="345">
        <f t="shared" si="151"/>
        <v>0.5</v>
      </c>
      <c r="AM68" s="1122"/>
      <c r="AN68" s="1122"/>
      <c r="AO68" s="1122"/>
      <c r="AP68" s="1122"/>
      <c r="AQ68" s="1106"/>
      <c r="AR68" s="1124"/>
      <c r="AS68" s="1126"/>
      <c r="AT68" s="365" t="s">
        <v>192</v>
      </c>
      <c r="AU68" s="368" t="s">
        <v>407</v>
      </c>
      <c r="AV68" s="414">
        <v>45209</v>
      </c>
      <c r="AW68" s="342" t="s">
        <v>194</v>
      </c>
      <c r="AX68" s="334" t="s">
        <v>195</v>
      </c>
      <c r="AY68" s="369" t="s">
        <v>196</v>
      </c>
      <c r="AZ68" s="342"/>
      <c r="BA68" s="334" t="s">
        <v>152</v>
      </c>
      <c r="BB68" s="348" t="s">
        <v>197</v>
      </c>
      <c r="BC68" s="370">
        <f>BC22</f>
        <v>45335</v>
      </c>
      <c r="BD68" s="442" t="str">
        <f t="shared" ref="BD68:BJ68" si="152">BD22</f>
        <v>Reportes de Accesos a los Servicios de TI, Aplicaciones y Sitios Web</v>
      </c>
      <c r="BE68" s="370" t="str">
        <f t="shared" si="152"/>
        <v>Oficina Sistemas de Información 
SPI</v>
      </c>
      <c r="BF68" s="452" t="str">
        <f t="shared" si="152"/>
        <v>MRSPI2022 Seguimeinto Acciones 202312 202402</v>
      </c>
      <c r="BG68" s="370"/>
      <c r="BH68" s="370" t="str">
        <f t="shared" si="152"/>
        <v>X</v>
      </c>
      <c r="BI68" s="442" t="str">
        <f t="shared" si="152"/>
        <v>Revisión periódica de accesos a los servicios de aplicativos Web institucionales.</v>
      </c>
      <c r="BJ68" s="501" t="str">
        <f t="shared" si="152"/>
        <v>Cumplida</v>
      </c>
      <c r="BK68" s="535">
        <v>1</v>
      </c>
      <c r="BL68" s="535"/>
      <c r="BN68" s="494">
        <f>BN22</f>
        <v>45335</v>
      </c>
      <c r="BO68" s="498" t="str">
        <f t="shared" ref="BO68:BQ68" si="153">BO22</f>
        <v>Reportes de Accesos a los Servicios de TI, Aplicaciones y Sitios Web</v>
      </c>
      <c r="BP68" s="494" t="str">
        <f t="shared" si="153"/>
        <v>Oficina Sistemas de Información 
SPI</v>
      </c>
      <c r="BQ68" s="494" t="str">
        <f t="shared" si="153"/>
        <v>MRSPI2022 Seguimeinto Acciones 202312 202402</v>
      </c>
      <c r="BR68" s="494"/>
      <c r="BS68" s="494" t="str">
        <f t="shared" ref="BS68:BU68" si="154">BS22</f>
        <v>X</v>
      </c>
      <c r="BT68" s="627" t="str">
        <f t="shared" si="154"/>
        <v>Revisión periódica de accesos a los servicios de aplicativos Web institucionales.</v>
      </c>
      <c r="BU68" s="628" t="str">
        <f t="shared" si="154"/>
        <v>Cumplida</v>
      </c>
      <c r="BV68" s="535"/>
      <c r="BW68" s="535"/>
      <c r="BX68" s="366">
        <f>BX22</f>
        <v>45335</v>
      </c>
      <c r="BY68" s="654" t="str">
        <f t="shared" ref="BY68:CA68" si="155">BY22</f>
        <v>Reportes de Accesos a los Servicios de TI, Aplicaciones y Sitios Web</v>
      </c>
      <c r="BZ68" s="366" t="str">
        <f t="shared" si="155"/>
        <v>Oficina Sistemas de Información 
SPI</v>
      </c>
      <c r="CA68" s="366" t="str">
        <f t="shared" si="155"/>
        <v>MRSPI2022 Seguimeinto Acciones 202312 202402</v>
      </c>
      <c r="CB68" s="366"/>
      <c r="CC68" s="366" t="str">
        <f t="shared" ref="CC68:CE68" si="156">CC22</f>
        <v>X</v>
      </c>
      <c r="CD68" s="651" t="str">
        <f t="shared" si="156"/>
        <v>Revisión periódica de accesos a los servicios de aplicativos Web institucionales.</v>
      </c>
      <c r="CE68" s="652" t="str">
        <f t="shared" si="156"/>
        <v>Cumplida</v>
      </c>
      <c r="CF68" s="535"/>
      <c r="CG68" s="535"/>
    </row>
    <row r="69" spans="1:85" ht="86.25" hidden="1" customHeight="1">
      <c r="A69" s="1112"/>
      <c r="B69" s="329"/>
      <c r="C69" s="329"/>
      <c r="D69" s="1112"/>
      <c r="E69" s="1156"/>
      <c r="F69" s="1108"/>
      <c r="G69" s="1108"/>
      <c r="H69" s="1108"/>
      <c r="I69" s="1108"/>
      <c r="J69" s="1108"/>
      <c r="K69" s="1159"/>
      <c r="L69" s="1108"/>
      <c r="M69" s="1108"/>
      <c r="N69" s="1124"/>
      <c r="O69" s="1108"/>
      <c r="P69" s="1112"/>
      <c r="Q69" s="1124"/>
      <c r="R69" s="1124"/>
      <c r="S69" s="1124"/>
      <c r="T69" s="1124"/>
      <c r="U69" s="1151"/>
      <c r="V69" s="1152"/>
      <c r="W69" s="1163"/>
      <c r="X69" s="1106"/>
      <c r="Y69" s="1106"/>
      <c r="Z69" s="391" t="s">
        <v>1365</v>
      </c>
      <c r="AA69" s="343" t="s">
        <v>89</v>
      </c>
      <c r="AB69" s="336" t="s">
        <v>187</v>
      </c>
      <c r="AC69" s="343" t="s">
        <v>91</v>
      </c>
      <c r="AD69" s="343" t="s">
        <v>92</v>
      </c>
      <c r="AE69" s="337">
        <f>VLOOKUP(AD69,'Datos Validacion'!$K$6:$L$8,2,0)</f>
        <v>0.25</v>
      </c>
      <c r="AF69" s="340" t="s">
        <v>188</v>
      </c>
      <c r="AG69" s="337">
        <f>VLOOKUP(AF69,'Datos Validacion'!$M$6:$N$7,2,0)</f>
        <v>0.25</v>
      </c>
      <c r="AH69" s="343" t="s">
        <v>94</v>
      </c>
      <c r="AI69" s="336" t="s">
        <v>327</v>
      </c>
      <c r="AJ69" s="343" t="s">
        <v>96</v>
      </c>
      <c r="AK69" s="340" t="s">
        <v>190</v>
      </c>
      <c r="AL69" s="345">
        <f t="shared" si="151"/>
        <v>0.5</v>
      </c>
      <c r="AM69" s="1122"/>
      <c r="AN69" s="1122"/>
      <c r="AO69" s="1122"/>
      <c r="AP69" s="1122"/>
      <c r="AQ69" s="1106"/>
      <c r="AR69" s="1124"/>
      <c r="AS69" s="1126"/>
      <c r="AT69" s="365" t="s">
        <v>328</v>
      </c>
      <c r="AU69" s="407" t="s">
        <v>408</v>
      </c>
      <c r="AV69" s="414">
        <v>45209</v>
      </c>
      <c r="AW69" s="342" t="s">
        <v>1408</v>
      </c>
      <c r="AX69" s="334" t="s">
        <v>296</v>
      </c>
      <c r="AY69" s="367" t="s">
        <v>151</v>
      </c>
      <c r="AZ69" s="342"/>
      <c r="BA69" s="334" t="s">
        <v>152</v>
      </c>
      <c r="BB69" s="348" t="s">
        <v>410</v>
      </c>
      <c r="BC69" s="366">
        <v>45335</v>
      </c>
      <c r="BD69" s="342"/>
      <c r="BE69" s="334"/>
      <c r="BF69" s="458"/>
      <c r="BG69" s="342"/>
      <c r="BH69" s="334" t="s">
        <v>152</v>
      </c>
      <c r="BI69" s="342" t="s">
        <v>1422</v>
      </c>
      <c r="BJ69" s="330" t="s">
        <v>1314</v>
      </c>
      <c r="BK69" s="535">
        <v>1</v>
      </c>
      <c r="BL69" s="535"/>
      <c r="BN69" s="494">
        <v>45335</v>
      </c>
      <c r="BO69" s="495"/>
      <c r="BP69" s="496"/>
      <c r="BQ69" s="639"/>
      <c r="BR69" s="495"/>
      <c r="BS69" s="496" t="s">
        <v>152</v>
      </c>
      <c r="BT69" s="493" t="s">
        <v>1422</v>
      </c>
      <c r="BU69" s="499" t="s">
        <v>1314</v>
      </c>
      <c r="BV69" s="535"/>
      <c r="BW69" s="535"/>
      <c r="BX69" s="366">
        <v>45335</v>
      </c>
      <c r="BY69" s="342"/>
      <c r="BZ69" s="334"/>
      <c r="CA69" s="514"/>
      <c r="CB69" s="342"/>
      <c r="CC69" s="334" t="s">
        <v>152</v>
      </c>
      <c r="CD69" s="348" t="s">
        <v>1422</v>
      </c>
      <c r="CE69" s="330" t="s">
        <v>1314</v>
      </c>
      <c r="CF69" s="535"/>
      <c r="CG69" s="535"/>
    </row>
    <row r="70" spans="1:85" ht="86.25" hidden="1" customHeight="1">
      <c r="A70" s="1112"/>
      <c r="B70" s="329"/>
      <c r="C70" s="329"/>
      <c r="D70" s="1112"/>
      <c r="E70" s="1156"/>
      <c r="F70" s="1108"/>
      <c r="G70" s="1108"/>
      <c r="H70" s="1108"/>
      <c r="I70" s="1108"/>
      <c r="J70" s="1108"/>
      <c r="K70" s="1159"/>
      <c r="L70" s="1108"/>
      <c r="M70" s="1108"/>
      <c r="N70" s="1124"/>
      <c r="O70" s="1108"/>
      <c r="P70" s="1112"/>
      <c r="Q70" s="1124"/>
      <c r="R70" s="1124"/>
      <c r="S70" s="1124"/>
      <c r="T70" s="1119"/>
      <c r="U70" s="1148"/>
      <c r="V70" s="1150"/>
      <c r="W70" s="1138"/>
      <c r="X70" s="1106"/>
      <c r="Y70" s="1109"/>
      <c r="Z70" s="391" t="s">
        <v>1367</v>
      </c>
      <c r="AA70" s="343" t="s">
        <v>89</v>
      </c>
      <c r="AB70" s="340" t="s">
        <v>167</v>
      </c>
      <c r="AC70" s="343" t="s">
        <v>91</v>
      </c>
      <c r="AD70" s="343" t="s">
        <v>208</v>
      </c>
      <c r="AE70" s="337">
        <f>VLOOKUP(AD70,'Datos Validacion'!$K$6:$L$8,2,0)</f>
        <v>0.1</v>
      </c>
      <c r="AF70" s="340" t="s">
        <v>188</v>
      </c>
      <c r="AG70" s="337">
        <f>VLOOKUP(AF70,'Datos Validacion'!$M$6:$N$7,2,0)</f>
        <v>0.25</v>
      </c>
      <c r="AH70" s="343" t="s">
        <v>94</v>
      </c>
      <c r="AI70" s="336" t="s">
        <v>209</v>
      </c>
      <c r="AJ70" s="343" t="s">
        <v>96</v>
      </c>
      <c r="AK70" s="340" t="s">
        <v>210</v>
      </c>
      <c r="AL70" s="345">
        <f t="shared" si="151"/>
        <v>0.35</v>
      </c>
      <c r="AM70" s="1123"/>
      <c r="AN70" s="1123"/>
      <c r="AO70" s="1123"/>
      <c r="AP70" s="1123"/>
      <c r="AQ70" s="1109"/>
      <c r="AR70" s="1119"/>
      <c r="AS70" s="1133"/>
      <c r="AT70" s="365" t="s">
        <v>211</v>
      </c>
      <c r="AU70" s="375" t="s">
        <v>351</v>
      </c>
      <c r="AV70" s="414">
        <v>45209</v>
      </c>
      <c r="AW70" s="342" t="s">
        <v>213</v>
      </c>
      <c r="AX70" s="334" t="s">
        <v>205</v>
      </c>
      <c r="AY70" s="367" t="s">
        <v>151</v>
      </c>
      <c r="AZ70" s="342"/>
      <c r="BA70" s="334" t="s">
        <v>152</v>
      </c>
      <c r="BB70" s="348" t="s">
        <v>206</v>
      </c>
      <c r="BC70" s="376">
        <f>BC24</f>
        <v>45335</v>
      </c>
      <c r="BD70" s="444" t="str">
        <f t="shared" ref="BD70:BJ70" si="157">BD24</f>
        <v>Infomes periodicos de seguimiento alertas de eventos e incidentes</v>
      </c>
      <c r="BE70" s="376" t="str">
        <f t="shared" si="157"/>
        <v>Oficina Sistemas de Información 
- Monitoreo Plataforma Tecnológica</v>
      </c>
      <c r="BF70" s="455" t="str">
        <f t="shared" si="157"/>
        <v>MRSPI2022 Seguimeinto Acciones 202312 202402</v>
      </c>
      <c r="BG70" s="376"/>
      <c r="BH70" s="376" t="str">
        <f t="shared" si="157"/>
        <v>X</v>
      </c>
      <c r="BI70" s="444" t="str">
        <f t="shared" si="157"/>
        <v>ANS Contrato GC363-2025</v>
      </c>
      <c r="BJ70" s="503" t="str">
        <f t="shared" si="157"/>
        <v>Cumplida</v>
      </c>
      <c r="BK70" s="535">
        <v>1</v>
      </c>
      <c r="BL70" s="535"/>
      <c r="BN70" s="494">
        <f>BN24</f>
        <v>45335</v>
      </c>
      <c r="BO70" s="498" t="str">
        <f t="shared" ref="BO70:BQ70" si="158">BO24</f>
        <v>Infomes periodicos de seguimiento alertas de eventos e incidentes</v>
      </c>
      <c r="BP70" s="494" t="str">
        <f t="shared" si="158"/>
        <v>Oficina Sistemas de Información 
- Monitoreo Plataforma Tecnológica</v>
      </c>
      <c r="BQ70" s="494" t="str">
        <f t="shared" si="158"/>
        <v>MRSPI2022 Seguimeinto Acciones 202312 202402</v>
      </c>
      <c r="BR70" s="494"/>
      <c r="BS70" s="494" t="str">
        <f t="shared" ref="BS70:BU70" si="159">BS24</f>
        <v>X</v>
      </c>
      <c r="BT70" s="627" t="str">
        <f t="shared" si="159"/>
        <v>ANS Contrato GC363-2025</v>
      </c>
      <c r="BU70" s="628" t="str">
        <f t="shared" si="159"/>
        <v>Cumplida</v>
      </c>
      <c r="BV70" s="535"/>
      <c r="BW70" s="535"/>
      <c r="BX70" s="366">
        <f>BX24</f>
        <v>45335</v>
      </c>
      <c r="BY70" s="654" t="str">
        <f t="shared" ref="BY70:CA70" si="160">BY24</f>
        <v>Infomes periodicos de seguimiento alertas de eventos e incidentes</v>
      </c>
      <c r="BZ70" s="366" t="str">
        <f t="shared" si="160"/>
        <v>Oficina Sistemas de Información 
- Monitoreo Plataforma Tecnológica</v>
      </c>
      <c r="CA70" s="366" t="str">
        <f t="shared" si="160"/>
        <v>MRSPI2022 Seguimeinto Acciones 202312 202402</v>
      </c>
      <c r="CB70" s="366"/>
      <c r="CC70" s="366" t="str">
        <f t="shared" ref="CC70:CE70" si="161">CC24</f>
        <v>X</v>
      </c>
      <c r="CD70" s="651" t="str">
        <f t="shared" si="161"/>
        <v>ANS Contrato GC363-2025</v>
      </c>
      <c r="CE70" s="652" t="str">
        <f t="shared" si="161"/>
        <v>Cumplida</v>
      </c>
      <c r="CF70" s="535"/>
      <c r="CG70" s="535"/>
    </row>
    <row r="71" spans="1:85" ht="87.75" hidden="1" customHeight="1">
      <c r="A71" s="1105" t="s">
        <v>1332</v>
      </c>
      <c r="B71" s="1107"/>
      <c r="C71" s="1107"/>
      <c r="D71" s="1107"/>
      <c r="E71" s="1127" t="s">
        <v>411</v>
      </c>
      <c r="F71" s="1107" t="s">
        <v>412</v>
      </c>
      <c r="G71" s="1107" t="s">
        <v>382</v>
      </c>
      <c r="H71" s="1107" t="s">
        <v>413</v>
      </c>
      <c r="I71" s="1157" t="s">
        <v>414</v>
      </c>
      <c r="J71" s="1107" t="s">
        <v>415</v>
      </c>
      <c r="K71" s="1139">
        <v>18</v>
      </c>
      <c r="L71" s="1107" t="s">
        <v>402</v>
      </c>
      <c r="M71" s="1107" t="s">
        <v>402</v>
      </c>
      <c r="N71" s="1118" t="s">
        <v>79</v>
      </c>
      <c r="O71" s="1107" t="s">
        <v>416</v>
      </c>
      <c r="P71" s="1009">
        <v>18</v>
      </c>
      <c r="Q71" s="1118" t="s">
        <v>417</v>
      </c>
      <c r="R71" s="1118" t="s">
        <v>82</v>
      </c>
      <c r="S71" s="1118" t="s">
        <v>362</v>
      </c>
      <c r="T71" s="1118" t="s">
        <v>389</v>
      </c>
      <c r="U71" s="1147">
        <f>VLOOKUP(T71,'Datos Validacion'!$C$6:$D$10,2,0)</f>
        <v>0.2</v>
      </c>
      <c r="V71" s="1149" t="s">
        <v>263</v>
      </c>
      <c r="W71" s="1153">
        <f>VLOOKUP(V71,'Datos Validacion'!$E$6:$F$15,2,0)</f>
        <v>0.6</v>
      </c>
      <c r="X71" s="1107" t="s">
        <v>1391</v>
      </c>
      <c r="Y71" s="1105" t="s">
        <v>263</v>
      </c>
      <c r="Z71" s="336" t="s">
        <v>1365</v>
      </c>
      <c r="AA71" s="343" t="s">
        <v>89</v>
      </c>
      <c r="AB71" s="336" t="s">
        <v>187</v>
      </c>
      <c r="AC71" s="343" t="s">
        <v>91</v>
      </c>
      <c r="AD71" s="343" t="s">
        <v>92</v>
      </c>
      <c r="AE71" s="337">
        <f>VLOOKUP(AD71,'Datos Validacion'!$K$6:$L$8,2,0)</f>
        <v>0.25</v>
      </c>
      <c r="AF71" s="340" t="s">
        <v>188</v>
      </c>
      <c r="AG71" s="337">
        <f>VLOOKUP(AF71,'Datos Validacion'!$M$6:$N$7,2,0)</f>
        <v>0.25</v>
      </c>
      <c r="AH71" s="343" t="s">
        <v>94</v>
      </c>
      <c r="AI71" s="336" t="s">
        <v>327</v>
      </c>
      <c r="AJ71" s="343" t="s">
        <v>96</v>
      </c>
      <c r="AK71" s="340" t="s">
        <v>190</v>
      </c>
      <c r="AL71" s="345">
        <f t="shared" si="151"/>
        <v>0.5</v>
      </c>
      <c r="AM71" s="1121" t="str">
        <f t="shared" ref="AM71" si="162">IF(AN71&lt;=20%,"MUY BAJA",IF(AN71&lt;=40%,"BAJA",IF(AN71&lt;=60%,"MEDIA",IF(AN71&lt;=80%,"ALTA","MUY ALTA"))))</f>
        <v>MUY BAJA</v>
      </c>
      <c r="AN71" s="1121">
        <f t="shared" ref="AN71" si="163">IF(OR(AD71="prevenir",AD71="detectar"),(U71-(U71*AL71)), U71)</f>
        <v>0.1</v>
      </c>
      <c r="AO71" s="1121" t="str">
        <f t="shared" ref="AO71" si="164">IF(AP71&lt;=20%,"LEVE",IF(AP71&lt;=40%,"MENOR",IF(AP71&lt;=60%,"MODERADO",IF(AP71&lt;=80%,"MAYOR","CATASTROFICO"))))</f>
        <v>MODERADO</v>
      </c>
      <c r="AP71" s="346">
        <f t="shared" ref="AP71:AP77" si="165">IF(AD71="corregir",(W71-(W71*AL71)), W71)</f>
        <v>0.6</v>
      </c>
      <c r="AQ71" s="1105" t="s">
        <v>263</v>
      </c>
      <c r="AR71" s="1118" t="s">
        <v>191</v>
      </c>
      <c r="AS71" s="1125"/>
      <c r="AT71" s="365" t="s">
        <v>419</v>
      </c>
      <c r="AU71" s="407" t="s">
        <v>420</v>
      </c>
      <c r="AV71" s="414">
        <v>45209</v>
      </c>
      <c r="AW71" s="342" t="s">
        <v>421</v>
      </c>
      <c r="AX71" s="334" t="s">
        <v>422</v>
      </c>
      <c r="AY71" s="367" t="s">
        <v>151</v>
      </c>
      <c r="AZ71" s="342"/>
      <c r="BA71" s="334" t="s">
        <v>152</v>
      </c>
      <c r="BB71" s="348" t="s">
        <v>423</v>
      </c>
      <c r="BC71" s="366">
        <v>45335</v>
      </c>
      <c r="BD71" s="342"/>
      <c r="BE71" s="334"/>
      <c r="BF71" s="458"/>
      <c r="BG71" s="342"/>
      <c r="BH71" s="334" t="s">
        <v>152</v>
      </c>
      <c r="BI71" s="342" t="s">
        <v>1423</v>
      </c>
      <c r="BJ71" s="330" t="s">
        <v>1314</v>
      </c>
      <c r="BK71" s="535">
        <v>1</v>
      </c>
      <c r="BL71" s="535"/>
      <c r="BN71" s="494">
        <v>45335</v>
      </c>
      <c r="BO71" s="495"/>
      <c r="BP71" s="496"/>
      <c r="BQ71" s="639"/>
      <c r="BR71" s="495"/>
      <c r="BS71" s="496" t="s">
        <v>152</v>
      </c>
      <c r="BT71" s="493" t="s">
        <v>1423</v>
      </c>
      <c r="BU71" s="499" t="s">
        <v>1314</v>
      </c>
      <c r="BV71" s="535"/>
      <c r="BW71" s="535"/>
      <c r="BX71" s="366">
        <v>45335</v>
      </c>
      <c r="BY71" s="342"/>
      <c r="BZ71" s="334"/>
      <c r="CA71" s="514"/>
      <c r="CB71" s="342"/>
      <c r="CC71" s="334" t="s">
        <v>152</v>
      </c>
      <c r="CD71" s="348" t="s">
        <v>1423</v>
      </c>
      <c r="CE71" s="330" t="s">
        <v>1314</v>
      </c>
      <c r="CF71" s="535"/>
      <c r="CG71" s="535"/>
    </row>
    <row r="72" spans="1:85" ht="87.75" hidden="1" customHeight="1">
      <c r="A72" s="1106"/>
      <c r="B72" s="1108"/>
      <c r="C72" s="1108"/>
      <c r="D72" s="1108"/>
      <c r="E72" s="1156"/>
      <c r="F72" s="1108"/>
      <c r="G72" s="1108"/>
      <c r="H72" s="1108"/>
      <c r="I72" s="1158"/>
      <c r="J72" s="1108"/>
      <c r="K72" s="1159"/>
      <c r="L72" s="1108"/>
      <c r="M72" s="1108"/>
      <c r="N72" s="1124"/>
      <c r="O72" s="1108"/>
      <c r="P72" s="1112"/>
      <c r="Q72" s="1124"/>
      <c r="R72" s="1124"/>
      <c r="S72" s="1124"/>
      <c r="T72" s="1124"/>
      <c r="U72" s="1151"/>
      <c r="V72" s="1152"/>
      <c r="W72" s="1154"/>
      <c r="X72" s="1108"/>
      <c r="Y72" s="1106"/>
      <c r="Z72" s="400" t="s">
        <v>1379</v>
      </c>
      <c r="AA72" s="393" t="s">
        <v>89</v>
      </c>
      <c r="AB72" s="392" t="s">
        <v>391</v>
      </c>
      <c r="AC72" s="394" t="s">
        <v>91</v>
      </c>
      <c r="AD72" s="394" t="s">
        <v>92</v>
      </c>
      <c r="AE72" s="395">
        <f>VLOOKUP(AD72,'Datos Validacion'!$K$6:$L$8,2,0)</f>
        <v>0.25</v>
      </c>
      <c r="AF72" s="396" t="s">
        <v>93</v>
      </c>
      <c r="AG72" s="395">
        <f>VLOOKUP(AF72,'Datos Validacion'!$M$6:$N$7,2,0)</f>
        <v>0.15</v>
      </c>
      <c r="AH72" s="394" t="s">
        <v>94</v>
      </c>
      <c r="AI72" s="392" t="s">
        <v>274</v>
      </c>
      <c r="AJ72" s="394" t="s">
        <v>96</v>
      </c>
      <c r="AK72" s="401" t="s">
        <v>424</v>
      </c>
      <c r="AL72" s="397">
        <f t="shared" si="151"/>
        <v>0.4</v>
      </c>
      <c r="AM72" s="1122"/>
      <c r="AN72" s="1122"/>
      <c r="AO72" s="1122"/>
      <c r="AP72" s="346">
        <f>IF(AD72="corregir",(W72-(W72*AL72)), W72)</f>
        <v>0</v>
      </c>
      <c r="AQ72" s="1106"/>
      <c r="AR72" s="1124"/>
      <c r="AS72" s="1126"/>
      <c r="AT72" s="413" t="s">
        <v>99</v>
      </c>
      <c r="AU72" s="360" t="s">
        <v>425</v>
      </c>
      <c r="AV72" s="414">
        <v>45209</v>
      </c>
      <c r="AW72" s="342" t="str">
        <f>AW28</f>
        <v>Ejecución Plan de Pruebas de Vulnerabilidad y Retest Aplicativos y Sitios Web</v>
      </c>
      <c r="AX72" s="334" t="str">
        <f t="shared" ref="AX72:BB72" si="166">AX28</f>
        <v>Oficina Sistemas de Información 
- Monitoreo Plataforma Tecnológica</v>
      </c>
      <c r="AY72" s="342" t="str">
        <f t="shared" si="166"/>
        <v>MRSPI2022 Seguimiento 202310</v>
      </c>
      <c r="AZ72" s="342"/>
      <c r="BA72" s="334" t="str">
        <f t="shared" si="166"/>
        <v>X</v>
      </c>
      <c r="BB72" s="348" t="str">
        <f t="shared" si="166"/>
        <v>ANS Contrato GC109-2023</v>
      </c>
      <c r="BC72" s="415">
        <f>BC19</f>
        <v>45335</v>
      </c>
      <c r="BD72" s="446" t="str">
        <f>BD19</f>
        <v xml:space="preserve">En el CIGD del 23/01/2024 en el marco de presentación de los Planes de Acción, el Grupo de Gestión Documental presento el  Plan Institucional de Archivos de la Entidad -PINAR, para la función archivística del Ministerio </v>
      </c>
      <c r="BE72" s="353" t="str">
        <f t="shared" ref="BE72:BJ72" si="167">BE19</f>
        <v>GRUPO DE GESTION DOCUMENTAL</v>
      </c>
      <c r="BF72" s="353" t="str">
        <f t="shared" si="167"/>
        <v>Plan Institucional de Archivo</v>
      </c>
      <c r="BG72" s="353">
        <f t="shared" si="167"/>
        <v>0</v>
      </c>
      <c r="BH72" s="353" t="str">
        <f t="shared" si="167"/>
        <v>X</v>
      </c>
      <c r="BI72" s="446" t="str">
        <f t="shared" si="167"/>
        <v>Con el Plan Institucional de Archivo se propende por: Implementar SIC, Mejorar y actualizar los Instrumentos Archivísticos; Aplicar TRDs y TVDs; Implementar los programas específicos para Documentos Especiales y de Gestión de Documentos Electrónicos; e Implementar el SGDEA para Expediente Electrónico en el SGD.</v>
      </c>
      <c r="BJ72" s="509" t="str">
        <f t="shared" si="167"/>
        <v>Cumplida</v>
      </c>
      <c r="BK72" s="537">
        <v>1</v>
      </c>
      <c r="BL72" s="537"/>
      <c r="BN72" s="627">
        <f>BN19</f>
        <v>45335</v>
      </c>
      <c r="BO72" s="495" t="str">
        <f>BO19</f>
        <v xml:space="preserve">En el CIGD del 23/01/2024 en el marco de presentación de los Planes de Acción, el Grupo de Gestión Documental presento el  Plan Institucional de Archivos de la Entidad -PINAR, para la función archivística del Ministerio </v>
      </c>
      <c r="BP72" s="493" t="str">
        <f t="shared" ref="BP72:BU72" si="168">BP19</f>
        <v>GRUPO DE GESTION DOCUMENTAL</v>
      </c>
      <c r="BQ72" s="496" t="str">
        <f t="shared" si="168"/>
        <v>Plan Institucional de Archivo</v>
      </c>
      <c r="BR72" s="493">
        <f t="shared" si="168"/>
        <v>0</v>
      </c>
      <c r="BS72" s="493" t="str">
        <f t="shared" si="168"/>
        <v>X</v>
      </c>
      <c r="BT72" s="493" t="str">
        <f t="shared" si="168"/>
        <v>Con el Plan Institucional de Archivo se propende por: Implementar SIC, Mejorar y actualizar los Instrumentos Archivísticos; Aplicar TRDs y TVDs; Implementar los programas específicos para Documentos Especiales y de Gestión de Documentos Electrónicos; e Implementar el SGDEA para Expediente Electrónico en el SGD.</v>
      </c>
      <c r="BU72" s="598" t="str">
        <f t="shared" si="168"/>
        <v>Cumplida</v>
      </c>
      <c r="BV72" s="537"/>
      <c r="BW72" s="537"/>
      <c r="BX72" s="651">
        <f>BX19</f>
        <v>45335</v>
      </c>
      <c r="BY72" s="342" t="str">
        <f>BY19</f>
        <v xml:space="preserve">En el CIGD del 23/01/2024 en el marco de presentación de los Planes de Acción, el Grupo de Gestión Documental presento el  Plan Institucional de Archivos de la Entidad -PINAR, para la función archivística del Ministerio </v>
      </c>
      <c r="BZ72" s="348" t="str">
        <f t="shared" ref="BZ72:CE72" si="169">BZ19</f>
        <v>GRUPO DE GESTION DOCUMENTAL</v>
      </c>
      <c r="CA72" s="334" t="str">
        <f t="shared" si="169"/>
        <v>Plan Institucional de Archivo</v>
      </c>
      <c r="CB72" s="348">
        <f t="shared" si="169"/>
        <v>0</v>
      </c>
      <c r="CC72" s="348" t="str">
        <f t="shared" si="169"/>
        <v>X</v>
      </c>
      <c r="CD72" s="348" t="str">
        <f t="shared" si="169"/>
        <v>Con el Plan Institucional de Archivo se propende por: Implementar SIC, Mejorar y actualizar los Instrumentos Archivísticos; Aplicar TRDs y TVDs; Implementar los programas específicos para Documentos Especiales y de Gestión de Documentos Electrónicos; e Implementar el SGDEA para Expediente Electrónico en el SGD.</v>
      </c>
      <c r="CE72" s="597" t="str">
        <f t="shared" si="169"/>
        <v>Cumplida</v>
      </c>
      <c r="CF72" s="537"/>
      <c r="CG72" s="537"/>
    </row>
    <row r="73" spans="1:85" ht="87.75" hidden="1" customHeight="1">
      <c r="A73" s="1106"/>
      <c r="B73" s="1108"/>
      <c r="C73" s="1108"/>
      <c r="D73" s="1108"/>
      <c r="E73" s="1156"/>
      <c r="F73" s="1108"/>
      <c r="G73" s="1108"/>
      <c r="H73" s="1108"/>
      <c r="I73" s="1158"/>
      <c r="J73" s="1108"/>
      <c r="K73" s="1159"/>
      <c r="L73" s="1108"/>
      <c r="M73" s="1108"/>
      <c r="N73" s="1124"/>
      <c r="O73" s="1108"/>
      <c r="P73" s="1112"/>
      <c r="Q73" s="1124"/>
      <c r="R73" s="1124"/>
      <c r="S73" s="1124"/>
      <c r="T73" s="1124"/>
      <c r="U73" s="1151"/>
      <c r="V73" s="1152"/>
      <c r="W73" s="1154"/>
      <c r="X73" s="1108"/>
      <c r="Y73" s="1106"/>
      <c r="Z73" s="336" t="s">
        <v>1382</v>
      </c>
      <c r="AA73" s="343" t="s">
        <v>89</v>
      </c>
      <c r="AB73" s="340" t="s">
        <v>167</v>
      </c>
      <c r="AC73" s="343" t="s">
        <v>91</v>
      </c>
      <c r="AD73" s="343" t="s">
        <v>208</v>
      </c>
      <c r="AE73" s="337">
        <f>VLOOKUP(AD73,'Datos Validacion'!$K$6:$L$8,2,0)</f>
        <v>0.1</v>
      </c>
      <c r="AF73" s="340" t="s">
        <v>188</v>
      </c>
      <c r="AG73" s="337">
        <f>VLOOKUP(AF73,'Datos Validacion'!$M$6:$N$7,2,0)</f>
        <v>0.25</v>
      </c>
      <c r="AH73" s="343" t="s">
        <v>94</v>
      </c>
      <c r="AI73" s="336" t="s">
        <v>209</v>
      </c>
      <c r="AJ73" s="343" t="s">
        <v>96</v>
      </c>
      <c r="AK73" s="340" t="s">
        <v>210</v>
      </c>
      <c r="AL73" s="345">
        <f t="shared" si="151"/>
        <v>0.35</v>
      </c>
      <c r="AM73" s="1122"/>
      <c r="AN73" s="1122"/>
      <c r="AO73" s="1122"/>
      <c r="AP73" s="346">
        <f t="shared" si="165"/>
        <v>0</v>
      </c>
      <c r="AQ73" s="1106"/>
      <c r="AR73" s="1124"/>
      <c r="AS73" s="1126"/>
      <c r="AT73" s="365" t="s">
        <v>211</v>
      </c>
      <c r="AU73" s="375" t="s">
        <v>426</v>
      </c>
      <c r="AV73" s="414">
        <v>45209</v>
      </c>
      <c r="AW73" s="342" t="s">
        <v>213</v>
      </c>
      <c r="AX73" s="334" t="s">
        <v>205</v>
      </c>
      <c r="AY73" s="367" t="s">
        <v>151</v>
      </c>
      <c r="AZ73" s="342"/>
      <c r="BA73" s="334" t="s">
        <v>152</v>
      </c>
      <c r="BB73" s="348" t="s">
        <v>206</v>
      </c>
      <c r="BC73" s="376">
        <f>BC24</f>
        <v>45335</v>
      </c>
      <c r="BD73" s="444" t="str">
        <f t="shared" ref="BD73:BJ73" si="170">BD24</f>
        <v>Infomes periodicos de seguimiento alertas de eventos e incidentes</v>
      </c>
      <c r="BE73" s="376" t="str">
        <f t="shared" si="170"/>
        <v>Oficina Sistemas de Información 
- Monitoreo Plataforma Tecnológica</v>
      </c>
      <c r="BF73" s="455" t="str">
        <f t="shared" si="170"/>
        <v>MRSPI2022 Seguimeinto Acciones 202312 202402</v>
      </c>
      <c r="BG73" s="376"/>
      <c r="BH73" s="376" t="str">
        <f t="shared" si="170"/>
        <v>X</v>
      </c>
      <c r="BI73" s="444" t="str">
        <f t="shared" si="170"/>
        <v>ANS Contrato GC363-2025</v>
      </c>
      <c r="BJ73" s="503" t="str">
        <f t="shared" si="170"/>
        <v>Cumplida</v>
      </c>
      <c r="BK73" s="535">
        <v>1</v>
      </c>
      <c r="BL73" s="535"/>
      <c r="BN73" s="494">
        <f>BN24</f>
        <v>45335</v>
      </c>
      <c r="BO73" s="498" t="str">
        <f t="shared" ref="BO73:BQ73" si="171">BO24</f>
        <v>Infomes periodicos de seguimiento alertas de eventos e incidentes</v>
      </c>
      <c r="BP73" s="494" t="str">
        <f t="shared" si="171"/>
        <v>Oficina Sistemas de Información 
- Monitoreo Plataforma Tecnológica</v>
      </c>
      <c r="BQ73" s="494" t="str">
        <f t="shared" si="171"/>
        <v>MRSPI2022 Seguimeinto Acciones 202312 202402</v>
      </c>
      <c r="BR73" s="494"/>
      <c r="BS73" s="494" t="str">
        <f t="shared" ref="BS73:BU73" si="172">BS24</f>
        <v>X</v>
      </c>
      <c r="BT73" s="627" t="str">
        <f t="shared" si="172"/>
        <v>ANS Contrato GC363-2025</v>
      </c>
      <c r="BU73" s="628" t="str">
        <f t="shared" si="172"/>
        <v>Cumplida</v>
      </c>
      <c r="BV73" s="535"/>
      <c r="BW73" s="535"/>
      <c r="BX73" s="366">
        <f>BX24</f>
        <v>45335</v>
      </c>
      <c r="BY73" s="654" t="str">
        <f t="shared" ref="BY73:CA73" si="173">BY24</f>
        <v>Infomes periodicos de seguimiento alertas de eventos e incidentes</v>
      </c>
      <c r="BZ73" s="366" t="str">
        <f t="shared" si="173"/>
        <v>Oficina Sistemas de Información 
- Monitoreo Plataforma Tecnológica</v>
      </c>
      <c r="CA73" s="366" t="str">
        <f t="shared" si="173"/>
        <v>MRSPI2022 Seguimeinto Acciones 202312 202402</v>
      </c>
      <c r="CB73" s="366"/>
      <c r="CC73" s="366" t="str">
        <f t="shared" ref="CC73:CE73" si="174">CC24</f>
        <v>X</v>
      </c>
      <c r="CD73" s="651" t="str">
        <f t="shared" si="174"/>
        <v>ANS Contrato GC363-2025</v>
      </c>
      <c r="CE73" s="652" t="str">
        <f t="shared" si="174"/>
        <v>Cumplida</v>
      </c>
      <c r="CF73" s="535"/>
      <c r="CG73" s="535"/>
    </row>
    <row r="74" spans="1:85" ht="87.75" hidden="1" customHeight="1">
      <c r="A74" s="1106"/>
      <c r="B74" s="1108"/>
      <c r="C74" s="1108"/>
      <c r="D74" s="1108"/>
      <c r="E74" s="1156"/>
      <c r="F74" s="1108"/>
      <c r="G74" s="1108"/>
      <c r="H74" s="1108"/>
      <c r="I74" s="1158"/>
      <c r="J74" s="1108"/>
      <c r="K74" s="1159"/>
      <c r="L74" s="1108"/>
      <c r="M74" s="1108"/>
      <c r="N74" s="1124"/>
      <c r="O74" s="1108"/>
      <c r="P74" s="1112"/>
      <c r="Q74" s="1124"/>
      <c r="R74" s="1124"/>
      <c r="S74" s="1124"/>
      <c r="T74" s="1119"/>
      <c r="U74" s="1148"/>
      <c r="V74" s="1150"/>
      <c r="W74" s="1155"/>
      <c r="X74" s="1108"/>
      <c r="Y74" s="1109"/>
      <c r="Z74" s="380" t="s">
        <v>1373</v>
      </c>
      <c r="AA74" s="343" t="s">
        <v>89</v>
      </c>
      <c r="AB74" s="340" t="s">
        <v>219</v>
      </c>
      <c r="AC74" s="343" t="s">
        <v>91</v>
      </c>
      <c r="AD74" s="343" t="s">
        <v>208</v>
      </c>
      <c r="AE74" s="337">
        <f>VLOOKUP(AD74,'Datos Validacion'!$K$6:$L$8,2,0)</f>
        <v>0.1</v>
      </c>
      <c r="AF74" s="340" t="s">
        <v>188</v>
      </c>
      <c r="AG74" s="337">
        <f>VLOOKUP(AF74,'Datos Validacion'!$M$6:$N$7,2,0)</f>
        <v>0.25</v>
      </c>
      <c r="AH74" s="343" t="s">
        <v>94</v>
      </c>
      <c r="AI74" s="334" t="s">
        <v>220</v>
      </c>
      <c r="AJ74" s="343" t="s">
        <v>96</v>
      </c>
      <c r="AK74" s="332" t="s">
        <v>221</v>
      </c>
      <c r="AL74" s="345">
        <f t="shared" si="151"/>
        <v>0.35</v>
      </c>
      <c r="AM74" s="1123"/>
      <c r="AN74" s="1123"/>
      <c r="AO74" s="1123"/>
      <c r="AP74" s="346">
        <f t="shared" si="165"/>
        <v>0</v>
      </c>
      <c r="AQ74" s="1109"/>
      <c r="AR74" s="1119"/>
      <c r="AS74" s="1133"/>
      <c r="AT74" s="365" t="s">
        <v>222</v>
      </c>
      <c r="AU74" s="431" t="s">
        <v>427</v>
      </c>
      <c r="AV74" s="414">
        <v>45209</v>
      </c>
      <c r="AW74" s="342" t="s">
        <v>224</v>
      </c>
      <c r="AX74" s="334" t="s">
        <v>195</v>
      </c>
      <c r="AY74" s="367" t="s">
        <v>196</v>
      </c>
      <c r="AZ74" s="342"/>
      <c r="BA74" s="334" t="s">
        <v>152</v>
      </c>
      <c r="BB74" s="348" t="s">
        <v>225</v>
      </c>
      <c r="BC74" s="432">
        <f>BC23</f>
        <v>45335</v>
      </c>
      <c r="BD74" s="445" t="str">
        <f t="shared" ref="BD74:BJ74" si="175">BD23</f>
        <v>Cumplida para la vigencia 2023</v>
      </c>
      <c r="BE74" s="432" t="str">
        <f t="shared" si="175"/>
        <v>Oficina Sistemas de Información 
- Monitoreo Plataforma Tecnológica</v>
      </c>
      <c r="BF74" s="456" t="str">
        <f t="shared" si="175"/>
        <v>MRSPI2022 Seguimeinto Acciones 202312 202402</v>
      </c>
      <c r="BG74" s="432"/>
      <c r="BH74" s="432" t="str">
        <f t="shared" si="175"/>
        <v>X</v>
      </c>
      <c r="BI74" s="445" t="str">
        <f t="shared" si="175"/>
        <v>Cumplida para la vigencia 2023</v>
      </c>
      <c r="BJ74" s="504" t="str">
        <f t="shared" si="175"/>
        <v>Cumplida</v>
      </c>
      <c r="BK74" s="535">
        <v>1</v>
      </c>
      <c r="BL74" s="535"/>
      <c r="BN74" s="494">
        <f>BN23</f>
        <v>45335</v>
      </c>
      <c r="BO74" s="498" t="str">
        <f t="shared" ref="BO74:BQ74" si="176">BO23</f>
        <v>Cumplida para la vigencia 2023</v>
      </c>
      <c r="BP74" s="494" t="str">
        <f t="shared" si="176"/>
        <v>Oficina Sistemas de Información 
- Monitoreo Plataforma Tecnológica</v>
      </c>
      <c r="BQ74" s="494" t="str">
        <f t="shared" si="176"/>
        <v>MRSPI2022 Seguimeinto Acciones 202312 202402</v>
      </c>
      <c r="BR74" s="494"/>
      <c r="BS74" s="494" t="str">
        <f t="shared" ref="BS74:BU74" si="177">BS23</f>
        <v>X</v>
      </c>
      <c r="BT74" s="627" t="str">
        <f t="shared" si="177"/>
        <v>Cumplida para la vigencia 2023</v>
      </c>
      <c r="BU74" s="628" t="str">
        <f t="shared" si="177"/>
        <v>Cumplida</v>
      </c>
      <c r="BV74" s="535"/>
      <c r="BW74" s="535"/>
      <c r="BX74" s="366">
        <f>BX23</f>
        <v>45335</v>
      </c>
      <c r="BY74" s="654" t="str">
        <f t="shared" ref="BY74:CA74" si="178">BY23</f>
        <v>Cumplida para la vigencia 2023</v>
      </c>
      <c r="BZ74" s="366" t="str">
        <f t="shared" si="178"/>
        <v>Oficina Sistemas de Información 
- Monitoreo Plataforma Tecnológica</v>
      </c>
      <c r="CA74" s="366" t="str">
        <f t="shared" si="178"/>
        <v>MRSPI2022 Seguimeinto Acciones 202312 202402</v>
      </c>
      <c r="CB74" s="366"/>
      <c r="CC74" s="366" t="str">
        <f t="shared" ref="CC74:CE74" si="179">CC23</f>
        <v>X</v>
      </c>
      <c r="CD74" s="651" t="str">
        <f t="shared" si="179"/>
        <v>Cumplida para la vigencia 2023</v>
      </c>
      <c r="CE74" s="652" t="str">
        <f t="shared" si="179"/>
        <v>Cumplida</v>
      </c>
      <c r="CF74" s="535"/>
      <c r="CG74" s="535"/>
    </row>
    <row r="75" spans="1:85" ht="93.75" hidden="1" customHeight="1">
      <c r="A75" s="1105" t="s">
        <v>1333</v>
      </c>
      <c r="B75" s="1107"/>
      <c r="C75" s="1107"/>
      <c r="D75" s="1107"/>
      <c r="E75" s="1127" t="s">
        <v>428</v>
      </c>
      <c r="F75" s="1107" t="s">
        <v>429</v>
      </c>
      <c r="G75" s="1107" t="s">
        <v>430</v>
      </c>
      <c r="H75" s="1107" t="s">
        <v>431</v>
      </c>
      <c r="I75" s="1107" t="s">
        <v>432</v>
      </c>
      <c r="J75" s="1107" t="s">
        <v>433</v>
      </c>
      <c r="K75" s="1139">
        <v>19</v>
      </c>
      <c r="L75" s="1107" t="s">
        <v>402</v>
      </c>
      <c r="M75" s="1124" t="s">
        <v>434</v>
      </c>
      <c r="N75" s="1118" t="s">
        <v>79</v>
      </c>
      <c r="O75" s="1107" t="s">
        <v>435</v>
      </c>
      <c r="P75" s="1009">
        <v>19</v>
      </c>
      <c r="Q75" s="1118" t="s">
        <v>436</v>
      </c>
      <c r="R75" s="1118" t="s">
        <v>82</v>
      </c>
      <c r="S75" s="1118" t="s">
        <v>362</v>
      </c>
      <c r="T75" s="1118" t="s">
        <v>184</v>
      </c>
      <c r="U75" s="1147">
        <f>VLOOKUP(T75,'Datos Validacion'!$C$6:$D$10,2,0)</f>
        <v>0.4</v>
      </c>
      <c r="V75" s="1149" t="s">
        <v>263</v>
      </c>
      <c r="W75" s="1137">
        <f>VLOOKUP(V75,'Datos Validacion'!$E$6:$F$15,2,0)</f>
        <v>0.6</v>
      </c>
      <c r="X75" s="1107" t="s">
        <v>1391</v>
      </c>
      <c r="Y75" s="1105" t="s">
        <v>263</v>
      </c>
      <c r="Z75" s="336" t="s">
        <v>1392</v>
      </c>
      <c r="AA75" s="343" t="s">
        <v>89</v>
      </c>
      <c r="AB75" s="340" t="s">
        <v>438</v>
      </c>
      <c r="AC75" s="343" t="s">
        <v>91</v>
      </c>
      <c r="AD75" s="343" t="s">
        <v>92</v>
      </c>
      <c r="AE75" s="337">
        <f>VLOOKUP(AD75,'Datos Validacion'!$K$6:$L$8,2,0)</f>
        <v>0.25</v>
      </c>
      <c r="AF75" s="340" t="s">
        <v>93</v>
      </c>
      <c r="AG75" s="337">
        <f>VLOOKUP(AF75,'Datos Validacion'!$M$6:$N$7,2,0)</f>
        <v>0.15</v>
      </c>
      <c r="AH75" s="343" t="s">
        <v>94</v>
      </c>
      <c r="AI75" s="340" t="s">
        <v>439</v>
      </c>
      <c r="AJ75" s="343" t="s">
        <v>96</v>
      </c>
      <c r="AK75" s="340" t="s">
        <v>440</v>
      </c>
      <c r="AL75" s="345">
        <f t="shared" si="151"/>
        <v>0.4</v>
      </c>
      <c r="AM75" s="1121" t="str">
        <f t="shared" ref="AM75:AM77" si="180">IF(AN75&lt;=20%,"MUY BAJA",IF(AN75&lt;=40%,"BAJA",IF(AN75&lt;=60%,"MEDIA",IF(AN75&lt;=80%,"ALTA","MUY ALTA"))))</f>
        <v>BAJA</v>
      </c>
      <c r="AN75" s="1121">
        <f t="shared" ref="AN75:AN77" si="181">IF(OR(AD75="prevenir",AD75="detectar"),(U75-(U75*AL75)), U75)</f>
        <v>0.24</v>
      </c>
      <c r="AO75" s="1121" t="str">
        <f t="shared" ref="AO75:AO77" si="182">IF(AP75&lt;=20%,"LEVE",IF(AP75&lt;=40%,"MENOR",IF(AP75&lt;=60%,"MODERADO",IF(AP75&lt;=80%,"MAYOR","CATASTROFICO"))))</f>
        <v>MODERADO</v>
      </c>
      <c r="AP75" s="1121">
        <f t="shared" si="165"/>
        <v>0.6</v>
      </c>
      <c r="AQ75" s="1105" t="s">
        <v>263</v>
      </c>
      <c r="AR75" s="1118" t="s">
        <v>191</v>
      </c>
      <c r="AS75" s="347"/>
      <c r="AT75" s="416" t="s">
        <v>441</v>
      </c>
      <c r="AU75" s="493" t="s">
        <v>1409</v>
      </c>
      <c r="AV75" s="366">
        <v>45209</v>
      </c>
      <c r="AW75" s="342" t="s">
        <v>443</v>
      </c>
      <c r="AX75" s="334" t="s">
        <v>477</v>
      </c>
      <c r="AY75" s="367" t="s">
        <v>151</v>
      </c>
      <c r="AZ75" s="342"/>
      <c r="BA75" s="334" t="s">
        <v>152</v>
      </c>
      <c r="BB75" s="348" t="s">
        <v>444</v>
      </c>
      <c r="BC75" s="494">
        <v>45334</v>
      </c>
      <c r="BD75" s="495" t="s">
        <v>1410</v>
      </c>
      <c r="BE75" s="496" t="s">
        <v>195</v>
      </c>
      <c r="BF75" s="497" t="s">
        <v>1339</v>
      </c>
      <c r="BG75" s="495"/>
      <c r="BH75" s="496" t="s">
        <v>152</v>
      </c>
      <c r="BI75" s="498" t="s">
        <v>1411</v>
      </c>
      <c r="BJ75" s="499" t="s">
        <v>1314</v>
      </c>
      <c r="BK75" s="535">
        <v>1</v>
      </c>
      <c r="BL75" s="535"/>
      <c r="BN75" s="494">
        <v>45334</v>
      </c>
      <c r="BO75" s="495" t="s">
        <v>1410</v>
      </c>
      <c r="BP75" s="496" t="s">
        <v>195</v>
      </c>
      <c r="BQ75" s="639" t="s">
        <v>1339</v>
      </c>
      <c r="BR75" s="495"/>
      <c r="BS75" s="496" t="s">
        <v>152</v>
      </c>
      <c r="BT75" s="627" t="s">
        <v>1411</v>
      </c>
      <c r="BU75" s="499" t="s">
        <v>1314</v>
      </c>
      <c r="BV75" s="535"/>
      <c r="BW75" s="535"/>
      <c r="BX75" s="366">
        <v>45334</v>
      </c>
      <c r="BY75" s="342" t="s">
        <v>1410</v>
      </c>
      <c r="BZ75" s="334" t="s">
        <v>195</v>
      </c>
      <c r="CA75" s="514" t="s">
        <v>1339</v>
      </c>
      <c r="CB75" s="342"/>
      <c r="CC75" s="334" t="s">
        <v>152</v>
      </c>
      <c r="CD75" s="651" t="s">
        <v>1411</v>
      </c>
      <c r="CE75" s="330" t="s">
        <v>1314</v>
      </c>
      <c r="CF75" s="535"/>
      <c r="CG75" s="535"/>
    </row>
    <row r="76" spans="1:85" ht="93.75" customHeight="1">
      <c r="A76" s="1109"/>
      <c r="B76" s="1110"/>
      <c r="C76" s="1110"/>
      <c r="D76" s="1110"/>
      <c r="E76" s="1128"/>
      <c r="F76" s="1110"/>
      <c r="G76" s="1110"/>
      <c r="H76" s="1110"/>
      <c r="I76" s="1110"/>
      <c r="J76" s="1110"/>
      <c r="K76" s="1140"/>
      <c r="L76" s="1110"/>
      <c r="M76" s="1119"/>
      <c r="N76" s="1119"/>
      <c r="O76" s="1110"/>
      <c r="P76" s="1010"/>
      <c r="Q76" s="1119"/>
      <c r="R76" s="1119"/>
      <c r="S76" s="1119"/>
      <c r="T76" s="1119"/>
      <c r="U76" s="1148"/>
      <c r="V76" s="1150"/>
      <c r="W76" s="1138"/>
      <c r="X76" s="1110"/>
      <c r="Y76" s="1109"/>
      <c r="Z76" s="400" t="s">
        <v>1379</v>
      </c>
      <c r="AA76" s="393" t="s">
        <v>89</v>
      </c>
      <c r="AB76" s="392" t="s">
        <v>391</v>
      </c>
      <c r="AC76" s="394" t="s">
        <v>91</v>
      </c>
      <c r="AD76" s="394" t="s">
        <v>92</v>
      </c>
      <c r="AE76" s="395">
        <f>VLOOKUP(AD76,'Datos Validacion'!$K$6:$L$8,2,0)</f>
        <v>0.25</v>
      </c>
      <c r="AF76" s="396" t="s">
        <v>93</v>
      </c>
      <c r="AG76" s="395">
        <f>VLOOKUP(AF76,'Datos Validacion'!$M$6:$N$7,2,0)</f>
        <v>0.15</v>
      </c>
      <c r="AH76" s="394" t="s">
        <v>94</v>
      </c>
      <c r="AI76" s="392" t="s">
        <v>274</v>
      </c>
      <c r="AJ76" s="394" t="s">
        <v>96</v>
      </c>
      <c r="AK76" s="401" t="s">
        <v>445</v>
      </c>
      <c r="AL76" s="397">
        <f t="shared" si="151"/>
        <v>0.4</v>
      </c>
      <c r="AM76" s="1123"/>
      <c r="AN76" s="1123"/>
      <c r="AO76" s="1123"/>
      <c r="AP76" s="1123"/>
      <c r="AQ76" s="1109"/>
      <c r="AR76" s="1119"/>
      <c r="AS76" s="355"/>
      <c r="AT76" s="416" t="s">
        <v>375</v>
      </c>
      <c r="AU76" s="500" t="s">
        <v>446</v>
      </c>
      <c r="AV76" s="366">
        <v>45209</v>
      </c>
      <c r="AW76" s="342" t="str">
        <f>AW61</f>
        <v>Pendiente publicar noticia uso adecuado de activos de información</v>
      </c>
      <c r="AX76" s="334" t="s">
        <v>195</v>
      </c>
      <c r="AY76" s="334"/>
      <c r="AZ76" s="342"/>
      <c r="BA76" s="334"/>
      <c r="BB76" s="348"/>
      <c r="BC76" s="1092" t="s">
        <v>1397</v>
      </c>
      <c r="BD76" s="1101" t="s">
        <v>1412</v>
      </c>
      <c r="BE76" s="1092" t="s">
        <v>195</v>
      </c>
      <c r="BF76" s="1098" t="s">
        <v>1399</v>
      </c>
      <c r="BG76" s="1095"/>
      <c r="BH76" s="1092" t="s">
        <v>152</v>
      </c>
      <c r="BI76" s="1092" t="s">
        <v>1400</v>
      </c>
      <c r="BJ76" s="1089" t="s">
        <v>1340</v>
      </c>
      <c r="BK76" s="985"/>
      <c r="BL76" s="985">
        <v>1</v>
      </c>
      <c r="BN76" s="1052">
        <f>BN35</f>
        <v>45365</v>
      </c>
      <c r="BO76" s="1055" t="str">
        <f>BO35</f>
        <v xml:space="preserve">Durante el 2024 se adelantarán publicaciones de buenas prácticas de seguridad y privacidad de la información y el manejo de repositorios de almacenamientos.
Se impleemnta a partir del mes de Marzo 2024 acorde con la articulación de la Matriz de Comunicación Interna y la Estrategia Capacitación, Comunicaciópn y Sensibilización - ECCS-SPI. En Desarrollo de la ECCS-SPI el 20/03/2024 se adelantará en el proceso de inducción nuevos funcionarios se informara sobre el alcance de SPI anivel institucional y buenas prácticas SPI y Seguridad Digital. 
</v>
      </c>
      <c r="BP76" s="1052" t="s">
        <v>195</v>
      </c>
      <c r="BQ76" s="1058" t="s">
        <v>1399</v>
      </c>
      <c r="BR76" s="1061"/>
      <c r="BS76" s="1052" t="s">
        <v>152</v>
      </c>
      <c r="BT76" s="1064" t="s">
        <v>1400</v>
      </c>
      <c r="BU76" s="1067" t="s">
        <v>1340</v>
      </c>
      <c r="BV76" s="985"/>
      <c r="BW76" s="985">
        <v>1</v>
      </c>
      <c r="BX76" s="993">
        <f>BX35</f>
        <v>45382</v>
      </c>
      <c r="BY76" s="996" t="str">
        <f>BY35</f>
        <v xml:space="preserve">El 20/03/2024.se llevó a cabo el proceso de inducción a nuevos funcionarios en la cual se apropio el alacance sw la gestión tecnológica, atención de la Mesa de ayuda y soporte técnico a usuarios y equipos institucionales, y el alcance de la seguridad y privacidad de la información y aplaición de buenas prácticas de SPI y Seguridad Digital en el uso de activos institucionales.
</v>
      </c>
      <c r="BZ76" s="999" t="s">
        <v>195</v>
      </c>
      <c r="CA76" s="989" t="s">
        <v>1399</v>
      </c>
      <c r="CB76" s="1003"/>
      <c r="CC76" s="999" t="s">
        <v>152</v>
      </c>
      <c r="CD76" s="996" t="str">
        <f>CD35</f>
        <v>Los controles de acceso de usuarios a servicios de red cuentan don doble factor de autenticación para uso de almacenamiento institucionales, aplicaciones como Gestión Documental o Mintranet con acceso externo.</v>
      </c>
      <c r="CE76" s="1006" t="s">
        <v>1340</v>
      </c>
      <c r="CF76" s="985"/>
      <c r="CG76" s="985">
        <v>1</v>
      </c>
    </row>
    <row r="77" spans="1:85" ht="81.95" customHeight="1">
      <c r="A77" s="1105" t="s">
        <v>1334</v>
      </c>
      <c r="B77" s="1107"/>
      <c r="C77" s="1107"/>
      <c r="D77" s="1107"/>
      <c r="E77" s="1127" t="s">
        <v>447</v>
      </c>
      <c r="F77" s="1107" t="s">
        <v>448</v>
      </c>
      <c r="G77" s="1107" t="s">
        <v>449</v>
      </c>
      <c r="H77" s="1107" t="s">
        <v>450</v>
      </c>
      <c r="I77" s="1107" t="s">
        <v>451</v>
      </c>
      <c r="J77" s="1107" t="s">
        <v>433</v>
      </c>
      <c r="K77" s="1139">
        <v>20</v>
      </c>
      <c r="L77" s="1107" t="s">
        <v>452</v>
      </c>
      <c r="M77" s="1124" t="s">
        <v>453</v>
      </c>
      <c r="N77" s="1118" t="s">
        <v>79</v>
      </c>
      <c r="O77" s="1107" t="s">
        <v>454</v>
      </c>
      <c r="P77" s="1009">
        <v>20</v>
      </c>
      <c r="Q77" s="1118" t="s">
        <v>455</v>
      </c>
      <c r="R77" s="1118" t="s">
        <v>82</v>
      </c>
      <c r="S77" s="1118" t="s">
        <v>456</v>
      </c>
      <c r="T77" s="1118" t="s">
        <v>389</v>
      </c>
      <c r="U77" s="1147">
        <f>VLOOKUP(T77,'Datos Validacion'!$C$6:$D$10,2,0)</f>
        <v>0.2</v>
      </c>
      <c r="V77" s="1149" t="s">
        <v>457</v>
      </c>
      <c r="W77" s="1137">
        <f>VLOOKUP(V77,'Datos Validacion'!$E$6:$F$15,2,0)</f>
        <v>0.4</v>
      </c>
      <c r="X77" s="341" t="s">
        <v>1393</v>
      </c>
      <c r="Y77" s="1105" t="s">
        <v>245</v>
      </c>
      <c r="Z77" s="336" t="s">
        <v>459</v>
      </c>
      <c r="AA77" s="343" t="s">
        <v>89</v>
      </c>
      <c r="AB77" s="340" t="s">
        <v>460</v>
      </c>
      <c r="AC77" s="343" t="s">
        <v>91</v>
      </c>
      <c r="AD77" s="343" t="s">
        <v>92</v>
      </c>
      <c r="AE77" s="337">
        <f>VLOOKUP(AD77,'Datos Validacion'!$K$6:$L$8,2,0)</f>
        <v>0.25</v>
      </c>
      <c r="AF77" s="340" t="s">
        <v>188</v>
      </c>
      <c r="AG77" s="337">
        <f>VLOOKUP(AF77,'Datos Validacion'!$M$6:$N$7,2,0)</f>
        <v>0.25</v>
      </c>
      <c r="AH77" s="343" t="s">
        <v>94</v>
      </c>
      <c r="AI77" s="340" t="s">
        <v>461</v>
      </c>
      <c r="AJ77" s="343" t="s">
        <v>96</v>
      </c>
      <c r="AK77" s="340" t="s">
        <v>462</v>
      </c>
      <c r="AL77" s="345">
        <f t="shared" si="151"/>
        <v>0.5</v>
      </c>
      <c r="AM77" s="1121" t="str">
        <f t="shared" si="180"/>
        <v>MUY BAJA</v>
      </c>
      <c r="AN77" s="1121">
        <f t="shared" si="181"/>
        <v>0.1</v>
      </c>
      <c r="AO77" s="1121" t="str">
        <f t="shared" si="182"/>
        <v>MENOR</v>
      </c>
      <c r="AP77" s="1121">
        <f t="shared" si="165"/>
        <v>0.4</v>
      </c>
      <c r="AQ77" s="1105" t="s">
        <v>245</v>
      </c>
      <c r="AR77" s="1118" t="s">
        <v>250</v>
      </c>
      <c r="AS77" s="364"/>
      <c r="AT77" s="416" t="s">
        <v>463</v>
      </c>
      <c r="AU77" s="1146" t="s">
        <v>464</v>
      </c>
      <c r="AV77" s="366">
        <v>45209</v>
      </c>
      <c r="AW77" s="1143" t="str">
        <f>AW35</f>
        <v xml:space="preserve">Pendiente de publicar en noviembre 2023 noticia sobre aplicación de políticas de segurida de la información. </v>
      </c>
      <c r="AX77" s="1118" t="s">
        <v>195</v>
      </c>
      <c r="AY77" s="1118"/>
      <c r="AZ77" s="1118"/>
      <c r="BA77" s="1118"/>
      <c r="BB77" s="1145"/>
      <c r="BC77" s="1093"/>
      <c r="BD77" s="1102"/>
      <c r="BE77" s="1093"/>
      <c r="BF77" s="1099"/>
      <c r="BG77" s="1096"/>
      <c r="BH77" s="1093"/>
      <c r="BI77" s="1093"/>
      <c r="BJ77" s="1090"/>
      <c r="BK77" s="986"/>
      <c r="BL77" s="986"/>
      <c r="BN77" s="1053"/>
      <c r="BO77" s="1056"/>
      <c r="BP77" s="1053"/>
      <c r="BQ77" s="1059"/>
      <c r="BR77" s="1062"/>
      <c r="BS77" s="1053"/>
      <c r="BT77" s="1065"/>
      <c r="BU77" s="1068"/>
      <c r="BV77" s="986"/>
      <c r="BW77" s="986"/>
      <c r="BX77" s="994"/>
      <c r="BY77" s="997"/>
      <c r="BZ77" s="1000"/>
      <c r="CA77" s="1002"/>
      <c r="CB77" s="1004"/>
      <c r="CC77" s="1000"/>
      <c r="CD77" s="997"/>
      <c r="CE77" s="1007"/>
      <c r="CF77" s="986"/>
      <c r="CG77" s="986"/>
    </row>
    <row r="78" spans="1:85" ht="81.95" customHeight="1">
      <c r="A78" s="1109"/>
      <c r="B78" s="1110"/>
      <c r="C78" s="1110"/>
      <c r="D78" s="1110"/>
      <c r="E78" s="1128"/>
      <c r="F78" s="1110"/>
      <c r="G78" s="1110"/>
      <c r="H78" s="1110"/>
      <c r="I78" s="1110"/>
      <c r="J78" s="1110"/>
      <c r="K78" s="1140"/>
      <c r="L78" s="1110"/>
      <c r="M78" s="1119"/>
      <c r="N78" s="1119"/>
      <c r="O78" s="1110"/>
      <c r="P78" s="1010"/>
      <c r="Q78" s="1119"/>
      <c r="R78" s="1119"/>
      <c r="S78" s="1119"/>
      <c r="T78" s="1119"/>
      <c r="U78" s="1148"/>
      <c r="V78" s="1150"/>
      <c r="W78" s="1138"/>
      <c r="X78" s="356"/>
      <c r="Y78" s="1109"/>
      <c r="Z78" s="400" t="s">
        <v>1379</v>
      </c>
      <c r="AA78" s="343" t="s">
        <v>89</v>
      </c>
      <c r="AB78" s="392" t="s">
        <v>391</v>
      </c>
      <c r="AC78" s="343" t="s">
        <v>91</v>
      </c>
      <c r="AD78" s="343" t="s">
        <v>92</v>
      </c>
      <c r="AE78" s="337">
        <f>VLOOKUP(AD78,'Datos Validacion'!$K$6:$L$8,2,0)</f>
        <v>0.25</v>
      </c>
      <c r="AF78" s="340" t="s">
        <v>188</v>
      </c>
      <c r="AG78" s="337">
        <f>VLOOKUP(AF78,'Datos Validacion'!$M$6:$N$7,2,0)</f>
        <v>0.25</v>
      </c>
      <c r="AH78" s="343" t="s">
        <v>94</v>
      </c>
      <c r="AI78" s="340" t="s">
        <v>274</v>
      </c>
      <c r="AJ78" s="343" t="s">
        <v>96</v>
      </c>
      <c r="AK78" s="340" t="s">
        <v>465</v>
      </c>
      <c r="AL78" s="345">
        <f t="shared" si="151"/>
        <v>0.5</v>
      </c>
      <c r="AM78" s="1123"/>
      <c r="AN78" s="1123"/>
      <c r="AO78" s="1123"/>
      <c r="AP78" s="1123"/>
      <c r="AQ78" s="1109"/>
      <c r="AR78" s="1119"/>
      <c r="AS78" s="364"/>
      <c r="AT78" s="416" t="s">
        <v>466</v>
      </c>
      <c r="AU78" s="1146"/>
      <c r="AV78" s="366">
        <v>45209</v>
      </c>
      <c r="AW78" s="1144"/>
      <c r="AX78" s="1119"/>
      <c r="AY78" s="1119"/>
      <c r="AZ78" s="1119"/>
      <c r="BA78" s="1119"/>
      <c r="BB78" s="1145"/>
      <c r="BC78" s="1094"/>
      <c r="BD78" s="1103"/>
      <c r="BE78" s="1094"/>
      <c r="BF78" s="1100"/>
      <c r="BG78" s="1097"/>
      <c r="BH78" s="1094"/>
      <c r="BI78" s="1094"/>
      <c r="BJ78" s="1091"/>
      <c r="BK78" s="987"/>
      <c r="BL78" s="987"/>
      <c r="BN78" s="1054"/>
      <c r="BO78" s="1057"/>
      <c r="BP78" s="1054"/>
      <c r="BQ78" s="1060"/>
      <c r="BR78" s="1063"/>
      <c r="BS78" s="1054"/>
      <c r="BT78" s="1066"/>
      <c r="BU78" s="1069"/>
      <c r="BV78" s="987"/>
      <c r="BW78" s="987"/>
      <c r="BX78" s="995"/>
      <c r="BY78" s="998"/>
      <c r="BZ78" s="1001"/>
      <c r="CA78" s="990"/>
      <c r="CB78" s="1005"/>
      <c r="CC78" s="1001"/>
      <c r="CD78" s="998"/>
      <c r="CE78" s="1008"/>
      <c r="CF78" s="987"/>
      <c r="CG78" s="987"/>
    </row>
    <row r="79" spans="1:85">
      <c r="A79" s="300"/>
      <c r="B79" s="417"/>
      <c r="C79" s="417"/>
      <c r="D79" s="417"/>
      <c r="E79" s="417"/>
      <c r="F79" s="417"/>
      <c r="G79" s="417"/>
      <c r="H79" s="417"/>
      <c r="I79" s="417"/>
      <c r="J79" s="417"/>
      <c r="K79" s="417"/>
      <c r="L79" s="299"/>
      <c r="M79" s="299"/>
      <c r="N79" s="299"/>
      <c r="O79" s="299"/>
      <c r="P79" s="296"/>
      <c r="Q79" s="299"/>
      <c r="R79" s="299"/>
      <c r="S79" s="299"/>
      <c r="T79" s="296"/>
      <c r="U79" s="297"/>
      <c r="V79" s="418"/>
      <c r="W79" s="419"/>
      <c r="X79" s="315"/>
      <c r="Y79" s="289"/>
      <c r="Z79" s="299"/>
      <c r="AA79" s="286"/>
      <c r="AB79" s="286"/>
      <c r="AC79" s="286"/>
      <c r="AD79" s="286"/>
      <c r="AE79" s="298"/>
      <c r="AF79" s="291"/>
      <c r="AG79" s="298"/>
      <c r="AH79" s="286"/>
      <c r="AI79" s="417"/>
      <c r="AJ79" s="286"/>
      <c r="AK79" s="417"/>
      <c r="AL79" s="289"/>
      <c r="AM79" s="296"/>
      <c r="AN79" s="299"/>
      <c r="AO79" s="420"/>
      <c r="AP79" s="315"/>
      <c r="AQ79" s="289"/>
      <c r="AR79" s="299"/>
      <c r="AS79" s="302"/>
      <c r="AT79" s="302"/>
      <c r="AU79" s="421"/>
      <c r="AV79" s="296"/>
      <c r="AW79" s="299"/>
      <c r="AX79" s="296"/>
      <c r="AY79" s="296"/>
      <c r="AZ79" s="299"/>
      <c r="BA79" s="296"/>
      <c r="BB79" s="421"/>
      <c r="BC79" s="296"/>
      <c r="BD79" s="299"/>
      <c r="BE79" s="296"/>
      <c r="BF79" s="421"/>
      <c r="BG79" s="299"/>
      <c r="BH79" s="296"/>
      <c r="BI79" s="299"/>
      <c r="BJ79" s="422"/>
      <c r="BK79" s="538">
        <f>SUM(BK16:BK78)</f>
        <v>40</v>
      </c>
      <c r="BL79" s="538">
        <f>SUM(BL16:BL78)</f>
        <v>9</v>
      </c>
      <c r="BN79" s="296"/>
      <c r="BO79" s="299"/>
      <c r="BP79" s="296"/>
      <c r="BQ79" s="296"/>
      <c r="BR79" s="299"/>
      <c r="BS79" s="296"/>
      <c r="BT79" s="421"/>
      <c r="BU79" s="422"/>
      <c r="BV79" s="538">
        <f>SUM(BV16:BV78)</f>
        <v>0</v>
      </c>
      <c r="BW79" s="538">
        <f>SUM(BW16:BW78)</f>
        <v>9</v>
      </c>
      <c r="BX79" s="296"/>
      <c r="BY79" s="299"/>
      <c r="BZ79" s="296"/>
      <c r="CA79" s="296"/>
      <c r="CB79" s="299"/>
      <c r="CC79" s="296"/>
      <c r="CD79" s="421"/>
      <c r="CE79" s="422"/>
      <c r="CF79" s="538">
        <f>SUM(CF16:CF78)</f>
        <v>0</v>
      </c>
      <c r="CG79" s="538">
        <f>SUM(CG16:CG78)</f>
        <v>9</v>
      </c>
    </row>
    <row r="80" spans="1:85" ht="12.75" customHeight="1">
      <c r="BK80" s="988">
        <f>SUM(BK79:BL79)</f>
        <v>49</v>
      </c>
      <c r="BL80" s="988"/>
      <c r="BV80" s="988">
        <f>SUM(BV79:BW79)</f>
        <v>9</v>
      </c>
      <c r="BW80" s="988"/>
      <c r="CF80" s="988">
        <f>SUM(CF79:CG79)</f>
        <v>9</v>
      </c>
      <c r="CG80" s="988"/>
    </row>
    <row r="82" spans="3:19" hidden="1">
      <c r="C82" s="1134" t="s">
        <v>467</v>
      </c>
      <c r="D82" s="1135"/>
      <c r="E82" s="1135"/>
      <c r="F82" s="1135"/>
      <c r="G82" s="1135"/>
      <c r="H82" s="1135"/>
      <c r="I82" s="1135"/>
      <c r="J82" s="1135"/>
      <c r="K82" s="1135"/>
      <c r="L82" s="1135"/>
      <c r="M82" s="1135"/>
      <c r="N82" s="1135"/>
      <c r="O82" s="1135"/>
      <c r="P82" s="1135"/>
      <c r="Q82" s="1135"/>
      <c r="R82" s="1135"/>
      <c r="S82" s="1136"/>
    </row>
    <row r="83" spans="3:19" ht="42" hidden="1">
      <c r="C83" s="423" t="s">
        <v>468</v>
      </c>
      <c r="D83" s="423"/>
      <c r="E83" s="423"/>
      <c r="F83" s="423"/>
      <c r="G83" s="423"/>
      <c r="H83" s="423"/>
      <c r="I83" s="423"/>
      <c r="J83" s="423"/>
      <c r="K83" s="423" t="s">
        <v>469</v>
      </c>
      <c r="L83" s="1134" t="s">
        <v>470</v>
      </c>
      <c r="M83" s="1135"/>
      <c r="N83" s="1135"/>
      <c r="O83" s="1135"/>
      <c r="P83" s="1135"/>
      <c r="Q83" s="424" t="s">
        <v>471</v>
      </c>
      <c r="R83" s="424" t="s">
        <v>472</v>
      </c>
      <c r="S83" s="424" t="s">
        <v>473</v>
      </c>
    </row>
    <row r="84" spans="3:19" hidden="1">
      <c r="C84" s="425"/>
      <c r="D84" s="425"/>
      <c r="E84" s="425"/>
      <c r="F84" s="425"/>
      <c r="G84" s="425"/>
      <c r="H84" s="425"/>
      <c r="I84" s="425"/>
      <c r="J84" s="425"/>
      <c r="K84" s="344"/>
      <c r="L84" s="1141"/>
      <c r="M84" s="1142"/>
      <c r="N84" s="1142"/>
      <c r="O84" s="1142"/>
      <c r="P84" s="1142"/>
      <c r="Q84" s="329"/>
      <c r="R84" s="329"/>
      <c r="S84" s="344"/>
    </row>
    <row r="85" spans="3:19" ht="14.25" hidden="1" customHeight="1">
      <c r="C85" s="426"/>
      <c r="D85" s="426"/>
      <c r="E85" s="426"/>
      <c r="F85" s="426"/>
      <c r="G85" s="426"/>
      <c r="H85" s="426"/>
      <c r="I85" s="426"/>
      <c r="J85" s="426"/>
      <c r="K85" s="426"/>
      <c r="L85" s="1141"/>
      <c r="M85" s="1142"/>
      <c r="N85" s="1142"/>
      <c r="O85" s="1142"/>
      <c r="P85" s="1142"/>
      <c r="Q85" s="329"/>
      <c r="R85" s="329"/>
      <c r="S85" s="426"/>
    </row>
    <row r="86" spans="3:19" ht="14.25" hidden="1" customHeight="1">
      <c r="C86" s="426"/>
      <c r="D86" s="426"/>
      <c r="E86" s="426"/>
      <c r="F86" s="426"/>
      <c r="G86" s="426"/>
      <c r="H86" s="426"/>
      <c r="I86" s="426"/>
      <c r="J86" s="426"/>
      <c r="K86" s="426"/>
      <c r="L86" s="1141"/>
      <c r="M86" s="1142"/>
      <c r="N86" s="1142"/>
      <c r="O86" s="1142"/>
      <c r="P86" s="1142"/>
      <c r="Q86" s="329"/>
      <c r="R86" s="329"/>
      <c r="S86" s="426"/>
    </row>
  </sheetData>
  <mergeCells count="1056">
    <mergeCell ref="BU61:BU62"/>
    <mergeCell ref="BW61:BW62"/>
    <mergeCell ref="BJ33:BJ34"/>
    <mergeCell ref="BJ35:BJ36"/>
    <mergeCell ref="BJ49:BJ50"/>
    <mergeCell ref="BJ52:BJ53"/>
    <mergeCell ref="BJ55:BJ56"/>
    <mergeCell ref="BJ58:BJ59"/>
    <mergeCell ref="BJ66:BJ67"/>
    <mergeCell ref="BK55:BK56"/>
    <mergeCell ref="BW33:BW34"/>
    <mergeCell ref="BN35:BN36"/>
    <mergeCell ref="BO35:BO36"/>
    <mergeCell ref="BP35:BP36"/>
    <mergeCell ref="BS35:BS36"/>
    <mergeCell ref="BT35:BT36"/>
    <mergeCell ref="BU35:BU36"/>
    <mergeCell ref="BV35:BV36"/>
    <mergeCell ref="BW35:BW36"/>
    <mergeCell ref="BN33:BN34"/>
    <mergeCell ref="BO33:BO34"/>
    <mergeCell ref="BP33:BP34"/>
    <mergeCell ref="BQ33:BQ34"/>
    <mergeCell ref="BR33:BR34"/>
    <mergeCell ref="BK52:BK53"/>
    <mergeCell ref="BS33:BS34"/>
    <mergeCell ref="BT33:BT34"/>
    <mergeCell ref="BU33:BU34"/>
    <mergeCell ref="BV33:BV34"/>
    <mergeCell ref="BW49:BW50"/>
    <mergeCell ref="BN52:BN53"/>
    <mergeCell ref="BO52:BO53"/>
    <mergeCell ref="AN1:AO1"/>
    <mergeCell ref="AT13:AT15"/>
    <mergeCell ref="AU13:AU15"/>
    <mergeCell ref="AP19:AP20"/>
    <mergeCell ref="AQ19:AQ20"/>
    <mergeCell ref="AR19:AR20"/>
    <mergeCell ref="AS19:AS20"/>
    <mergeCell ref="AR16:AR18"/>
    <mergeCell ref="AS16:AS18"/>
    <mergeCell ref="AT16:AT17"/>
    <mergeCell ref="AP16:AP18"/>
    <mergeCell ref="AQ16:AQ18"/>
    <mergeCell ref="AP22:AP26"/>
    <mergeCell ref="AQ22:AQ26"/>
    <mergeCell ref="AR22:AR26"/>
    <mergeCell ref="AS22:AS24"/>
    <mergeCell ref="BC13:BJ13"/>
    <mergeCell ref="BJ14:BJ15"/>
    <mergeCell ref="BG14:BI14"/>
    <mergeCell ref="BI16:BI18"/>
    <mergeCell ref="BH16:BH18"/>
    <mergeCell ref="BG16:BG18"/>
    <mergeCell ref="BF16:BF18"/>
    <mergeCell ref="BE16:BE18"/>
    <mergeCell ref="BD16:BD18"/>
    <mergeCell ref="BC16:BC18"/>
    <mergeCell ref="BJ16:BJ18"/>
    <mergeCell ref="BJ19:BJ20"/>
    <mergeCell ref="BI19:BI20"/>
    <mergeCell ref="BH19:BH20"/>
    <mergeCell ref="BG19:BG20"/>
    <mergeCell ref="BF19:BF20"/>
    <mergeCell ref="K4:K7"/>
    <mergeCell ref="L4:M4"/>
    <mergeCell ref="O4:P4"/>
    <mergeCell ref="Q4:S4"/>
    <mergeCell ref="O5:P5"/>
    <mergeCell ref="Q5:X5"/>
    <mergeCell ref="L7:M7"/>
    <mergeCell ref="BF55:BF56"/>
    <mergeCell ref="BG55:BG56"/>
    <mergeCell ref="BH55:BH56"/>
    <mergeCell ref="BI55:BI56"/>
    <mergeCell ref="BC52:BC53"/>
    <mergeCell ref="BD52:BD53"/>
    <mergeCell ref="BE52:BE53"/>
    <mergeCell ref="BE58:BE59"/>
    <mergeCell ref="BD33:BD34"/>
    <mergeCell ref="BE33:BE34"/>
    <mergeCell ref="BF33:BF34"/>
    <mergeCell ref="BG33:BG34"/>
    <mergeCell ref="BH33:BH34"/>
    <mergeCell ref="BI33:BI34"/>
    <mergeCell ref="BE19:BE20"/>
    <mergeCell ref="BD19:BD20"/>
    <mergeCell ref="AX14:AX15"/>
    <mergeCell ref="AY14:AY15"/>
    <mergeCell ref="AZ14:BB14"/>
    <mergeCell ref="AL14:AL15"/>
    <mergeCell ref="AM14:AM15"/>
    <mergeCell ref="AN14:AN15"/>
    <mergeCell ref="AO14:AO15"/>
    <mergeCell ref="AJ14:AK14"/>
    <mergeCell ref="AD15:AE15"/>
    <mergeCell ref="B1:L1"/>
    <mergeCell ref="M1:T1"/>
    <mergeCell ref="U1:X1"/>
    <mergeCell ref="AV13:BB13"/>
    <mergeCell ref="B14:C14"/>
    <mergeCell ref="D14:J14"/>
    <mergeCell ref="K14:K15"/>
    <mergeCell ref="L14:L15"/>
    <mergeCell ref="M14:M15"/>
    <mergeCell ref="N14:N15"/>
    <mergeCell ref="L9:M9"/>
    <mergeCell ref="O11:P11"/>
    <mergeCell ref="AD11:AQ11"/>
    <mergeCell ref="B13:S13"/>
    <mergeCell ref="T13:Y13"/>
    <mergeCell ref="Z13:AL13"/>
    <mergeCell ref="AM13:AR13"/>
    <mergeCell ref="O14:O15"/>
    <mergeCell ref="P14:P15"/>
    <mergeCell ref="Q14:Q15"/>
    <mergeCell ref="R14:R15"/>
    <mergeCell ref="S14:S15"/>
    <mergeCell ref="T14:T15"/>
    <mergeCell ref="AR14:AR15"/>
    <mergeCell ref="AV14:AV15"/>
    <mergeCell ref="AW14:AW15"/>
    <mergeCell ref="AC14:AC15"/>
    <mergeCell ref="AD14:AE14"/>
    <mergeCell ref="AF14:AG14"/>
    <mergeCell ref="AH14:AI14"/>
    <mergeCell ref="L3:P3"/>
    <mergeCell ref="AF3:AR3"/>
    <mergeCell ref="AF15:AG15"/>
    <mergeCell ref="U14:U15"/>
    <mergeCell ref="V14:V15"/>
    <mergeCell ref="W14:W15"/>
    <mergeCell ref="X14:X15"/>
    <mergeCell ref="Y14:Y15"/>
    <mergeCell ref="Z14:Z15"/>
    <mergeCell ref="P16:P18"/>
    <mergeCell ref="Q16:Q18"/>
    <mergeCell ref="AA14:AB14"/>
    <mergeCell ref="AS13:AS15"/>
    <mergeCell ref="AN16:AN18"/>
    <mergeCell ref="AO16:AO18"/>
    <mergeCell ref="S16:S18"/>
    <mergeCell ref="T16:T18"/>
    <mergeCell ref="U16:U18"/>
    <mergeCell ref="AL16:AL17"/>
    <mergeCell ref="AM16:AM18"/>
    <mergeCell ref="AC16:AC17"/>
    <mergeCell ref="AD16:AD17"/>
    <mergeCell ref="AE16:AE17"/>
    <mergeCell ref="AF16:AF17"/>
    <mergeCell ref="AG16:AG17"/>
    <mergeCell ref="AP14:AP15"/>
    <mergeCell ref="AQ14:AQ15"/>
    <mergeCell ref="D16:D18"/>
    <mergeCell ref="E16:E18"/>
    <mergeCell ref="F16:F18"/>
    <mergeCell ref="G16:G18"/>
    <mergeCell ref="H16:H18"/>
    <mergeCell ref="I16:I17"/>
    <mergeCell ref="AH16:AH17"/>
    <mergeCell ref="V16:V18"/>
    <mergeCell ref="W16:W18"/>
    <mergeCell ref="X16:X18"/>
    <mergeCell ref="Y16:Y18"/>
    <mergeCell ref="AA16:AA17"/>
    <mergeCell ref="AB16:AB17"/>
    <mergeCell ref="F22:F26"/>
    <mergeCell ref="G22:G26"/>
    <mergeCell ref="H22:H26"/>
    <mergeCell ref="I22:I26"/>
    <mergeCell ref="J22:J26"/>
    <mergeCell ref="D19:D20"/>
    <mergeCell ref="E19:E20"/>
    <mergeCell ref="F19:F20"/>
    <mergeCell ref="G19:G20"/>
    <mergeCell ref="H19:H20"/>
    <mergeCell ref="I19:I20"/>
    <mergeCell ref="J19:J20"/>
    <mergeCell ref="X19:X20"/>
    <mergeCell ref="Y19:Y20"/>
    <mergeCell ref="R16:R18"/>
    <mergeCell ref="J16:J17"/>
    <mergeCell ref="K16:K18"/>
    <mergeCell ref="L16:L17"/>
    <mergeCell ref="M16:M17"/>
    <mergeCell ref="N16:N17"/>
    <mergeCell ref="O16:O17"/>
    <mergeCell ref="U19:U20"/>
    <mergeCell ref="V19:V20"/>
    <mergeCell ref="AQ27:AQ31"/>
    <mergeCell ref="E27:E31"/>
    <mergeCell ref="F27:F31"/>
    <mergeCell ref="G27:G31"/>
    <mergeCell ref="H27:H31"/>
    <mergeCell ref="I27:I31"/>
    <mergeCell ref="J27:J31"/>
    <mergeCell ref="W22:W26"/>
    <mergeCell ref="X22:X26"/>
    <mergeCell ref="Y22:Y26"/>
    <mergeCell ref="M27:M31"/>
    <mergeCell ref="N27:N31"/>
    <mergeCell ref="O27:O31"/>
    <mergeCell ref="W19:W20"/>
    <mergeCell ref="U22:U26"/>
    <mergeCell ref="V22:V26"/>
    <mergeCell ref="K22:K26"/>
    <mergeCell ref="L22:L26"/>
    <mergeCell ref="M22:M26"/>
    <mergeCell ref="N22:N26"/>
    <mergeCell ref="O22:O26"/>
    <mergeCell ref="P22:P26"/>
    <mergeCell ref="K19:K20"/>
    <mergeCell ref="P19:P20"/>
    <mergeCell ref="Q19:Q20"/>
    <mergeCell ref="R19:R20"/>
    <mergeCell ref="S19:S20"/>
    <mergeCell ref="T19:T20"/>
    <mergeCell ref="AN19:AN20"/>
    <mergeCell ref="AO19:AO20"/>
    <mergeCell ref="AM19:AM20"/>
    <mergeCell ref="AR27:AR31"/>
    <mergeCell ref="E22:E26"/>
    <mergeCell ref="AS27:AS31"/>
    <mergeCell ref="E33:E34"/>
    <mergeCell ref="F33:F34"/>
    <mergeCell ref="G33:G34"/>
    <mergeCell ref="H33:H34"/>
    <mergeCell ref="I33:I34"/>
    <mergeCell ref="J33:J34"/>
    <mergeCell ref="W27:W31"/>
    <mergeCell ref="X27:X31"/>
    <mergeCell ref="Y27:Y31"/>
    <mergeCell ref="AM27:AM31"/>
    <mergeCell ref="AN27:AN31"/>
    <mergeCell ref="AO27:AO31"/>
    <mergeCell ref="Q27:Q31"/>
    <mergeCell ref="R27:R31"/>
    <mergeCell ref="S27:S31"/>
    <mergeCell ref="T27:T31"/>
    <mergeCell ref="U27:U31"/>
    <mergeCell ref="V27:V31"/>
    <mergeCell ref="K27:K31"/>
    <mergeCell ref="L27:L31"/>
    <mergeCell ref="P27:P31"/>
    <mergeCell ref="AM22:AM26"/>
    <mergeCell ref="AN22:AN26"/>
    <mergeCell ref="AO22:AO26"/>
    <mergeCell ref="Q22:Q26"/>
    <mergeCell ref="R22:R26"/>
    <mergeCell ref="S22:S26"/>
    <mergeCell ref="T22:T26"/>
    <mergeCell ref="AP27:AP31"/>
    <mergeCell ref="E35:E40"/>
    <mergeCell ref="F35:F40"/>
    <mergeCell ref="G35:G40"/>
    <mergeCell ref="H35:H40"/>
    <mergeCell ref="I35:I40"/>
    <mergeCell ref="J35:J40"/>
    <mergeCell ref="K35:K40"/>
    <mergeCell ref="AR33:AR34"/>
    <mergeCell ref="AU33:AU34"/>
    <mergeCell ref="Y33:Y34"/>
    <mergeCell ref="AM33:AM34"/>
    <mergeCell ref="AN33:AN34"/>
    <mergeCell ref="AO33:AO34"/>
    <mergeCell ref="AP33:AP34"/>
    <mergeCell ref="AQ33:AQ34"/>
    <mergeCell ref="S33:S34"/>
    <mergeCell ref="T33:T34"/>
    <mergeCell ref="U33:U34"/>
    <mergeCell ref="V33:V34"/>
    <mergeCell ref="W33:W34"/>
    <mergeCell ref="X33:X34"/>
    <mergeCell ref="K33:K34"/>
    <mergeCell ref="N33:N34"/>
    <mergeCell ref="O33:O34"/>
    <mergeCell ref="L35:L40"/>
    <mergeCell ref="M35:M40"/>
    <mergeCell ref="N35:N40"/>
    <mergeCell ref="O35:O40"/>
    <mergeCell ref="P35:P40"/>
    <mergeCell ref="Q35:Q40"/>
    <mergeCell ref="AZ33:AZ34"/>
    <mergeCell ref="BA33:BA34"/>
    <mergeCell ref="BB33:BB34"/>
    <mergeCell ref="AV33:AV34"/>
    <mergeCell ref="AW33:AW34"/>
    <mergeCell ref="AX33:AX34"/>
    <mergeCell ref="AY33:AY34"/>
    <mergeCell ref="P33:P34"/>
    <mergeCell ref="Q33:Q34"/>
    <mergeCell ref="R33:R34"/>
    <mergeCell ref="AS35:AS40"/>
    <mergeCell ref="AU35:AU36"/>
    <mergeCell ref="X35:X40"/>
    <mergeCell ref="Y35:Y40"/>
    <mergeCell ref="Z35:Z36"/>
    <mergeCell ref="AK35:AK36"/>
    <mergeCell ref="AM35:AM40"/>
    <mergeCell ref="AN35:AN40"/>
    <mergeCell ref="BB35:BB36"/>
    <mergeCell ref="Z37:Z39"/>
    <mergeCell ref="AK37:AK39"/>
    <mergeCell ref="E41:E43"/>
    <mergeCell ref="F41:F43"/>
    <mergeCell ref="G41:G43"/>
    <mergeCell ref="H41:H43"/>
    <mergeCell ref="I41:I43"/>
    <mergeCell ref="J41:J43"/>
    <mergeCell ref="K41:K43"/>
    <mergeCell ref="AV35:AV36"/>
    <mergeCell ref="AW35:AW36"/>
    <mergeCell ref="AX35:AX36"/>
    <mergeCell ref="AY35:AY36"/>
    <mergeCell ref="AZ35:AZ36"/>
    <mergeCell ref="BA35:BA36"/>
    <mergeCell ref="AO35:AO40"/>
    <mergeCell ref="AP35:AP40"/>
    <mergeCell ref="AQ35:AQ40"/>
    <mergeCell ref="AR35:AR40"/>
    <mergeCell ref="AQ41:AQ43"/>
    <mergeCell ref="AR41:AR43"/>
    <mergeCell ref="AS41:AS42"/>
    <mergeCell ref="AM41:AM43"/>
    <mergeCell ref="R35:R40"/>
    <mergeCell ref="S35:S40"/>
    <mergeCell ref="T35:T40"/>
    <mergeCell ref="U35:U40"/>
    <mergeCell ref="V35:V40"/>
    <mergeCell ref="W35:W40"/>
    <mergeCell ref="N41:N43"/>
    <mergeCell ref="O41:O43"/>
    <mergeCell ref="AN41:AN43"/>
    <mergeCell ref="AO41:AO43"/>
    <mergeCell ref="AP41:AP43"/>
    <mergeCell ref="R41:R43"/>
    <mergeCell ref="S41:S43"/>
    <mergeCell ref="T41:T43"/>
    <mergeCell ref="U41:U43"/>
    <mergeCell ref="V41:V43"/>
    <mergeCell ref="W41:W43"/>
    <mergeCell ref="F44:F48"/>
    <mergeCell ref="G44:G48"/>
    <mergeCell ref="H44:H48"/>
    <mergeCell ref="I44:I48"/>
    <mergeCell ref="J44:J48"/>
    <mergeCell ref="X41:X43"/>
    <mergeCell ref="Y41:Y43"/>
    <mergeCell ref="L41:L43"/>
    <mergeCell ref="M41:M43"/>
    <mergeCell ref="P41:P43"/>
    <mergeCell ref="Q41:Q43"/>
    <mergeCell ref="E49:E51"/>
    <mergeCell ref="F49:F51"/>
    <mergeCell ref="G49:G51"/>
    <mergeCell ref="H49:H51"/>
    <mergeCell ref="I49:I51"/>
    <mergeCell ref="J49:J51"/>
    <mergeCell ref="W44:W48"/>
    <mergeCell ref="X44:X48"/>
    <mergeCell ref="Q44:Q48"/>
    <mergeCell ref="R44:R48"/>
    <mergeCell ref="S44:S48"/>
    <mergeCell ref="T44:T48"/>
    <mergeCell ref="U44:U48"/>
    <mergeCell ref="V44:V48"/>
    <mergeCell ref="K44:K48"/>
    <mergeCell ref="L44:L48"/>
    <mergeCell ref="M44:M48"/>
    <mergeCell ref="N44:N48"/>
    <mergeCell ref="O44:O48"/>
    <mergeCell ref="P44:P48"/>
    <mergeCell ref="K49:K51"/>
    <mergeCell ref="L49:L51"/>
    <mergeCell ref="M49:M51"/>
    <mergeCell ref="E44:E48"/>
    <mergeCell ref="AP44:AP48"/>
    <mergeCell ref="AQ44:AQ48"/>
    <mergeCell ref="AR44:AR48"/>
    <mergeCell ref="Y44:Y48"/>
    <mergeCell ref="AM44:AM48"/>
    <mergeCell ref="AN44:AN48"/>
    <mergeCell ref="AO44:AO48"/>
    <mergeCell ref="Y49:Y51"/>
    <mergeCell ref="Z49:Z50"/>
    <mergeCell ref="AI49:AI50"/>
    <mergeCell ref="AJ49:AJ50"/>
    <mergeCell ref="Q49:Q51"/>
    <mergeCell ref="R49:R51"/>
    <mergeCell ref="S49:S51"/>
    <mergeCell ref="T49:T51"/>
    <mergeCell ref="U49:U51"/>
    <mergeCell ref="V49:V51"/>
    <mergeCell ref="I52:I54"/>
    <mergeCell ref="J52:J54"/>
    <mergeCell ref="K52:K54"/>
    <mergeCell ref="L52:L54"/>
    <mergeCell ref="M52:M54"/>
    <mergeCell ref="N52:N54"/>
    <mergeCell ref="AX49:AX50"/>
    <mergeCell ref="AY49:AY50"/>
    <mergeCell ref="AZ49:AZ50"/>
    <mergeCell ref="BA49:BA50"/>
    <mergeCell ref="BB49:BB50"/>
    <mergeCell ref="E52:E54"/>
    <mergeCell ref="F52:F54"/>
    <mergeCell ref="G52:G54"/>
    <mergeCell ref="H52:H54"/>
    <mergeCell ref="AQ49:AQ51"/>
    <mergeCell ref="AR49:AR51"/>
    <mergeCell ref="AS49:AS51"/>
    <mergeCell ref="AU49:AU50"/>
    <mergeCell ref="AV49:AV50"/>
    <mergeCell ref="AW49:AW50"/>
    <mergeCell ref="AK49:AK50"/>
    <mergeCell ref="AL49:AL50"/>
    <mergeCell ref="AM49:AM51"/>
    <mergeCell ref="AN49:AN51"/>
    <mergeCell ref="AO49:AO51"/>
    <mergeCell ref="AP49:AP51"/>
    <mergeCell ref="W49:W51"/>
    <mergeCell ref="X49:X51"/>
    <mergeCell ref="N49:N51"/>
    <mergeCell ref="O49:O51"/>
    <mergeCell ref="P49:P51"/>
    <mergeCell ref="E55:E57"/>
    <mergeCell ref="F55:F57"/>
    <mergeCell ref="G55:G57"/>
    <mergeCell ref="H55:H57"/>
    <mergeCell ref="I55:I57"/>
    <mergeCell ref="J55:J57"/>
    <mergeCell ref="K55:K57"/>
    <mergeCell ref="L55:L57"/>
    <mergeCell ref="AV52:AV53"/>
    <mergeCell ref="AW52:AW53"/>
    <mergeCell ref="AX52:AX53"/>
    <mergeCell ref="AY52:AY53"/>
    <mergeCell ref="AZ52:AZ53"/>
    <mergeCell ref="BA52:BA53"/>
    <mergeCell ref="AO52:AO54"/>
    <mergeCell ref="AP52:AP54"/>
    <mergeCell ref="AQ52:AQ54"/>
    <mergeCell ref="AR52:AR54"/>
    <mergeCell ref="AS52:AS54"/>
    <mergeCell ref="AU52:AU53"/>
    <mergeCell ref="AI52:AI53"/>
    <mergeCell ref="AJ52:AJ53"/>
    <mergeCell ref="AK52:AK53"/>
    <mergeCell ref="AL52:AL53"/>
    <mergeCell ref="AM52:AM54"/>
    <mergeCell ref="AN52:AN54"/>
    <mergeCell ref="U52:U54"/>
    <mergeCell ref="V52:V54"/>
    <mergeCell ref="W52:W54"/>
    <mergeCell ref="X52:X54"/>
    <mergeCell ref="Y52:Y54"/>
    <mergeCell ref="Z52:Z53"/>
    <mergeCell ref="AI55:AI56"/>
    <mergeCell ref="AJ55:AJ56"/>
    <mergeCell ref="AK55:AK56"/>
    <mergeCell ref="AL55:AL56"/>
    <mergeCell ref="S55:S57"/>
    <mergeCell ref="T55:T57"/>
    <mergeCell ref="U55:U57"/>
    <mergeCell ref="V55:V57"/>
    <mergeCell ref="W55:W57"/>
    <mergeCell ref="X55:X57"/>
    <mergeCell ref="M55:M57"/>
    <mergeCell ref="N55:N57"/>
    <mergeCell ref="O55:O57"/>
    <mergeCell ref="P55:P57"/>
    <mergeCell ref="Q55:Q57"/>
    <mergeCell ref="R55:R57"/>
    <mergeCell ref="BB52:BB53"/>
    <mergeCell ref="O52:O54"/>
    <mergeCell ref="P52:P54"/>
    <mergeCell ref="Q52:Q54"/>
    <mergeCell ref="R52:R54"/>
    <mergeCell ref="S52:S54"/>
    <mergeCell ref="T52:T54"/>
    <mergeCell ref="V58:V60"/>
    <mergeCell ref="W58:W60"/>
    <mergeCell ref="L58:L60"/>
    <mergeCell ref="M58:M60"/>
    <mergeCell ref="N58:N60"/>
    <mergeCell ref="O58:O60"/>
    <mergeCell ref="P58:P60"/>
    <mergeCell ref="Q58:Q60"/>
    <mergeCell ref="BA55:BA56"/>
    <mergeCell ref="BB55:BB56"/>
    <mergeCell ref="D58:D60"/>
    <mergeCell ref="E58:E60"/>
    <mergeCell ref="F58:F60"/>
    <mergeCell ref="G58:G60"/>
    <mergeCell ref="H58:H60"/>
    <mergeCell ref="I58:I60"/>
    <mergeCell ref="J58:J60"/>
    <mergeCell ref="K58:K60"/>
    <mergeCell ref="AU55:AU56"/>
    <mergeCell ref="AV55:AV56"/>
    <mergeCell ref="AW55:AW56"/>
    <mergeCell ref="AX55:AX56"/>
    <mergeCell ref="AY55:AY56"/>
    <mergeCell ref="AZ55:AZ56"/>
    <mergeCell ref="AM55:AM57"/>
    <mergeCell ref="AN55:AN57"/>
    <mergeCell ref="AO55:AO57"/>
    <mergeCell ref="AP55:AP57"/>
    <mergeCell ref="AQ55:AQ57"/>
    <mergeCell ref="AR55:AR57"/>
    <mergeCell ref="Y55:Y57"/>
    <mergeCell ref="Z55:Z56"/>
    <mergeCell ref="AY58:AY59"/>
    <mergeCell ref="AZ58:AZ59"/>
    <mergeCell ref="BA58:BA59"/>
    <mergeCell ref="BB58:BB59"/>
    <mergeCell ref="E61:E62"/>
    <mergeCell ref="F61:F62"/>
    <mergeCell ref="G61:G62"/>
    <mergeCell ref="H61:H62"/>
    <mergeCell ref="I61:I62"/>
    <mergeCell ref="J61:J62"/>
    <mergeCell ref="AR58:AR60"/>
    <mergeCell ref="AS58:AS60"/>
    <mergeCell ref="AU58:AU59"/>
    <mergeCell ref="AV58:AV59"/>
    <mergeCell ref="AW58:AW59"/>
    <mergeCell ref="AX58:AX59"/>
    <mergeCell ref="AL58:AL59"/>
    <mergeCell ref="AM58:AM60"/>
    <mergeCell ref="AN58:AN60"/>
    <mergeCell ref="AO58:AO60"/>
    <mergeCell ref="AP58:AP60"/>
    <mergeCell ref="AQ58:AQ60"/>
    <mergeCell ref="X58:X60"/>
    <mergeCell ref="Y58:Y60"/>
    <mergeCell ref="Z58:Z59"/>
    <mergeCell ref="AI58:AI59"/>
    <mergeCell ref="AJ58:AJ59"/>
    <mergeCell ref="AK58:AK59"/>
    <mergeCell ref="R58:R60"/>
    <mergeCell ref="S58:S60"/>
    <mergeCell ref="T58:T60"/>
    <mergeCell ref="U58:U60"/>
    <mergeCell ref="AP61:AP62"/>
    <mergeCell ref="AQ61:AQ62"/>
    <mergeCell ref="AR61:AR62"/>
    <mergeCell ref="AS61:AS62"/>
    <mergeCell ref="D63:D65"/>
    <mergeCell ref="E63:E65"/>
    <mergeCell ref="F63:F65"/>
    <mergeCell ref="G63:G65"/>
    <mergeCell ref="H63:H65"/>
    <mergeCell ref="I63:I65"/>
    <mergeCell ref="W61:W62"/>
    <mergeCell ref="X61:X62"/>
    <mergeCell ref="Y61:Y62"/>
    <mergeCell ref="AM61:AM62"/>
    <mergeCell ref="AN61:AN62"/>
    <mergeCell ref="AO61:AO62"/>
    <mergeCell ref="Q61:Q62"/>
    <mergeCell ref="R61:R62"/>
    <mergeCell ref="S61:S62"/>
    <mergeCell ref="T61:T62"/>
    <mergeCell ref="U61:U62"/>
    <mergeCell ref="V61:V62"/>
    <mergeCell ref="K61:K62"/>
    <mergeCell ref="L61:L62"/>
    <mergeCell ref="M61:M62"/>
    <mergeCell ref="N61:N62"/>
    <mergeCell ref="O61:O62"/>
    <mergeCell ref="P61:P62"/>
    <mergeCell ref="E66:E70"/>
    <mergeCell ref="F66:F70"/>
    <mergeCell ref="G66:G70"/>
    <mergeCell ref="H66:H70"/>
    <mergeCell ref="V63:V65"/>
    <mergeCell ref="W63:W65"/>
    <mergeCell ref="X63:X65"/>
    <mergeCell ref="Y63:Y65"/>
    <mergeCell ref="AM63:AM65"/>
    <mergeCell ref="AN63:AN65"/>
    <mergeCell ref="P63:P65"/>
    <mergeCell ref="Q63:Q65"/>
    <mergeCell ref="R63:R65"/>
    <mergeCell ref="S63:S65"/>
    <mergeCell ref="T63:T65"/>
    <mergeCell ref="U63:U65"/>
    <mergeCell ref="J63:J65"/>
    <mergeCell ref="K63:K65"/>
    <mergeCell ref="L63:L65"/>
    <mergeCell ref="M63:M65"/>
    <mergeCell ref="N63:N65"/>
    <mergeCell ref="E71:E74"/>
    <mergeCell ref="F71:F74"/>
    <mergeCell ref="G71:G74"/>
    <mergeCell ref="H71:H74"/>
    <mergeCell ref="I71:I74"/>
    <mergeCell ref="J71:J74"/>
    <mergeCell ref="K71:K74"/>
    <mergeCell ref="AS66:AS70"/>
    <mergeCell ref="AU66:AU67"/>
    <mergeCell ref="AV66:AV67"/>
    <mergeCell ref="AW66:AW67"/>
    <mergeCell ref="AX66:AX67"/>
    <mergeCell ref="AY66:AY67"/>
    <mergeCell ref="AM66:AM70"/>
    <mergeCell ref="AN66:AN70"/>
    <mergeCell ref="AO66:AO70"/>
    <mergeCell ref="AP66:AP70"/>
    <mergeCell ref="AR66:AR70"/>
    <mergeCell ref="U66:U70"/>
    <mergeCell ref="V66:V70"/>
    <mergeCell ref="W66:W70"/>
    <mergeCell ref="I66:I70"/>
    <mergeCell ref="J66:J70"/>
    <mergeCell ref="K66:K70"/>
    <mergeCell ref="L66:L70"/>
    <mergeCell ref="M66:M70"/>
    <mergeCell ref="N66:N70"/>
    <mergeCell ref="AQ66:AQ70"/>
    <mergeCell ref="X66:X70"/>
    <mergeCell ref="Y66:Y70"/>
    <mergeCell ref="Z66:Z67"/>
    <mergeCell ref="O66:O70"/>
    <mergeCell ref="F75:F76"/>
    <mergeCell ref="G75:G76"/>
    <mergeCell ref="H75:H76"/>
    <mergeCell ref="I75:I76"/>
    <mergeCell ref="J75:J76"/>
    <mergeCell ref="K75:K76"/>
    <mergeCell ref="L75:L76"/>
    <mergeCell ref="X71:X74"/>
    <mergeCell ref="Y71:Y74"/>
    <mergeCell ref="AM71:AM74"/>
    <mergeCell ref="AN71:AN74"/>
    <mergeCell ref="AO71:AO74"/>
    <mergeCell ref="AQ71:AQ74"/>
    <mergeCell ref="R71:R74"/>
    <mergeCell ref="S71:S74"/>
    <mergeCell ref="T71:T74"/>
    <mergeCell ref="U71:U74"/>
    <mergeCell ref="V71:V74"/>
    <mergeCell ref="W71:W74"/>
    <mergeCell ref="L71:L74"/>
    <mergeCell ref="M71:M74"/>
    <mergeCell ref="N71:N74"/>
    <mergeCell ref="O71:O74"/>
    <mergeCell ref="P71:P74"/>
    <mergeCell ref="Q71:Q74"/>
    <mergeCell ref="L86:P86"/>
    <mergeCell ref="BC14:BC15"/>
    <mergeCell ref="BD14:BD15"/>
    <mergeCell ref="BE14:BE15"/>
    <mergeCell ref="BF14:BF15"/>
    <mergeCell ref="AW77:AW78"/>
    <mergeCell ref="AX77:AX78"/>
    <mergeCell ref="AY77:AY78"/>
    <mergeCell ref="AZ77:AZ78"/>
    <mergeCell ref="BA77:BA78"/>
    <mergeCell ref="BB77:BB78"/>
    <mergeCell ref="AN77:AN78"/>
    <mergeCell ref="AO77:AO78"/>
    <mergeCell ref="AP77:AP78"/>
    <mergeCell ref="AQ77:AQ78"/>
    <mergeCell ref="AR77:AR78"/>
    <mergeCell ref="AU77:AU78"/>
    <mergeCell ref="T77:T78"/>
    <mergeCell ref="U77:U78"/>
    <mergeCell ref="V77:V78"/>
    <mergeCell ref="BC33:BC34"/>
    <mergeCell ref="AN75:AN76"/>
    <mergeCell ref="AO75:AO76"/>
    <mergeCell ref="AP75:AP76"/>
    <mergeCell ref="AQ75:AQ76"/>
    <mergeCell ref="S75:S76"/>
    <mergeCell ref="T75:T76"/>
    <mergeCell ref="U75:U76"/>
    <mergeCell ref="V75:V76"/>
    <mergeCell ref="W75:W76"/>
    <mergeCell ref="X75:X76"/>
    <mergeCell ref="M75:M76"/>
    <mergeCell ref="C82:S82"/>
    <mergeCell ref="W77:W78"/>
    <mergeCell ref="Y77:Y78"/>
    <mergeCell ref="AM77:AM78"/>
    <mergeCell ref="N77:N78"/>
    <mergeCell ref="O77:O78"/>
    <mergeCell ref="P77:P78"/>
    <mergeCell ref="Q77:Q78"/>
    <mergeCell ref="R77:R78"/>
    <mergeCell ref="S77:S78"/>
    <mergeCell ref="J77:J78"/>
    <mergeCell ref="K77:K78"/>
    <mergeCell ref="L77:L78"/>
    <mergeCell ref="M77:M78"/>
    <mergeCell ref="L83:P83"/>
    <mergeCell ref="L84:P84"/>
    <mergeCell ref="L85:P85"/>
    <mergeCell ref="AR75:AR76"/>
    <mergeCell ref="E77:E78"/>
    <mergeCell ref="F77:F78"/>
    <mergeCell ref="G77:G78"/>
    <mergeCell ref="H77:H78"/>
    <mergeCell ref="I77:I78"/>
    <mergeCell ref="BI35:BI36"/>
    <mergeCell ref="BC49:BC50"/>
    <mergeCell ref="BD49:BD50"/>
    <mergeCell ref="BE49:BE50"/>
    <mergeCell ref="BF49:BF50"/>
    <mergeCell ref="BG49:BG50"/>
    <mergeCell ref="BH49:BH50"/>
    <mergeCell ref="BI49:BI50"/>
    <mergeCell ref="BC35:BC36"/>
    <mergeCell ref="BD35:BD36"/>
    <mergeCell ref="BE35:BE36"/>
    <mergeCell ref="BH35:BH36"/>
    <mergeCell ref="BI52:BI53"/>
    <mergeCell ref="BC55:BC56"/>
    <mergeCell ref="BD55:BD56"/>
    <mergeCell ref="BE55:BE56"/>
    <mergeCell ref="Y75:Y76"/>
    <mergeCell ref="AM75:AM76"/>
    <mergeCell ref="N75:N76"/>
    <mergeCell ref="O75:O76"/>
    <mergeCell ref="P75:P76"/>
    <mergeCell ref="Q75:Q76"/>
    <mergeCell ref="R75:R76"/>
    <mergeCell ref="AR71:AR74"/>
    <mergeCell ref="AS71:AS74"/>
    <mergeCell ref="E75:E76"/>
    <mergeCell ref="A16:A18"/>
    <mergeCell ref="A19:A20"/>
    <mergeCell ref="A55:A57"/>
    <mergeCell ref="A58:A60"/>
    <mergeCell ref="A63:A65"/>
    <mergeCell ref="A66:A70"/>
    <mergeCell ref="A22:A26"/>
    <mergeCell ref="A35:A40"/>
    <mergeCell ref="A49:A51"/>
    <mergeCell ref="BF58:BF59"/>
    <mergeCell ref="BG58:BG59"/>
    <mergeCell ref="BH58:BH59"/>
    <mergeCell ref="BE61:BE62"/>
    <mergeCell ref="BH61:BH62"/>
    <mergeCell ref="BI61:BI62"/>
    <mergeCell ref="BF52:BF53"/>
    <mergeCell ref="BG52:BG53"/>
    <mergeCell ref="BH52:BH53"/>
    <mergeCell ref="AZ66:AZ67"/>
    <mergeCell ref="BA66:BA67"/>
    <mergeCell ref="BB66:BB67"/>
    <mergeCell ref="AO63:AO65"/>
    <mergeCell ref="AP63:AP65"/>
    <mergeCell ref="AQ63:AQ65"/>
    <mergeCell ref="O63:O65"/>
    <mergeCell ref="P66:P70"/>
    <mergeCell ref="Q66:Q70"/>
    <mergeCell ref="R66:R70"/>
    <mergeCell ref="S66:S70"/>
    <mergeCell ref="T66:T70"/>
    <mergeCell ref="AR63:AR65"/>
    <mergeCell ref="AS63:AS65"/>
    <mergeCell ref="B35:B40"/>
    <mergeCell ref="C35:C40"/>
    <mergeCell ref="D35:D40"/>
    <mergeCell ref="A41:A43"/>
    <mergeCell ref="B41:B43"/>
    <mergeCell ref="C41:C43"/>
    <mergeCell ref="D41:D43"/>
    <mergeCell ref="A44:A48"/>
    <mergeCell ref="B44:B48"/>
    <mergeCell ref="C44:C48"/>
    <mergeCell ref="D44:D48"/>
    <mergeCell ref="B22:B26"/>
    <mergeCell ref="C22:C26"/>
    <mergeCell ref="D22:D26"/>
    <mergeCell ref="A27:A31"/>
    <mergeCell ref="B27:B31"/>
    <mergeCell ref="C27:C31"/>
    <mergeCell ref="D27:D31"/>
    <mergeCell ref="A33:A34"/>
    <mergeCell ref="B33:B34"/>
    <mergeCell ref="C33:C34"/>
    <mergeCell ref="D33:D34"/>
    <mergeCell ref="A71:A74"/>
    <mergeCell ref="B71:B74"/>
    <mergeCell ref="C71:C74"/>
    <mergeCell ref="D71:D74"/>
    <mergeCell ref="A75:A76"/>
    <mergeCell ref="B75:B76"/>
    <mergeCell ref="C75:C76"/>
    <mergeCell ref="D75:D76"/>
    <mergeCell ref="A77:A78"/>
    <mergeCell ref="B77:B78"/>
    <mergeCell ref="C77:C78"/>
    <mergeCell ref="D77:D78"/>
    <mergeCell ref="B49:B51"/>
    <mergeCell ref="C49:C51"/>
    <mergeCell ref="D49:D51"/>
    <mergeCell ref="A52:A54"/>
    <mergeCell ref="B52:B54"/>
    <mergeCell ref="C52:C54"/>
    <mergeCell ref="D52:D54"/>
    <mergeCell ref="A61:A62"/>
    <mergeCell ref="B61:B62"/>
    <mergeCell ref="C61:C62"/>
    <mergeCell ref="D61:D62"/>
    <mergeCell ref="D66:D70"/>
    <mergeCell ref="D55:D57"/>
    <mergeCell ref="BC19:BC20"/>
    <mergeCell ref="BK58:BK59"/>
    <mergeCell ref="BJ61:BJ62"/>
    <mergeCell ref="BG61:BG62"/>
    <mergeCell ref="BF61:BF62"/>
    <mergeCell ref="BD61:BD62"/>
    <mergeCell ref="BC61:BC62"/>
    <mergeCell ref="BJ76:BJ78"/>
    <mergeCell ref="BI76:BI78"/>
    <mergeCell ref="BH76:BH78"/>
    <mergeCell ref="BG76:BG78"/>
    <mergeCell ref="BF76:BF78"/>
    <mergeCell ref="BE76:BE78"/>
    <mergeCell ref="BD76:BD78"/>
    <mergeCell ref="BC76:BC78"/>
    <mergeCell ref="BI58:BI59"/>
    <mergeCell ref="BC66:BC67"/>
    <mergeCell ref="BD66:BD67"/>
    <mergeCell ref="BE66:BE67"/>
    <mergeCell ref="BF66:BF67"/>
    <mergeCell ref="BG66:BG67"/>
    <mergeCell ref="BH66:BH67"/>
    <mergeCell ref="BI66:BI67"/>
    <mergeCell ref="BC58:BC59"/>
    <mergeCell ref="BN13:BU13"/>
    <mergeCell ref="BN14:BN15"/>
    <mergeCell ref="BO14:BO15"/>
    <mergeCell ref="BP14:BP15"/>
    <mergeCell ref="BQ14:BQ15"/>
    <mergeCell ref="BR14:BT14"/>
    <mergeCell ref="BU14:BU15"/>
    <mergeCell ref="BV14:BV15"/>
    <mergeCell ref="BW14:BW15"/>
    <mergeCell ref="BD58:BD59"/>
    <mergeCell ref="BK80:BL80"/>
    <mergeCell ref="BK61:BK62"/>
    <mergeCell ref="BK66:BK67"/>
    <mergeCell ref="BK76:BK78"/>
    <mergeCell ref="BL14:BL15"/>
    <mergeCell ref="BL16:BL18"/>
    <mergeCell ref="BL19:BL20"/>
    <mergeCell ref="BL33:BL34"/>
    <mergeCell ref="BL35:BL36"/>
    <mergeCell ref="BL49:BL50"/>
    <mergeCell ref="BL52:BL53"/>
    <mergeCell ref="BL55:BL56"/>
    <mergeCell ref="BL58:BL59"/>
    <mergeCell ref="BL61:BL62"/>
    <mergeCell ref="BL66:BL67"/>
    <mergeCell ref="BL76:BL78"/>
    <mergeCell ref="BK14:BK15"/>
    <mergeCell ref="BK16:BK18"/>
    <mergeCell ref="BK19:BK20"/>
    <mergeCell ref="BK33:BK34"/>
    <mergeCell ref="BK35:BK36"/>
    <mergeCell ref="BK49:BK50"/>
    <mergeCell ref="BW16:BW18"/>
    <mergeCell ref="BN19:BN20"/>
    <mergeCell ref="BO19:BO20"/>
    <mergeCell ref="BP19:BP20"/>
    <mergeCell ref="BQ19:BQ20"/>
    <mergeCell ref="BR19:BR20"/>
    <mergeCell ref="BS19:BS20"/>
    <mergeCell ref="BT19:BT20"/>
    <mergeCell ref="BU19:BU20"/>
    <mergeCell ref="BV19:BV20"/>
    <mergeCell ref="BW19:BW20"/>
    <mergeCell ref="BN16:BN18"/>
    <mergeCell ref="BO16:BO18"/>
    <mergeCell ref="BP16:BP18"/>
    <mergeCell ref="BQ16:BQ18"/>
    <mergeCell ref="BR16:BR18"/>
    <mergeCell ref="BS16:BS18"/>
    <mergeCell ref="BT16:BT18"/>
    <mergeCell ref="BU16:BU18"/>
    <mergeCell ref="BV16:BV18"/>
    <mergeCell ref="BP52:BP53"/>
    <mergeCell ref="BQ52:BQ53"/>
    <mergeCell ref="BR52:BR53"/>
    <mergeCell ref="BS52:BS53"/>
    <mergeCell ref="BT52:BT53"/>
    <mergeCell ref="BU52:BU53"/>
    <mergeCell ref="BV52:BV53"/>
    <mergeCell ref="BW52:BW53"/>
    <mergeCell ref="BN49:BN50"/>
    <mergeCell ref="BO49:BO50"/>
    <mergeCell ref="BP49:BP50"/>
    <mergeCell ref="BQ49:BQ50"/>
    <mergeCell ref="BR49:BR50"/>
    <mergeCell ref="BS49:BS50"/>
    <mergeCell ref="BT49:BT50"/>
    <mergeCell ref="BU49:BU50"/>
    <mergeCell ref="BV49:BV50"/>
    <mergeCell ref="BO58:BO59"/>
    <mergeCell ref="BP58:BP59"/>
    <mergeCell ref="BQ58:BQ59"/>
    <mergeCell ref="BR58:BR59"/>
    <mergeCell ref="BS58:BS59"/>
    <mergeCell ref="BT58:BT59"/>
    <mergeCell ref="BU58:BU59"/>
    <mergeCell ref="BV58:BV59"/>
    <mergeCell ref="BW58:BW59"/>
    <mergeCell ref="BN55:BN56"/>
    <mergeCell ref="BO55:BO56"/>
    <mergeCell ref="BP55:BP56"/>
    <mergeCell ref="BQ55:BQ56"/>
    <mergeCell ref="BR55:BR56"/>
    <mergeCell ref="BS55:BS56"/>
    <mergeCell ref="BT55:BT56"/>
    <mergeCell ref="BU55:BU56"/>
    <mergeCell ref="BV55:BV56"/>
    <mergeCell ref="BX13:CE13"/>
    <mergeCell ref="BX14:BX15"/>
    <mergeCell ref="BY14:BY15"/>
    <mergeCell ref="BZ14:BZ15"/>
    <mergeCell ref="CA14:CA15"/>
    <mergeCell ref="CB14:CD14"/>
    <mergeCell ref="CE14:CE15"/>
    <mergeCell ref="CF14:CF15"/>
    <mergeCell ref="CG14:CG15"/>
    <mergeCell ref="BW66:BW67"/>
    <mergeCell ref="BW76:BW78"/>
    <mergeCell ref="BV80:BW80"/>
    <mergeCell ref="BN76:BN78"/>
    <mergeCell ref="BO76:BO78"/>
    <mergeCell ref="BP76:BP78"/>
    <mergeCell ref="BQ76:BQ78"/>
    <mergeCell ref="BR76:BR78"/>
    <mergeCell ref="BS76:BS78"/>
    <mergeCell ref="BT76:BT78"/>
    <mergeCell ref="BU76:BU78"/>
    <mergeCell ref="BV76:BV78"/>
    <mergeCell ref="BN66:BN67"/>
    <mergeCell ref="BO66:BO67"/>
    <mergeCell ref="BP66:BP67"/>
    <mergeCell ref="BQ66:BQ67"/>
    <mergeCell ref="BR66:BR67"/>
    <mergeCell ref="BS66:BS67"/>
    <mergeCell ref="BT66:BT67"/>
    <mergeCell ref="BU66:BU67"/>
    <mergeCell ref="BV66:BV67"/>
    <mergeCell ref="BW55:BW56"/>
    <mergeCell ref="BN58:BN59"/>
    <mergeCell ref="CG16:CG18"/>
    <mergeCell ref="BX19:BX20"/>
    <mergeCell ref="BY19:BY20"/>
    <mergeCell ref="BZ19:BZ20"/>
    <mergeCell ref="CA19:CA20"/>
    <mergeCell ref="CB19:CB20"/>
    <mergeCell ref="CC19:CC20"/>
    <mergeCell ref="CD19:CD20"/>
    <mergeCell ref="CE19:CE20"/>
    <mergeCell ref="CF19:CF20"/>
    <mergeCell ref="CG19:CG20"/>
    <mergeCell ref="BX16:BX18"/>
    <mergeCell ref="BY16:BY18"/>
    <mergeCell ref="BZ16:BZ18"/>
    <mergeCell ref="CA16:CA18"/>
    <mergeCell ref="CB16:CB18"/>
    <mergeCell ref="CC16:CC18"/>
    <mergeCell ref="CD16:CD18"/>
    <mergeCell ref="CE16:CE18"/>
    <mergeCell ref="CF16:CF18"/>
    <mergeCell ref="CF49:CF50"/>
    <mergeCell ref="CG33:CG34"/>
    <mergeCell ref="BX35:BX36"/>
    <mergeCell ref="BY35:BY36"/>
    <mergeCell ref="BZ35:BZ36"/>
    <mergeCell ref="CC35:CC36"/>
    <mergeCell ref="CD35:CD36"/>
    <mergeCell ref="CE35:CE36"/>
    <mergeCell ref="CF35:CF36"/>
    <mergeCell ref="CG35:CG36"/>
    <mergeCell ref="BX33:BX34"/>
    <mergeCell ref="BY33:BY34"/>
    <mergeCell ref="BZ33:BZ34"/>
    <mergeCell ref="CA33:CA34"/>
    <mergeCell ref="CB33:CB34"/>
    <mergeCell ref="CC33:CC34"/>
    <mergeCell ref="CD33:CD34"/>
    <mergeCell ref="CE33:CE34"/>
    <mergeCell ref="CF33:CF34"/>
    <mergeCell ref="CD58:CD59"/>
    <mergeCell ref="CE58:CE59"/>
    <mergeCell ref="CF58:CF59"/>
    <mergeCell ref="CG58:CG59"/>
    <mergeCell ref="BX55:BX56"/>
    <mergeCell ref="BY55:BY56"/>
    <mergeCell ref="BZ55:BZ56"/>
    <mergeCell ref="CA55:CA56"/>
    <mergeCell ref="CB55:CB56"/>
    <mergeCell ref="CC55:CC56"/>
    <mergeCell ref="CD55:CD56"/>
    <mergeCell ref="CE55:CE56"/>
    <mergeCell ref="CF55:CF56"/>
    <mergeCell ref="CG49:CG50"/>
    <mergeCell ref="BX52:BX53"/>
    <mergeCell ref="BY52:BY53"/>
    <mergeCell ref="BZ52:BZ53"/>
    <mergeCell ref="CA52:CA53"/>
    <mergeCell ref="CB52:CB53"/>
    <mergeCell ref="CC52:CC53"/>
    <mergeCell ref="CD52:CD53"/>
    <mergeCell ref="CE52:CE53"/>
    <mergeCell ref="CF52:CF53"/>
    <mergeCell ref="CG52:CG53"/>
    <mergeCell ref="BX49:BX50"/>
    <mergeCell ref="BY49:BY50"/>
    <mergeCell ref="BZ49:BZ50"/>
    <mergeCell ref="CA49:CA50"/>
    <mergeCell ref="CB49:CB50"/>
    <mergeCell ref="CC49:CC50"/>
    <mergeCell ref="CD49:CD50"/>
    <mergeCell ref="CE49:CE50"/>
    <mergeCell ref="CG76:CG78"/>
    <mergeCell ref="CF80:CG80"/>
    <mergeCell ref="CA35:CA36"/>
    <mergeCell ref="CB35:CB36"/>
    <mergeCell ref="BX76:BX78"/>
    <mergeCell ref="BY76:BY78"/>
    <mergeCell ref="BZ76:BZ78"/>
    <mergeCell ref="CA76:CA78"/>
    <mergeCell ref="CB76:CB78"/>
    <mergeCell ref="CC76:CC78"/>
    <mergeCell ref="CD76:CD78"/>
    <mergeCell ref="CE76:CE78"/>
    <mergeCell ref="CF76:CF78"/>
    <mergeCell ref="CE61:CE62"/>
    <mergeCell ref="CG61:CG62"/>
    <mergeCell ref="BX66:BX67"/>
    <mergeCell ref="BY66:BY67"/>
    <mergeCell ref="BZ66:BZ67"/>
    <mergeCell ref="CA66:CA67"/>
    <mergeCell ref="CB66:CB67"/>
    <mergeCell ref="CC66:CC67"/>
    <mergeCell ref="CD66:CD67"/>
    <mergeCell ref="CE66:CE67"/>
    <mergeCell ref="CF66:CF67"/>
    <mergeCell ref="CG66:CG67"/>
    <mergeCell ref="CG55:CG56"/>
    <mergeCell ref="BX58:BX59"/>
    <mergeCell ref="BY58:BY59"/>
    <mergeCell ref="BZ58:BZ59"/>
    <mergeCell ref="CA58:CA59"/>
    <mergeCell ref="CB58:CB59"/>
    <mergeCell ref="CC58:CC59"/>
  </mergeCells>
  <phoneticPr fontId="54" type="noConversion"/>
  <conditionalFormatting sqref="T16 T19 T32:T33 T35 T41 T44 T49 T52 T55 T61 T63 T66 T71 T75 T77">
    <cfRule type="cellIs" dxfId="2573" priority="254" operator="equal">
      <formula>"ALTA"</formula>
    </cfRule>
    <cfRule type="cellIs" dxfId="2572" priority="255" operator="equal">
      <formula>"MUY ALTA"</formula>
    </cfRule>
    <cfRule type="cellIs" dxfId="2571" priority="256" operator="equal">
      <formula>"MEDIA"</formula>
    </cfRule>
    <cfRule type="cellIs" dxfId="2570" priority="257" operator="equal">
      <formula>"BAJA"</formula>
    </cfRule>
    <cfRule type="cellIs" dxfId="2569" priority="258" operator="equal">
      <formula>"MUY BAJA"</formula>
    </cfRule>
  </conditionalFormatting>
  <conditionalFormatting sqref="T21:T22">
    <cfRule type="cellIs" dxfId="2568" priority="153" operator="equal">
      <formula>"ALTA"</formula>
    </cfRule>
    <cfRule type="cellIs" dxfId="2567" priority="154" operator="equal">
      <formula>"MUY ALTA"</formula>
    </cfRule>
    <cfRule type="cellIs" dxfId="2566" priority="155" operator="equal">
      <formula>"MEDIA"</formula>
    </cfRule>
    <cfRule type="cellIs" dxfId="2565" priority="156" operator="equal">
      <formula>"BAJA"</formula>
    </cfRule>
    <cfRule type="cellIs" dxfId="2564" priority="157" operator="equal">
      <formula>"MUY BAJA"</formula>
    </cfRule>
  </conditionalFormatting>
  <conditionalFormatting sqref="T27">
    <cfRule type="cellIs" dxfId="2563" priority="59" operator="equal">
      <formula>"ALTA"</formula>
    </cfRule>
    <cfRule type="cellIs" dxfId="2562" priority="60" operator="equal">
      <formula>"MUY ALTA"</formula>
    </cfRule>
    <cfRule type="cellIs" dxfId="2561" priority="61" operator="equal">
      <formula>"MEDIA"</formula>
    </cfRule>
    <cfRule type="cellIs" dxfId="2560" priority="62" operator="equal">
      <formula>"BAJA"</formula>
    </cfRule>
    <cfRule type="cellIs" dxfId="2559" priority="63" operator="equal">
      <formula>"MUY BAJA"</formula>
    </cfRule>
  </conditionalFormatting>
  <conditionalFormatting sqref="T58">
    <cfRule type="cellIs" dxfId="2558" priority="106" operator="equal">
      <formula>"ALTA"</formula>
    </cfRule>
    <cfRule type="cellIs" dxfId="2557" priority="107" operator="equal">
      <formula>"MUY ALTA"</formula>
    </cfRule>
    <cfRule type="cellIs" dxfId="2556" priority="108" operator="equal">
      <formula>"MEDIA"</formula>
    </cfRule>
    <cfRule type="cellIs" dxfId="2555" priority="109" operator="equal">
      <formula>"BAJA"</formula>
    </cfRule>
    <cfRule type="cellIs" dxfId="2554" priority="110" operator="equal">
      <formula>"MUY BAJA"</formula>
    </cfRule>
  </conditionalFormatting>
  <conditionalFormatting sqref="V16 V19 V32:V33 V35 V41 V49 V52 V55 V61 V63 V66 V71 V75 V77 Q79 T79 V79">
    <cfRule type="cellIs" dxfId="2553" priority="262" operator="equal">
      <formula>#REF!</formula>
    </cfRule>
  </conditionalFormatting>
  <conditionalFormatting sqref="V21:V22">
    <cfRule type="cellIs" dxfId="2552" priority="145" operator="equal">
      <formula>"CATASTRÓFICO (RC-F)"</formula>
    </cfRule>
    <cfRule type="cellIs" dxfId="2551" priority="146" operator="equal">
      <formula>"MAYOR (RC-F)"</formula>
    </cfRule>
    <cfRule type="cellIs" dxfId="2550" priority="147" operator="equal">
      <formula>"MODERADO (RC-F)"</formula>
    </cfRule>
    <cfRule type="cellIs" dxfId="2549" priority="148" operator="equal">
      <formula>"CATASTRÓFICO"</formula>
    </cfRule>
    <cfRule type="cellIs" dxfId="2548" priority="149" operator="equal">
      <formula>"MAYOR"</formula>
    </cfRule>
    <cfRule type="cellIs" dxfId="2547" priority="150" operator="equal">
      <formula>"MODERADO"</formula>
    </cfRule>
    <cfRule type="cellIs" dxfId="2546" priority="151" operator="equal">
      <formula>"MENOR"</formula>
    </cfRule>
    <cfRule type="cellIs" dxfId="2545" priority="152" operator="equal">
      <formula>"LEVE"</formula>
    </cfRule>
    <cfRule type="cellIs" dxfId="2544" priority="159" operator="equal">
      <formula>#REF!</formula>
    </cfRule>
  </conditionalFormatting>
  <conditionalFormatting sqref="V27">
    <cfRule type="cellIs" dxfId="2543" priority="51" operator="equal">
      <formula>"CATASTRÓFICO (RC-F)"</formula>
    </cfRule>
    <cfRule type="cellIs" dxfId="2542" priority="52" operator="equal">
      <formula>"MAYOR (RC-F)"</formula>
    </cfRule>
    <cfRule type="cellIs" dxfId="2541" priority="53" operator="equal">
      <formula>"MODERADO (RC-F)"</formula>
    </cfRule>
    <cfRule type="cellIs" dxfId="2540" priority="54" operator="equal">
      <formula>"CATASTRÓFICO"</formula>
    </cfRule>
    <cfRule type="cellIs" dxfId="2539" priority="55" operator="equal">
      <formula>"MAYOR"</formula>
    </cfRule>
    <cfRule type="cellIs" dxfId="2538" priority="56" operator="equal">
      <formula>"MODERADO"</formula>
    </cfRule>
    <cfRule type="cellIs" dxfId="2537" priority="57" operator="equal">
      <formula>"MENOR"</formula>
    </cfRule>
    <cfRule type="cellIs" dxfId="2536" priority="58" operator="equal">
      <formula>"LEVE"</formula>
    </cfRule>
    <cfRule type="cellIs" dxfId="2535" priority="65" operator="equal">
      <formula>#REF!</formula>
    </cfRule>
  </conditionalFormatting>
  <conditionalFormatting sqref="V44 V16 V19 V32:V33 V35 V41 V49 V52 V55 V61 V63 V66 V71 V75 V77">
    <cfRule type="cellIs" dxfId="2534" priority="246" operator="equal">
      <formula>"CATASTRÓFICO (RC-F)"</formula>
    </cfRule>
    <cfRule type="cellIs" dxfId="2533" priority="247" operator="equal">
      <formula>"MAYOR (RC-F)"</formula>
    </cfRule>
    <cfRule type="cellIs" dxfId="2532" priority="248" operator="equal">
      <formula>"MODERADO (RC-F)"</formula>
    </cfRule>
    <cfRule type="cellIs" dxfId="2531" priority="249" operator="equal">
      <formula>"CATASTRÓFICO"</formula>
    </cfRule>
    <cfRule type="cellIs" dxfId="2530" priority="250" operator="equal">
      <formula>"MAYOR"</formula>
    </cfRule>
    <cfRule type="cellIs" dxfId="2529" priority="251" operator="equal">
      <formula>"MODERADO"</formula>
    </cfRule>
    <cfRule type="cellIs" dxfId="2528" priority="252" operator="equal">
      <formula>"MENOR"</formula>
    </cfRule>
    <cfRule type="cellIs" dxfId="2527" priority="253" operator="equal">
      <formula>"LEVE"</formula>
    </cfRule>
  </conditionalFormatting>
  <conditionalFormatting sqref="V44">
    <cfRule type="cellIs" dxfId="2526" priority="228" operator="equal">
      <formula>#REF!</formula>
    </cfRule>
  </conditionalFormatting>
  <conditionalFormatting sqref="V58">
    <cfRule type="cellIs" dxfId="2525" priority="98" operator="equal">
      <formula>"CATASTRÓFICO (RC-F)"</formula>
    </cfRule>
    <cfRule type="cellIs" dxfId="2524" priority="99" operator="equal">
      <formula>"MAYOR (RC-F)"</formula>
    </cfRule>
    <cfRule type="cellIs" dxfId="2523" priority="100" operator="equal">
      <formula>"MODERADO (RC-F)"</formula>
    </cfRule>
    <cfRule type="cellIs" dxfId="2522" priority="101" operator="equal">
      <formula>"CATASTRÓFICO"</formula>
    </cfRule>
    <cfRule type="cellIs" dxfId="2521" priority="102" operator="equal">
      <formula>"MAYOR"</formula>
    </cfRule>
    <cfRule type="cellIs" dxfId="2520" priority="103" operator="equal">
      <formula>"MODERADO"</formula>
    </cfRule>
    <cfRule type="cellIs" dxfId="2519" priority="104" operator="equal">
      <formula>"MENOR"</formula>
    </cfRule>
    <cfRule type="cellIs" dxfId="2518" priority="105" operator="equal">
      <formula>"LEVE"</formula>
    </cfRule>
    <cfRule type="cellIs" dxfId="2517" priority="112" operator="equal">
      <formula>#REF!</formula>
    </cfRule>
  </conditionalFormatting>
  <conditionalFormatting sqref="Y16 AQ16 Y19 AQ19 AQ21:AQ22 Y22 Y32:Y33 AQ32:AQ33 Y35 Y41 Y44 AQ49 Y49:Y50 Y52 AQ52 Y55 AQ55 Y61 AQ61 Y63 AQ63 Y71 Y75 AQ75 Y77 AQ77 Y79">
    <cfRule type="cellIs" dxfId="2516" priority="266" operator="equal">
      <formula>#REF!</formula>
    </cfRule>
    <cfRule type="cellIs" dxfId="2515" priority="267" operator="equal">
      <formula>#REF!</formula>
    </cfRule>
    <cfRule type="cellIs" dxfId="2514" priority="268" operator="equal">
      <formula>#REF!</formula>
    </cfRule>
    <cfRule type="cellIs" dxfId="2513" priority="269" operator="equal">
      <formula>#REF!</formula>
    </cfRule>
    <cfRule type="cellIs" dxfId="2512" priority="270" operator="equal">
      <formula>#REF!</formula>
    </cfRule>
    <cfRule type="cellIs" dxfId="2511" priority="271" operator="equal">
      <formula>#REF!</formula>
    </cfRule>
    <cfRule type="cellIs" dxfId="2510" priority="272" operator="equal">
      <formula>#REF!</formula>
    </cfRule>
    <cfRule type="cellIs" dxfId="2509" priority="273" operator="equal">
      <formula>#REF!</formula>
    </cfRule>
    <cfRule type="cellIs" dxfId="2508" priority="274" operator="equal">
      <formula>#REF!</formula>
    </cfRule>
    <cfRule type="cellIs" dxfId="2507" priority="275" operator="equal">
      <formula>#REF!</formula>
    </cfRule>
    <cfRule type="cellIs" dxfId="2506" priority="276" operator="equal">
      <formula>#REF!</formula>
    </cfRule>
    <cfRule type="cellIs" dxfId="2505" priority="277" operator="equal">
      <formula>#REF!</formula>
    </cfRule>
    <cfRule type="cellIs" dxfId="2504" priority="278" operator="equal">
      <formula>#REF!</formula>
    </cfRule>
    <cfRule type="cellIs" dxfId="2503" priority="279" operator="equal">
      <formula>#REF!</formula>
    </cfRule>
    <cfRule type="cellIs" dxfId="2502" priority="280" operator="equal">
      <formula>#REF!</formula>
    </cfRule>
    <cfRule type="cellIs" dxfId="2501" priority="281" operator="equal">
      <formula>#REF!</formula>
    </cfRule>
    <cfRule type="cellIs" dxfId="2500" priority="282" operator="equal">
      <formula>#REF!</formula>
    </cfRule>
    <cfRule type="cellIs" dxfId="2499" priority="283" operator="equal">
      <formula>#REF!</formula>
    </cfRule>
    <cfRule type="cellIs" dxfId="2498" priority="284" operator="equal">
      <formula>#REF!</formula>
    </cfRule>
    <cfRule type="cellIs" dxfId="2497" priority="285" operator="equal">
      <formula>#REF!</formula>
    </cfRule>
    <cfRule type="cellIs" dxfId="2496" priority="286" operator="equal">
      <formula>#REF!</formula>
    </cfRule>
    <cfRule type="cellIs" dxfId="2495" priority="287" operator="equal">
      <formula>#REF!</formula>
    </cfRule>
  </conditionalFormatting>
  <conditionalFormatting sqref="Y16 AQ16 Y19 AQ19 AQ21:AQ22 Y32:Y33 AQ32:AQ33 Y35 Y41 Y44 AQ49 Y49:Y50 Y52 AQ52 Y55 AQ55 Y61 AQ61 Y63 AQ63 Y71 Y75 AQ75 Y77 AQ77 Y79 Y22">
    <cfRule type="cellIs" dxfId="2494" priority="265" operator="equal">
      <formula>#REF!</formula>
    </cfRule>
  </conditionalFormatting>
  <conditionalFormatting sqref="Y16 AQ16 Y19 AQ19 AQ21:AQ22 Y32:Y33 AQ32:AQ33 Y35 Y41 Y44 AQ49 Y49:Y50 Y52 AQ52 Y55 AQ55 Y61 AQ61 Y63 AQ63 Y71 Y75 AQ75 Y77 AQ77 Y79">
    <cfRule type="cellIs" dxfId="2493" priority="261" operator="equal">
      <formula>#REF!</formula>
    </cfRule>
    <cfRule type="cellIs" dxfId="2492" priority="263" operator="equal">
      <formula>#REF!</formula>
    </cfRule>
    <cfRule type="cellIs" dxfId="2491" priority="264" operator="equal">
      <formula>#REF!</formula>
    </cfRule>
  </conditionalFormatting>
  <conditionalFormatting sqref="Y21">
    <cfRule type="cellIs" dxfId="2490" priority="160" operator="equal">
      <formula>#REF!</formula>
    </cfRule>
    <cfRule type="cellIs" dxfId="2489" priority="161" operator="equal">
      <formula>#REF!</formula>
    </cfRule>
    <cfRule type="cellIs" dxfId="2488" priority="162" operator="equal">
      <formula>#REF!</formula>
    </cfRule>
    <cfRule type="cellIs" dxfId="2487" priority="163" operator="equal">
      <formula>#REF!</formula>
    </cfRule>
    <cfRule type="cellIs" dxfId="2486" priority="164" operator="equal">
      <formula>#REF!</formula>
    </cfRule>
    <cfRule type="cellIs" dxfId="2485" priority="166" operator="equal">
      <formula>#REF!</formula>
    </cfRule>
    <cfRule type="cellIs" dxfId="2484" priority="168" operator="equal">
      <formula>#REF!</formula>
    </cfRule>
    <cfRule type="cellIs" dxfId="2483" priority="169" operator="equal">
      <formula>#REF!</formula>
    </cfRule>
    <cfRule type="cellIs" dxfId="2482" priority="170" operator="equal">
      <formula>#REF!</formula>
    </cfRule>
    <cfRule type="cellIs" dxfId="2481" priority="171" operator="equal">
      <formula>#REF!</formula>
    </cfRule>
    <cfRule type="cellIs" dxfId="2480" priority="172" operator="equal">
      <formula>#REF!</formula>
    </cfRule>
    <cfRule type="cellIs" dxfId="2479" priority="173" operator="equal">
      <formula>#REF!</formula>
    </cfRule>
    <cfRule type="cellIs" dxfId="2478" priority="174" operator="equal">
      <formula>#REF!</formula>
    </cfRule>
    <cfRule type="cellIs" dxfId="2477" priority="175" operator="equal">
      <formula>#REF!</formula>
    </cfRule>
    <cfRule type="cellIs" dxfId="2476" priority="177" operator="equal">
      <formula>#REF!</formula>
    </cfRule>
    <cfRule type="cellIs" dxfId="2475" priority="178" operator="equal">
      <formula>#REF!</formula>
    </cfRule>
    <cfRule type="cellIs" dxfId="2474" priority="179" operator="equal">
      <formula>#REF!</formula>
    </cfRule>
    <cfRule type="cellIs" dxfId="2473" priority="180" operator="equal">
      <formula>#REF!</formula>
    </cfRule>
    <cfRule type="cellIs" dxfId="2472" priority="181" operator="equal">
      <formula>#REF!</formula>
    </cfRule>
    <cfRule type="cellIs" dxfId="2471" priority="182" operator="equal">
      <formula>#REF!</formula>
    </cfRule>
    <cfRule type="cellIs" dxfId="2470" priority="183" operator="equal">
      <formula>#REF!</formula>
    </cfRule>
    <cfRule type="cellIs" dxfId="2469" priority="184" operator="equal">
      <formula>#REF!</formula>
    </cfRule>
  </conditionalFormatting>
  <conditionalFormatting sqref="Y21:Y22">
    <cfRule type="cellIs" dxfId="2468" priority="138" operator="equal">
      <formula>"EXTREMO (RC/F)"</formula>
    </cfRule>
    <cfRule type="cellIs" dxfId="2467" priority="139" operator="equal">
      <formula>"ALTO (RC/F)"</formula>
    </cfRule>
    <cfRule type="cellIs" dxfId="2466" priority="140" operator="equal">
      <formula>"MODERADO (RC/F)"</formula>
    </cfRule>
    <cfRule type="cellIs" dxfId="2465" priority="141" operator="equal">
      <formula>"EXTREMO"</formula>
    </cfRule>
    <cfRule type="cellIs" dxfId="2464" priority="142" operator="equal">
      <formula>"ALTO"</formula>
    </cfRule>
    <cfRule type="cellIs" dxfId="2463" priority="143" operator="equal">
      <formula>"MODERADO"</formula>
    </cfRule>
    <cfRule type="cellIs" dxfId="2462" priority="144" operator="equal">
      <formula>"BAJO"</formula>
    </cfRule>
    <cfRule type="cellIs" dxfId="2461" priority="158" operator="equal">
      <formula>#REF!</formula>
    </cfRule>
    <cfRule type="cellIs" dxfId="2460" priority="165" operator="equal">
      <formula>#REF!</formula>
    </cfRule>
    <cfRule type="cellIs" dxfId="2459" priority="167" operator="equal">
      <formula>#REF!</formula>
    </cfRule>
    <cfRule type="cellIs" dxfId="2458" priority="176" operator="equal">
      <formula>#REF!</formula>
    </cfRule>
  </conditionalFormatting>
  <conditionalFormatting sqref="Y27">
    <cfRule type="cellIs" dxfId="2457" priority="44" operator="equal">
      <formula>"EXTREMO (RC/F)"</formula>
    </cfRule>
    <cfRule type="cellIs" dxfId="2456" priority="45" operator="equal">
      <formula>"ALTO (RC/F)"</formula>
    </cfRule>
    <cfRule type="cellIs" dxfId="2455" priority="46" operator="equal">
      <formula>"MODERADO (RC/F)"</formula>
    </cfRule>
    <cfRule type="cellIs" dxfId="2454" priority="47" operator="equal">
      <formula>"EXTREMO"</formula>
    </cfRule>
    <cfRule type="cellIs" dxfId="2453" priority="48" operator="equal">
      <formula>"ALTO"</formula>
    </cfRule>
    <cfRule type="cellIs" dxfId="2452" priority="49" operator="equal">
      <formula>"MODERADO"</formula>
    </cfRule>
    <cfRule type="cellIs" dxfId="2451" priority="50" operator="equal">
      <formula>"BAJO"</formula>
    </cfRule>
    <cfRule type="cellIs" dxfId="2450" priority="64" operator="equal">
      <formula>#REF!</formula>
    </cfRule>
    <cfRule type="cellIs" dxfId="2449" priority="66" operator="equal">
      <formula>#REF!</formula>
    </cfRule>
    <cfRule type="cellIs" dxfId="2448" priority="67" operator="equal">
      <formula>#REF!</formula>
    </cfRule>
    <cfRule type="cellIs" dxfId="2447" priority="68" operator="equal">
      <formula>#REF!</formula>
    </cfRule>
    <cfRule type="cellIs" dxfId="2446" priority="69" operator="equal">
      <formula>#REF!</formula>
    </cfRule>
    <cfRule type="cellIs" dxfId="2445" priority="70" operator="equal">
      <formula>#REF!</formula>
    </cfRule>
    <cfRule type="cellIs" dxfId="2444" priority="71" operator="equal">
      <formula>#REF!</formula>
    </cfRule>
    <cfRule type="cellIs" dxfId="2443" priority="72" operator="equal">
      <formula>#REF!</formula>
    </cfRule>
    <cfRule type="cellIs" dxfId="2442" priority="73" operator="equal">
      <formula>#REF!</formula>
    </cfRule>
    <cfRule type="cellIs" dxfId="2441" priority="74" operator="equal">
      <formula>#REF!</formula>
    </cfRule>
    <cfRule type="cellIs" dxfId="2440" priority="75" operator="equal">
      <formula>#REF!</formula>
    </cfRule>
    <cfRule type="cellIs" dxfId="2439" priority="76" operator="equal">
      <formula>#REF!</formula>
    </cfRule>
    <cfRule type="cellIs" dxfId="2438" priority="77" operator="equal">
      <formula>#REF!</formula>
    </cfRule>
    <cfRule type="cellIs" dxfId="2437" priority="78" operator="equal">
      <formula>#REF!</formula>
    </cfRule>
    <cfRule type="cellIs" dxfId="2436" priority="79" operator="equal">
      <formula>#REF!</formula>
    </cfRule>
    <cfRule type="cellIs" dxfId="2435" priority="80" operator="equal">
      <formula>#REF!</formula>
    </cfRule>
    <cfRule type="cellIs" dxfId="2434" priority="81" operator="equal">
      <formula>#REF!</formula>
    </cfRule>
    <cfRule type="cellIs" dxfId="2433" priority="82" operator="equal">
      <formula>#REF!</formula>
    </cfRule>
    <cfRule type="cellIs" dxfId="2432" priority="83" operator="equal">
      <formula>#REF!</formula>
    </cfRule>
    <cfRule type="cellIs" dxfId="2431" priority="84" operator="equal">
      <formula>#REF!</formula>
    </cfRule>
    <cfRule type="cellIs" dxfId="2430" priority="85" operator="equal">
      <formula>#REF!</formula>
    </cfRule>
    <cfRule type="cellIs" dxfId="2429" priority="86" operator="equal">
      <formula>#REF!</formula>
    </cfRule>
    <cfRule type="cellIs" dxfId="2428" priority="87" operator="equal">
      <formula>#REF!</formula>
    </cfRule>
    <cfRule type="cellIs" dxfId="2427" priority="88" operator="equal">
      <formula>#REF!</formula>
    </cfRule>
    <cfRule type="cellIs" dxfId="2426" priority="89" operator="equal">
      <formula>#REF!</formula>
    </cfRule>
    <cfRule type="cellIs" dxfId="2425" priority="90" operator="equal">
      <formula>#REF!</formula>
    </cfRule>
  </conditionalFormatting>
  <conditionalFormatting sqref="Y58:Y59 AQ58 Y66 AQ66 AQ71">
    <cfRule type="cellIs" dxfId="2424" priority="111" operator="equal">
      <formula>#REF!</formula>
    </cfRule>
    <cfRule type="cellIs" dxfId="2423" priority="113" operator="equal">
      <formula>#REF!</formula>
    </cfRule>
  </conditionalFormatting>
  <conditionalFormatting sqref="Y58:Y59">
    <cfRule type="cellIs" dxfId="2422" priority="91" operator="equal">
      <formula>"EXTREMO (RC/F)"</formula>
    </cfRule>
    <cfRule type="cellIs" dxfId="2421" priority="92" operator="equal">
      <formula>"ALTO (RC/F)"</formula>
    </cfRule>
    <cfRule type="cellIs" dxfId="2420" priority="93" operator="equal">
      <formula>"MODERADO (RC/F)"</formula>
    </cfRule>
    <cfRule type="cellIs" dxfId="2419" priority="94" operator="equal">
      <formula>"EXTREMO"</formula>
    </cfRule>
    <cfRule type="cellIs" dxfId="2418" priority="95" operator="equal">
      <formula>"ALTO"</formula>
    </cfRule>
    <cfRule type="cellIs" dxfId="2417" priority="96" operator="equal">
      <formula>"MODERADO"</formula>
    </cfRule>
    <cfRule type="cellIs" dxfId="2416" priority="97" operator="equal">
      <formula>"BAJO"</formula>
    </cfRule>
  </conditionalFormatting>
  <conditionalFormatting sqref="AM16 AM19 AM21:AM22 AM32:AM33 AM41 AM44 AM49 AM52 AM55 AM58 AM61 AM63 AM66 AM71 AM75 AM77">
    <cfRule type="cellIs" dxfId="2415" priority="234" operator="equal">
      <formula>"MUY ALTA"</formula>
    </cfRule>
    <cfRule type="cellIs" dxfId="2414" priority="235" operator="equal">
      <formula>"ALTA"</formula>
    </cfRule>
    <cfRule type="cellIs" dxfId="2413" priority="236" operator="equal">
      <formula>"MEDIA"</formula>
    </cfRule>
    <cfRule type="cellIs" dxfId="2412" priority="237" operator="equal">
      <formula>"BAJA"</formula>
    </cfRule>
    <cfRule type="cellIs" dxfId="2411" priority="238" operator="equal">
      <formula>"MUY BAJA"</formula>
    </cfRule>
  </conditionalFormatting>
  <conditionalFormatting sqref="AM27">
    <cfRule type="cellIs" dxfId="2410" priority="1" operator="equal">
      <formula>"MUY ALTA"</formula>
    </cfRule>
    <cfRule type="cellIs" dxfId="2409" priority="2" operator="equal">
      <formula>"ALTA"</formula>
    </cfRule>
    <cfRule type="cellIs" dxfId="2408" priority="3" operator="equal">
      <formula>"MEDIA"</formula>
    </cfRule>
    <cfRule type="cellIs" dxfId="2407" priority="4" operator="equal">
      <formula>"BAJA"</formula>
    </cfRule>
    <cfRule type="cellIs" dxfId="2406" priority="5" operator="equal">
      <formula>"MUY BAJA"</formula>
    </cfRule>
  </conditionalFormatting>
  <conditionalFormatting sqref="AM35">
    <cfRule type="cellIs" dxfId="2405" priority="190" operator="equal">
      <formula>"MUY ALTA"</formula>
    </cfRule>
    <cfRule type="cellIs" dxfId="2404" priority="191" operator="equal">
      <formula>"ALTA"</formula>
    </cfRule>
    <cfRule type="cellIs" dxfId="2403" priority="192" operator="equal">
      <formula>"MEDIA"</formula>
    </cfRule>
    <cfRule type="cellIs" dxfId="2402" priority="193" operator="equal">
      <formula>"BAJA"</formula>
    </cfRule>
    <cfRule type="cellIs" dxfId="2401" priority="194" operator="equal">
      <formula>"MUY BAJA"</formula>
    </cfRule>
  </conditionalFormatting>
  <conditionalFormatting sqref="AM79">
    <cfRule type="cellIs" dxfId="2400" priority="260" operator="equal">
      <formula>#REF!</formula>
    </cfRule>
  </conditionalFormatting>
  <conditionalFormatting sqref="AO16 AO19 AO21:AO22 AO32:AO33 AO41 AO44 AO49 AO52 AO55 AO58 AO61 AO63 AO66 AO71 AO75 AO77">
    <cfRule type="cellIs" dxfId="2399" priority="229" operator="equal">
      <formula>"CATASTROFICO"</formula>
    </cfRule>
    <cfRule type="cellIs" dxfId="2398" priority="230" operator="equal">
      <formula>"MAYOR"</formula>
    </cfRule>
    <cfRule type="cellIs" dxfId="2397" priority="231" operator="equal">
      <formula>"MODERADO"</formula>
    </cfRule>
    <cfRule type="cellIs" dxfId="2396" priority="232" operator="equal">
      <formula>"MENOR"</formula>
    </cfRule>
    <cfRule type="cellIs" dxfId="2395" priority="233" operator="equal">
      <formula>"LEVE"</formula>
    </cfRule>
  </conditionalFormatting>
  <conditionalFormatting sqref="AO27">
    <cfRule type="cellIs" dxfId="2394" priority="6" operator="equal">
      <formula>"CATASTROFICO"</formula>
    </cfRule>
    <cfRule type="cellIs" dxfId="2393" priority="7" operator="equal">
      <formula>"MAYOR"</formula>
    </cfRule>
    <cfRule type="cellIs" dxfId="2392" priority="8" operator="equal">
      <formula>"MODERADO"</formula>
    </cfRule>
    <cfRule type="cellIs" dxfId="2391" priority="9" operator="equal">
      <formula>"MENOR"</formula>
    </cfRule>
    <cfRule type="cellIs" dxfId="2390" priority="10" operator="equal">
      <formula>"LEVE"</formula>
    </cfRule>
  </conditionalFormatting>
  <conditionalFormatting sqref="AO35">
    <cfRule type="cellIs" dxfId="2389" priority="185" operator="equal">
      <formula>"CATASTROFICO"</formula>
    </cfRule>
    <cfRule type="cellIs" dxfId="2388" priority="186" operator="equal">
      <formula>"MAYOR"</formula>
    </cfRule>
    <cfRule type="cellIs" dxfId="2387" priority="187" operator="equal">
      <formula>"MODERADO"</formula>
    </cfRule>
    <cfRule type="cellIs" dxfId="2386" priority="188" operator="equal">
      <formula>"MENOR"</formula>
    </cfRule>
    <cfRule type="cellIs" dxfId="2385" priority="189" operator="equal">
      <formula>"LEVE"</formula>
    </cfRule>
  </conditionalFormatting>
  <conditionalFormatting sqref="AO79">
    <cfRule type="cellIs" dxfId="2384" priority="259" operator="equal">
      <formula>#REF!</formula>
    </cfRule>
  </conditionalFormatting>
  <conditionalFormatting sqref="AQ27">
    <cfRule type="cellIs" dxfId="2383" priority="11" operator="equal">
      <formula>"EXTREMO (RC/F)"</formula>
    </cfRule>
    <cfRule type="cellIs" dxfId="2382" priority="12" operator="equal">
      <formula>"ALTO (RC/F)"</formula>
    </cfRule>
    <cfRule type="cellIs" dxfId="2381" priority="13" operator="equal">
      <formula>"MODERADO (RC/F)"</formula>
    </cfRule>
    <cfRule type="cellIs" dxfId="2380" priority="14" operator="equal">
      <formula>"EXTREMO"</formula>
    </cfRule>
    <cfRule type="cellIs" dxfId="2379" priority="15" operator="equal">
      <formula>"ALTO"</formula>
    </cfRule>
    <cfRule type="cellIs" dxfId="2378" priority="16" operator="equal">
      <formula>"MODERADO"</formula>
    </cfRule>
    <cfRule type="cellIs" dxfId="2377" priority="17" operator="equal">
      <formula>"BAJO"</formula>
    </cfRule>
    <cfRule type="cellIs" dxfId="2376" priority="18" operator="equal">
      <formula>#REF!</formula>
    </cfRule>
    <cfRule type="cellIs" dxfId="2375" priority="19" operator="equal">
      <formula>#REF!</formula>
    </cfRule>
    <cfRule type="cellIs" dxfId="2374" priority="20" operator="equal">
      <formula>#REF!</formula>
    </cfRule>
    <cfRule type="cellIs" dxfId="2373" priority="21" operator="equal">
      <formula>#REF!</formula>
    </cfRule>
    <cfRule type="cellIs" dxfId="2372" priority="22" operator="equal">
      <formula>#REF!</formula>
    </cfRule>
    <cfRule type="cellIs" dxfId="2371" priority="23" operator="equal">
      <formula>#REF!</formula>
    </cfRule>
    <cfRule type="cellIs" dxfId="2370" priority="24" operator="equal">
      <formula>#REF!</formula>
    </cfRule>
    <cfRule type="cellIs" dxfId="2369" priority="25" operator="equal">
      <formula>#REF!</formula>
    </cfRule>
    <cfRule type="cellIs" dxfId="2368" priority="26" operator="equal">
      <formula>#REF!</formula>
    </cfRule>
    <cfRule type="cellIs" dxfId="2367" priority="27" operator="equal">
      <formula>#REF!</formula>
    </cfRule>
    <cfRule type="cellIs" dxfId="2366" priority="28" operator="equal">
      <formula>#REF!</formula>
    </cfRule>
    <cfRule type="cellIs" dxfId="2365" priority="29" operator="equal">
      <formula>#REF!</formula>
    </cfRule>
    <cfRule type="cellIs" dxfId="2364" priority="30" operator="equal">
      <formula>#REF!</formula>
    </cfRule>
    <cfRule type="cellIs" dxfId="2363" priority="31" operator="equal">
      <formula>#REF!</formula>
    </cfRule>
    <cfRule type="cellIs" dxfId="2362" priority="32" operator="equal">
      <formula>#REF!</formula>
    </cfRule>
    <cfRule type="cellIs" dxfId="2361" priority="33" operator="equal">
      <formula>#REF!</formula>
    </cfRule>
    <cfRule type="cellIs" dxfId="2360" priority="34" operator="equal">
      <formula>#REF!</formula>
    </cfRule>
    <cfRule type="cellIs" dxfId="2359" priority="35" operator="equal">
      <formula>#REF!</formula>
    </cfRule>
    <cfRule type="cellIs" dxfId="2358" priority="36" operator="equal">
      <formula>#REF!</formula>
    </cfRule>
    <cfRule type="cellIs" dxfId="2357" priority="37" operator="equal">
      <formula>#REF!</formula>
    </cfRule>
    <cfRule type="cellIs" dxfId="2356" priority="38" operator="equal">
      <formula>#REF!</formula>
    </cfRule>
    <cfRule type="cellIs" dxfId="2355" priority="39" operator="equal">
      <formula>#REF!</formula>
    </cfRule>
    <cfRule type="cellIs" dxfId="2354" priority="40" operator="equal">
      <formula>#REF!</formula>
    </cfRule>
    <cfRule type="cellIs" dxfId="2353" priority="41" operator="equal">
      <formula>#REF!</formula>
    </cfRule>
    <cfRule type="cellIs" dxfId="2352" priority="42" operator="equal">
      <formula>#REF!</formula>
    </cfRule>
    <cfRule type="cellIs" dxfId="2351" priority="43" operator="equal">
      <formula>#REF!</formula>
    </cfRule>
  </conditionalFormatting>
  <conditionalFormatting sqref="AQ35 AQ41 AQ44">
    <cfRule type="cellIs" dxfId="2350" priority="202" operator="equal">
      <formula>#REF!</formula>
    </cfRule>
    <cfRule type="cellIs" dxfId="2349" priority="203" operator="equal">
      <formula>#REF!</formula>
    </cfRule>
    <cfRule type="cellIs" dxfId="2348" priority="204" operator="equal">
      <formula>#REF!</formula>
    </cfRule>
    <cfRule type="cellIs" dxfId="2347" priority="205" operator="equal">
      <formula>#REF!</formula>
    </cfRule>
    <cfRule type="cellIs" dxfId="2346" priority="206" operator="equal">
      <formula>#REF!</formula>
    </cfRule>
    <cfRule type="cellIs" dxfId="2345" priority="207" operator="equal">
      <formula>#REF!</formula>
    </cfRule>
    <cfRule type="cellIs" dxfId="2344" priority="208" operator="equal">
      <formula>#REF!</formula>
    </cfRule>
    <cfRule type="cellIs" dxfId="2343" priority="209" operator="equal">
      <formula>#REF!</formula>
    </cfRule>
    <cfRule type="cellIs" dxfId="2342" priority="210" operator="equal">
      <formula>#REF!</formula>
    </cfRule>
    <cfRule type="cellIs" dxfId="2341" priority="211" operator="equal">
      <formula>#REF!</formula>
    </cfRule>
    <cfRule type="cellIs" dxfId="2340" priority="212" operator="equal">
      <formula>#REF!</formula>
    </cfRule>
    <cfRule type="cellIs" dxfId="2339" priority="213" operator="equal">
      <formula>#REF!</formula>
    </cfRule>
    <cfRule type="cellIs" dxfId="2338" priority="214" operator="equal">
      <formula>#REF!</formula>
    </cfRule>
    <cfRule type="cellIs" dxfId="2337" priority="215" operator="equal">
      <formula>#REF!</formula>
    </cfRule>
    <cfRule type="cellIs" dxfId="2336" priority="216" operator="equal">
      <formula>#REF!</formula>
    </cfRule>
    <cfRule type="cellIs" dxfId="2335" priority="217" operator="equal">
      <formula>#REF!</formula>
    </cfRule>
    <cfRule type="cellIs" dxfId="2334" priority="218" operator="equal">
      <formula>#REF!</formula>
    </cfRule>
    <cfRule type="cellIs" dxfId="2333" priority="219" operator="equal">
      <formula>#REF!</formula>
    </cfRule>
    <cfRule type="cellIs" dxfId="2332" priority="220" operator="equal">
      <formula>#REF!</formula>
    </cfRule>
    <cfRule type="cellIs" dxfId="2331" priority="221" operator="equal">
      <formula>#REF!</formula>
    </cfRule>
    <cfRule type="cellIs" dxfId="2330" priority="222" operator="equal">
      <formula>#REF!</formula>
    </cfRule>
    <cfRule type="cellIs" dxfId="2329" priority="223" operator="equal">
      <formula>#REF!</formula>
    </cfRule>
    <cfRule type="cellIs" dxfId="2328" priority="224" operator="equal">
      <formula>#REF!</formula>
    </cfRule>
    <cfRule type="cellIs" dxfId="2327" priority="225" operator="equal">
      <formula>#REF!</formula>
    </cfRule>
    <cfRule type="cellIs" dxfId="2326" priority="226" operator="equal">
      <formula>#REF!</formula>
    </cfRule>
    <cfRule type="cellIs" dxfId="2325" priority="227" operator="equal">
      <formula>#REF!</formula>
    </cfRule>
  </conditionalFormatting>
  <conditionalFormatting sqref="AQ35">
    <cfRule type="cellIs" dxfId="2324" priority="195" operator="equal">
      <formula>"EXTREMO (RC/F)"</formula>
    </cfRule>
    <cfRule type="cellIs" dxfId="2323" priority="196" operator="equal">
      <formula>"ALTO (RC/F)"</formula>
    </cfRule>
    <cfRule type="cellIs" dxfId="2322" priority="197" operator="equal">
      <formula>"MODERADO (RC/F)"</formula>
    </cfRule>
    <cfRule type="cellIs" dxfId="2321" priority="198" operator="equal">
      <formula>"EXTREMO"</formula>
    </cfRule>
    <cfRule type="cellIs" dxfId="2320" priority="199" operator="equal">
      <formula>"ALTO"</formula>
    </cfRule>
    <cfRule type="cellIs" dxfId="2319" priority="200" operator="equal">
      <formula>"MODERADO"</formula>
    </cfRule>
    <cfRule type="cellIs" dxfId="2318" priority="201" operator="equal">
      <formula>"BAJO"</formula>
    </cfRule>
  </conditionalFormatting>
  <conditionalFormatting sqref="AQ41 AQ44 AQ58 Y66 AQ66 AQ71 Y16 AQ16 Y19 AQ19 AQ21:AQ22 Y32:Y33 AQ32:AQ33 Y35 Y41 Y44 AQ49 Y49:Y50 Y52 AQ52 Y55 AQ55 Y61 AQ61 Y63 AQ63 Y71 Y75 AQ75 Y77 AQ77">
    <cfRule type="cellIs" dxfId="2317" priority="239" operator="equal">
      <formula>"EXTREMO (RC/F)"</formula>
    </cfRule>
    <cfRule type="cellIs" dxfId="2316" priority="240" operator="equal">
      <formula>"ALTO (RC/F)"</formula>
    </cfRule>
    <cfRule type="cellIs" dxfId="2315" priority="241" operator="equal">
      <formula>"MODERADO (RC/F)"</formula>
    </cfRule>
    <cfRule type="cellIs" dxfId="2314" priority="242" operator="equal">
      <formula>"EXTREMO"</formula>
    </cfRule>
    <cfRule type="cellIs" dxfId="2313" priority="243" operator="equal">
      <formula>"ALTO"</formula>
    </cfRule>
    <cfRule type="cellIs" dxfId="2312" priority="244" operator="equal">
      <formula>"MODERADO"</formula>
    </cfRule>
    <cfRule type="cellIs" dxfId="2311" priority="245" operator="equal">
      <formula>"BAJO"</formula>
    </cfRule>
  </conditionalFormatting>
  <conditionalFormatting sqref="AQ58 Y58:Y59 Y66 AQ66 AQ71">
    <cfRule type="cellIs" dxfId="2310" priority="114" operator="equal">
      <formula>#REF!</formula>
    </cfRule>
    <cfRule type="cellIs" dxfId="2309" priority="115" operator="equal">
      <formula>#REF!</formula>
    </cfRule>
    <cfRule type="cellIs" dxfId="2308" priority="116" operator="equal">
      <formula>#REF!</formula>
    </cfRule>
    <cfRule type="cellIs" dxfId="2307" priority="117" operator="equal">
      <formula>#REF!</formula>
    </cfRule>
    <cfRule type="cellIs" dxfId="2306" priority="118" operator="equal">
      <formula>#REF!</formula>
    </cfRule>
    <cfRule type="cellIs" dxfId="2305" priority="119" operator="equal">
      <formula>#REF!</formula>
    </cfRule>
    <cfRule type="cellIs" dxfId="2304" priority="120" operator="equal">
      <formula>#REF!</formula>
    </cfRule>
    <cfRule type="cellIs" dxfId="2303" priority="121" operator="equal">
      <formula>#REF!</formula>
    </cfRule>
    <cfRule type="cellIs" dxfId="2302" priority="122" operator="equal">
      <formula>#REF!</formula>
    </cfRule>
    <cfRule type="cellIs" dxfId="2301" priority="123" operator="equal">
      <formula>#REF!</formula>
    </cfRule>
    <cfRule type="cellIs" dxfId="2300" priority="124" operator="equal">
      <formula>#REF!</formula>
    </cfRule>
    <cfRule type="cellIs" dxfId="2299" priority="125" operator="equal">
      <formula>#REF!</formula>
    </cfRule>
    <cfRule type="cellIs" dxfId="2298" priority="126" operator="equal">
      <formula>#REF!</formula>
    </cfRule>
    <cfRule type="cellIs" dxfId="2297" priority="127" operator="equal">
      <formula>#REF!</formula>
    </cfRule>
    <cfRule type="cellIs" dxfId="2296" priority="128" operator="equal">
      <formula>#REF!</formula>
    </cfRule>
    <cfRule type="cellIs" dxfId="2295" priority="129" operator="equal">
      <formula>#REF!</formula>
    </cfRule>
    <cfRule type="cellIs" dxfId="2294" priority="130" operator="equal">
      <formula>#REF!</formula>
    </cfRule>
    <cfRule type="cellIs" dxfId="2293" priority="131" operator="equal">
      <formula>#REF!</formula>
    </cfRule>
    <cfRule type="cellIs" dxfId="2292" priority="132" operator="equal">
      <formula>#REF!</formula>
    </cfRule>
    <cfRule type="cellIs" dxfId="2291" priority="133" operator="equal">
      <formula>#REF!</formula>
    </cfRule>
    <cfRule type="cellIs" dxfId="2290" priority="134" operator="equal">
      <formula>#REF!</formula>
    </cfRule>
    <cfRule type="cellIs" dxfId="2289" priority="135" operator="equal">
      <formula>#REF!</formula>
    </cfRule>
    <cfRule type="cellIs" dxfId="2288" priority="136" operator="equal">
      <formula>#REF!</formula>
    </cfRule>
    <cfRule type="cellIs" dxfId="2287" priority="137" operator="equal">
      <formula>#REF!</formula>
    </cfRule>
  </conditionalFormatting>
  <dataValidations count="3">
    <dataValidation type="list" allowBlank="1" showInputMessage="1" showErrorMessage="1" sqref="G16:G17 G19 N16 G52:G53 N52:N53 G49:G50 G21:G22 N18:N22 N32:N33 N27 G27:G33 N77 N35 G35 N41 G41 G44:G45 N55:N56 G55:G56 N58:N59 G58:G59 N61 G61 N63 G63 G66 N66 G71:G72 N75 G75 G77 N44:N45 N49:N50 N71:N72" xr:uid="{6E2FB02A-3066-42A8-91F5-225DF988F904}"/>
    <dataValidation type="list" allowBlank="1" showInputMessage="1" showErrorMessage="1" sqref="AD79" xr:uid="{142B813E-9654-41B1-8A30-CDEA1F8CF92C}">
      <formula1>$V$5:$V$8</formula1>
    </dataValidation>
    <dataValidation type="list" allowBlank="1" showInputMessage="1" showErrorMessage="1" sqref="AC79" xr:uid="{4393ACCB-3E62-4871-AD14-B76007979418}">
      <formula1>$S$5:$S$7</formula1>
    </dataValidation>
  </dataValidations>
  <hyperlinks>
    <hyperlink ref="AY22" r:id="rId1" display="https://mincitco-my.sharepoint.com/:f:/g/personal/mrchacon_mincit_gov_co/Ejb0U2cRL5dFiw-otrwc5zMBKG3NbEDZgmhdvZMd8Al9IQ?e=YU8aoS" xr:uid="{B6A64B3A-DF5B-4DE3-B1AB-D4F01D5D7049}"/>
    <hyperlink ref="AY25" r:id="rId2" display="https://mincitco-my.sharepoint.com/:f:/g/personal/mrchacon_mincit_gov_co/Ejb0U2cRL5dFiw-otrwc5zMBKG3NbEDZgmhdvZMd8Al9IQ?e=YU8aoS" xr:uid="{A15E93DC-7B9A-4518-B50B-ADC3ABB5C836}"/>
    <hyperlink ref="AY27" r:id="rId3" display="https://mincitco-my.sharepoint.com/:f:/g/personal/mrchacon_mincit_gov_co/Ejb0U2cRL5dFiw-otrwc5zMBKG3NbEDZgmhdvZMd8Al9IQ?e=YU8aoS" xr:uid="{480696A5-7FD6-4B4A-BA67-464DDD7BAEAD}"/>
    <hyperlink ref="AY30" r:id="rId4" display="https://mincitco-my.sharepoint.com/:f:/g/personal/mrchacon_mincit_gov_co/Ejb0U2cRL5dFiw-otrwc5zMBKG3NbEDZgmhdvZMd8Al9IQ?e=YU8aoS" xr:uid="{AE81F084-2E40-4E19-807C-82345C8B059A}"/>
    <hyperlink ref="AY44" r:id="rId5" display="https://mincitco-my.sharepoint.com/:f:/g/personal/mrchacon_mincit_gov_co/Ejb0U2cRL5dFiw-otrwc5zMBKG3NbEDZgmhdvZMd8Al9IQ?e=YU8aoS" xr:uid="{A9A096E8-C8BB-41DE-BC4B-B0608F5B6371}"/>
    <hyperlink ref="AY68" r:id="rId6" display="https://mincitco-my.sharepoint.com/:f:/g/personal/mrchacon_mincit_gov_co/Ejb0U2cRL5dFiw-otrwc5zMBKG3NbEDZgmhdvZMd8Al9IQ?e=YU8aoS" xr:uid="{44E172D0-CDA7-432D-A5A6-4F2A7158F60A}"/>
    <hyperlink ref="AY29" r:id="rId7" display="https://mincitco-my.sharepoint.com/:f:/g/personal/mrchacon_mincit_gov_co/EjoqtPPzSzJGinbE9U0Psu8B6xLPAFPiGaTQU7d_160QRg?e=IUEzfW" xr:uid="{3FBA767E-E3AF-43F3-9506-1F9FAC6B1604}"/>
    <hyperlink ref="AY41" r:id="rId8" display="https://mincitco-my.sharepoint.com/:f:/g/personal/mrchacon_mincit_gov_co/Ejb0U2cRL5dFiw-otrwc5zMBKG3NbEDZgmhdvZMd8Al9IQ?e=YU8aoS" xr:uid="{971C696F-6009-48C9-84F1-A2EEA1034E9C}"/>
    <hyperlink ref="AY40" r:id="rId9" display="https://mincitco-my.sharepoint.com/:f:/g/personal/mrchacon_mincit_gov_co/EjoqtPPzSzJGinbE9U0Psu8B6xLPAFPiGaTQU7d_160QRg?e=IUEzfW" xr:uid="{9660E634-B6D9-47CD-8C9B-4AFDC3180A8F}"/>
    <hyperlink ref="AY42" r:id="rId10" display="https://mincitco-my.sharepoint.com/:f:/g/personal/mrchacon_mincit_gov_co/EjoqtPPzSzJGinbE9U0Psu8B6xLPAFPiGaTQU7d_160QRg?e=IUEzfW" xr:uid="{2E836871-7E55-46DD-BF36-299C04C22B91}"/>
    <hyperlink ref="AY47" r:id="rId11" display="https://mincitco-my.sharepoint.com/:f:/g/personal/mrchacon_mincit_gov_co/EjoqtPPzSzJGinbE9U0Psu8B6xLPAFPiGaTQU7d_160QRg?e=IUEzfW" xr:uid="{E7A05CF4-C7D7-44C2-A233-306DE0F761B2}"/>
    <hyperlink ref="AY51" r:id="rId12" display="https://mincitco-my.sharepoint.com/:f:/g/personal/mrchacon_mincit_gov_co/EjoqtPPzSzJGinbE9U0Psu8B6xLPAFPiGaTQU7d_160QRg?e=IUEzfW" xr:uid="{C9254F2C-206A-489F-AF43-DFBF90A93D8F}"/>
    <hyperlink ref="AY54" r:id="rId13" display="https://mincitco-my.sharepoint.com/:f:/g/personal/mrchacon_mincit_gov_co/EjoqtPPzSzJGinbE9U0Psu8B6xLPAFPiGaTQU7d_160QRg?e=IUEzfW" xr:uid="{ECB975C4-2FCC-42AB-AE9B-2E59E1285F73}"/>
    <hyperlink ref="AY57" r:id="rId14" display="https://mincitco-my.sharepoint.com/:f:/g/personal/mrchacon_mincit_gov_co/EjoqtPPzSzJGinbE9U0Psu8B6xLPAFPiGaTQU7d_160QRg?e=IUEzfW" xr:uid="{804F9D87-5394-41CD-B9C8-E56C84B15B85}"/>
    <hyperlink ref="AY60" r:id="rId15" display="https://mincitco-my.sharepoint.com/:f:/g/personal/mrchacon_mincit_gov_co/EjoqtPPzSzJGinbE9U0Psu8B6xLPAFPiGaTQU7d_160QRg?e=IUEzfW" xr:uid="{B45F3219-019C-464A-981E-FDE0B1CEAC35}"/>
    <hyperlink ref="AY70" r:id="rId16" display="https://mincitco-my.sharepoint.com/:f:/g/personal/mrchacon_mincit_gov_co/EjoqtPPzSzJGinbE9U0Psu8B6xLPAFPiGaTQU7d_160QRg?e=IUEzfW" xr:uid="{47210FC3-AD3E-432C-A1DA-9CAC3278BD30}"/>
    <hyperlink ref="AY73" r:id="rId17" display="https://mincitco-my.sharepoint.com/:f:/g/personal/mrchacon_mincit_gov_co/EjoqtPPzSzJGinbE9U0Psu8B6xLPAFPiGaTQU7d_160QRg?e=IUEzfW" xr:uid="{73AB5C9B-E175-4B88-93CF-46C900DD241C}"/>
    <hyperlink ref="AY26" r:id="rId18" display="https://mincitco-my.sharepoint.com/:f:/g/personal/mrchacon_mincit_gov_co/Ejb0U2cRL5dFiw-otrwc5zMBKG3NbEDZgmhdvZMd8Al9IQ?e=YU8aoS" xr:uid="{21B98038-7F75-4D7B-BB98-0CA5F9110F35}"/>
    <hyperlink ref="AY31" r:id="rId19" display="https://mincitco-my.sharepoint.com/:f:/g/personal/mrchacon_mincit_gov_co/Ejb0U2cRL5dFiw-otrwc5zMBKG3NbEDZgmhdvZMd8Al9IQ?e=YU8aoS" xr:uid="{D3A19E39-920E-436F-B3B5-E93712A4D2C4}"/>
    <hyperlink ref="AY48" r:id="rId20" display="https://mincitco-my.sharepoint.com/:f:/g/personal/mrchacon_mincit_gov_co/Ejb0U2cRL5dFiw-otrwc5zMBKG3NbEDZgmhdvZMd8Al9IQ?e=YU8aoS" xr:uid="{8CF8AFF5-F318-4A18-8CB6-11A1ECEAC823}"/>
    <hyperlink ref="AY74" r:id="rId21" display="https://mincitco-my.sharepoint.com/:f:/g/personal/mrchacon_mincit_gov_co/Ejb0U2cRL5dFiw-otrwc5zMBKG3NbEDZgmhdvZMd8Al9IQ?e=YU8aoS" xr:uid="{D0AD0E83-DDB1-4C3B-979D-0701DC7ACA4A}"/>
    <hyperlink ref="AY28" r:id="rId22" display="https://mincitco-my.sharepoint.com/:f:/g/personal/mrchacon_mincit_gov_co/EjoqtPPzSzJGinbE9U0Psu8B6xLPAFPiGaTQU7d_160QRg?e=IUEzfW" xr:uid="{884F9638-4D97-4B7E-BDAC-00CCBB2AACE1}"/>
    <hyperlink ref="AY33" r:id="rId23" display="https://mincitco-my.sharepoint.com/:f:/g/personal/mrchacon_mincit_gov_co/EoUB7LdDOL1AvRivi9tTWhIBTJzUrM_ViLd6E0LnN0r2Ug?e=nIHAh4" xr:uid="{778BAB10-E4FC-408B-8A38-BFDC0A1C1FD4}"/>
    <hyperlink ref="AY45" r:id="rId24" display="https://mincitco-my.sharepoint.com/:f:/g/personal/mrchacon_mincit_gov_co/EjoqtPPzSzJGinbE9U0Psu8B6xLPAFPiGaTQU7d_160QRg?e=IUEzfW" xr:uid="{401BA3ED-2294-411E-81B9-09F019AB0386}"/>
    <hyperlink ref="AY46" r:id="rId25" display="https://mincitco-my.sharepoint.com/:f:/g/personal/mrchacon_mincit_gov_co/EjoqtPPzSzJGinbE9U0Psu8B6xLPAFPiGaTQU7d_160QRg?e=IUEzfW" xr:uid="{E3BB5E24-344E-4DB1-99C6-9DC2B2033483}"/>
    <hyperlink ref="AY19" r:id="rId26" xr:uid="{29051A4C-B53D-40CA-8A2D-DF6A5A170354}"/>
    <hyperlink ref="AY20" r:id="rId27" display="https://mincitco-my.sharepoint.com/:f:/g/personal/mrchacon_mincit_gov_co/EjoqtPPzSzJGinbE9U0Psu8B6xLPAFPiGaTQU7d_160QRg?e=IUEzfW" xr:uid="{E316E3C0-2D83-4796-A518-74D1CC549FCB}"/>
    <hyperlink ref="AY63" r:id="rId28" xr:uid="{DD904109-0CF4-465D-A075-EF7BED6E9608}"/>
    <hyperlink ref="AY38" r:id="rId29" display="https://mincitco-my.sharepoint.com/:f:/g/personal/mrchacon_mincit_gov_co/EjoqtPPzSzJGinbE9U0Psu8B6xLPAFPiGaTQU7d_160QRg?e=IUEzfW" xr:uid="{B65C9392-992A-429A-878E-E87DD15BC00B}"/>
    <hyperlink ref="AY69" r:id="rId30" display="https://mincitco-my.sharepoint.com/:f:/g/personal/mrchacon_mincit_gov_co/EjoqtPPzSzJGinbE9U0Psu8B6xLPAFPiGaTQU7d_160QRg?e=IUEzfW" xr:uid="{F9C40E6B-09AB-4B6D-9D9E-0F8155CEF1A5}"/>
    <hyperlink ref="AY71" r:id="rId31" display="https://mincitco-my.sharepoint.com/:f:/g/personal/mrchacon_mincit_gov_co/EjoqtPPzSzJGinbE9U0Psu8B6xLPAFPiGaTQU7d_160QRg?e=IUEzfW" xr:uid="{89B7C50E-9DAA-421C-B45B-F4DC3AD3349D}"/>
    <hyperlink ref="AY75" r:id="rId32" display="https://mincitco-my.sharepoint.com/:f:/g/personal/mrchacon_mincit_gov_co/EjoqtPPzSzJGinbE9U0Psu8B6xLPAFPiGaTQU7d_160QRg?e=IUEzfW" xr:uid="{9E562660-71BC-4A1D-9196-C4017558254E}"/>
    <hyperlink ref="AY64" r:id="rId33" display="https://mincitco-my.sharepoint.com/:f:/g/personal/mrchacon_mincit_gov_co/EjoqtPPzSzJGinbE9U0Psu8B6xLPAFPiGaTQU7d_160QRg?e=IUEzfW" xr:uid="{BE4D84B7-BB27-4256-9A83-25B6CC674842}"/>
    <hyperlink ref="AY43" r:id="rId34" display="https://mincitco-my.sharepoint.com/:f:/g/personal/mrchacon_mincit_gov_co/EjoqtPPzSzJGinbE9U0Psu8B6xLPAFPiGaTQU7d_160QRg?e=IUEzfW" xr:uid="{4A0F89DC-2E6D-4875-A5DE-B6B5119C085D}"/>
    <hyperlink ref="AY37" r:id="rId35" display="https://mincitco-my.sharepoint.com/:f:/g/personal/mrchacon_mincit_gov_co/EjoqtPPzSzJGinbE9U0Psu8B6xLPAFPiGaTQU7d_160QRg?e=IUEzfW" xr:uid="{0FF22D4A-BF67-4640-9198-9B3A27CBA6FB}"/>
    <hyperlink ref="AY24" r:id="rId36" display="https://mincitco-my.sharepoint.com/:f:/g/personal/mrchacon_mincit_gov_co/EjoqtPPzSzJGinbE9U0Psu8B6xLPAFPiGaTQU7d_160QRg?e=IUEzfW" xr:uid="{93F52CC1-04D4-4526-8469-B2AE4599CF2F}"/>
    <hyperlink ref="AY23" r:id="rId37" display="https://mincitco-my.sharepoint.com/:f:/g/personal/mrchacon_mincit_gov_co/EjoqtPPzSzJGinbE9U0Psu8B6xLPAFPiGaTQU7d_160QRg?e=IUEzfW" xr:uid="{A7229804-B359-4AF4-8353-98F3C19622ED}"/>
    <hyperlink ref="AY21" r:id="rId38" display="https://mincitco-my.sharepoint.com/:f:/g/personal/mrchacon_mincit_gov_co/EjoqtPPzSzJGinbE9U0Psu8B6xLPAFPiGaTQU7d_160QRg?e=IUEzfW" xr:uid="{CE0CA44B-F01B-424B-A126-5840CEBE3324}"/>
    <hyperlink ref="BF16" r:id="rId39" display="Plan Institucionald e Archivo" xr:uid="{B79E5441-09C6-4730-B784-50DE51BA3CDC}"/>
    <hyperlink ref="BF22" r:id="rId40" display="../../../../../../../../../:f:/g/personal/mrchacon_mincit_gov_co/Eg9WQgGFdeJGqXmJy2CLpq4BIcNX6pYyURNuMBYvDsCoFg?e=HwQg98" xr:uid="{C0B35163-1F77-4859-A49E-8C8BCE07BF1D}"/>
    <hyperlink ref="BF23" r:id="rId41" display="../../../../../../../../../:f:/g/personal/mrchacon_mincit_gov_co/Eg9WQgGFdeJGqXmJy2CLpq4BIcNX6pYyURNuMBYvDsCoFg?e=HwQg98" xr:uid="{3011B2F2-6C49-45F9-8B89-54F6CA2D6D1B}"/>
    <hyperlink ref="BF24" r:id="rId42" display="../../../../../../../../../:f:/g/personal/mrchacon_mincit_gov_co/Eg9WQgGFdeJGqXmJy2CLpq4BIcNX6pYyURNuMBYvDsCoFg?e=HwQg98" xr:uid="{DA831CAD-DDE0-4D79-8A18-AF7FA61317AB}"/>
    <hyperlink ref="BF26" r:id="rId43" display="../../../../../../../../../:f:/g/personal/mrchacon_mincit_gov_co/EjoqmXlXdf1Hq-JLgTbf-LoBIJhSbwGCjV-X-h1VBJVQGQ?e=TjAuU3" xr:uid="{9A156A24-3819-485E-9C33-A94DE518AF0E}"/>
    <hyperlink ref="BF32" r:id="rId44" display="../../../../../../../../../:f:/g/personal/mrchacon_mincit_gov_co/Eg9WQgGFdeJGqXmJy2CLpq4BIcNX6pYyURNuMBYvDsCoFg?e=HwQg98" xr:uid="{BAC65AAC-1FB3-46F9-8F67-915D3C3F03C5}"/>
    <hyperlink ref="BF33" r:id="rId45" display="../../../../../../../../../:f:/g/personal/mrchacon_mincit_gov_co/Eh9S_35vI_dPswRW3W68wy0BfmZlVc-NHqOVUsR6YHJ-1g?e=TpMa8A" xr:uid="{7DEC3137-0D2A-4AC4-BD7C-BB66BD8C0275}"/>
    <hyperlink ref="BF35" r:id="rId46" display="../../../../../../../../../:f:/g/personal/mrchacon_mincit_gov_co/EoadxkAA_bFMnQziNHJB_fUBqmUCJhsH95aM9IH7kpp_fQ?e=wyIJ81" xr:uid="{48FC8CA6-098B-49B8-BBD6-21AC69B7F47D}"/>
    <hyperlink ref="BF45" r:id="rId47" display="../../../../../../../../../:f:/g/personal/mrchacon_mincit_gov_co/EjoqmXlXdf1Hq-JLgTbf-LoBIJhSbwGCjV-X-h1VBJVQGQ?e=TjAuU3" xr:uid="{4775B85E-37BF-4D13-8AC0-454E8B862013}"/>
    <hyperlink ref="BF46" r:id="rId48" display="../../../../../../../../../:f:/g/personal/mrchacon_mincit_gov_co/Eg9WQgGFdeJGqXmJy2CLpq4BIcNX6pYyURNuMBYvDsCoFg?e=HwQg98" xr:uid="{96019988-C83A-4B58-8A0F-E6A9F7752231}"/>
    <hyperlink ref="BF61" r:id="rId49" display="../../../../../../../../../:f:/g/personal/mrchacon_mincit_gov_co/EoadxkAA_bFMnQziNHJB_fUBqmUCJhsH95aM9IH7kpp_fQ?e=wyIJ81" xr:uid="{5589DDBB-7684-4F11-B1B0-6EF6FF90C50F}"/>
    <hyperlink ref="BF75" r:id="rId50" display="../../../../../../../../../:f:/g/personal/mrchacon_mincit_gov_co/Eg9WQgGFdeJGqXmJy2CLpq4BIcNX6pYyURNuMBYvDsCoFg?e=HwQg98" xr:uid="{4CB0CD36-31D3-433B-A3C2-8E8A5D902208}"/>
    <hyperlink ref="BF76" r:id="rId51" display="../../../../../../../../../:f:/g/personal/mrchacon_mincit_gov_co/EoadxkAA_bFMnQziNHJB_fUBqmUCJhsH95aM9IH7kpp_fQ?e=NWe7Qc" xr:uid="{DF83AFC1-E184-4114-B6A1-F8B31A52CEDB}"/>
    <hyperlink ref="BQ16" r:id="rId52" display="Plan Institucionald e Archivo" xr:uid="{D828950F-F270-4E62-BEAB-CFB66C43895B}"/>
    <hyperlink ref="BQ22" r:id="rId53" display="../../../../../../../../../:f:/g/personal/mrchacon_mincit_gov_co/Eg9WQgGFdeJGqXmJy2CLpq4BIcNX6pYyURNuMBYvDsCoFg?e=HwQg98" xr:uid="{7818BEB3-FBA7-421E-B758-4BD4E0A14C81}"/>
    <hyperlink ref="BQ23" r:id="rId54" display="../../../../../../../../../:f:/g/personal/mrchacon_mincit_gov_co/Eg9WQgGFdeJGqXmJy2CLpq4BIcNX6pYyURNuMBYvDsCoFg?e=HwQg98" xr:uid="{D452F4A9-69FA-47BF-BA16-20200BCB2F23}"/>
    <hyperlink ref="BQ24" r:id="rId55" display="../../../../../../../../../:f:/g/personal/mrchacon_mincit_gov_co/Eg9WQgGFdeJGqXmJy2CLpq4BIcNX6pYyURNuMBYvDsCoFg?e=HwQg98" xr:uid="{2F0F4723-716F-4A9B-9989-DAB3DD324EDA}"/>
    <hyperlink ref="BQ26" r:id="rId56" display="../../../../../../../../../:f:/g/personal/mrchacon_mincit_gov_co/EjoqmXlXdf1Hq-JLgTbf-LoBIJhSbwGCjV-X-h1VBJVQGQ?e=TjAuU3" xr:uid="{E99D1F1A-8345-41E7-AD24-85DEABE057AC}"/>
    <hyperlink ref="BQ32" r:id="rId57" display="../../../../../../../../../:f:/g/personal/mrchacon_mincit_gov_co/Eg9WQgGFdeJGqXmJy2CLpq4BIcNX6pYyURNuMBYvDsCoFg?e=HwQg98" xr:uid="{62213BFD-57EC-427E-B703-BAA67E93014E}"/>
    <hyperlink ref="BQ33" r:id="rId58" display="../../../../../../../../../:f:/g/personal/mrchacon_mincit_gov_co/Eh9S_35vI_dPswRW3W68wy0BfmZlVc-NHqOVUsR6YHJ-1g?e=TpMa8A" xr:uid="{86A9DA0E-A87F-4FF0-ACFB-FE6A314BC46C}"/>
    <hyperlink ref="BQ35" r:id="rId59" display="../../../../../../../../../:f:/g/personal/mrchacon_mincit_gov_co/EoadxkAA_bFMnQziNHJB_fUBqmUCJhsH95aM9IH7kpp_fQ?e=wyIJ81" xr:uid="{9F85E90E-0AA6-4B93-95E9-3C884B55F0A4}"/>
    <hyperlink ref="BQ45" r:id="rId60" display="../../../../../../../../../:f:/g/personal/mrchacon_mincit_gov_co/EjoqmXlXdf1Hq-JLgTbf-LoBIJhSbwGCjV-X-h1VBJVQGQ?e=TjAuU3" xr:uid="{C629E9A9-40D1-49AA-B4B1-7AC58E0EFCE8}"/>
    <hyperlink ref="BQ46" r:id="rId61" display="../../../../../../../../../:f:/g/personal/mrchacon_mincit_gov_co/Eg9WQgGFdeJGqXmJy2CLpq4BIcNX6pYyURNuMBYvDsCoFg?e=HwQg98" xr:uid="{155AB1B3-062D-4256-B8F7-C19B753398E8}"/>
    <hyperlink ref="BQ61" r:id="rId62" display="../../../../../../../../../:f:/g/personal/mrchacon_mincit_gov_co/EoadxkAA_bFMnQziNHJB_fUBqmUCJhsH95aM9IH7kpp_fQ?e=wyIJ81" xr:uid="{E4251F3F-CE80-4C10-824A-1FBE083CEFBD}"/>
    <hyperlink ref="BQ75" r:id="rId63" display="../../../../../../../../../:f:/g/personal/mrchacon_mincit_gov_co/Eg9WQgGFdeJGqXmJy2CLpq4BIcNX6pYyURNuMBYvDsCoFg?e=HwQg98" xr:uid="{9B08369A-9B3B-46A3-9BE3-425A626E68EE}"/>
    <hyperlink ref="BQ76" r:id="rId64" display="../../../../../../../../../:f:/g/personal/mrchacon_mincit_gov_co/EoadxkAA_bFMnQziNHJB_fUBqmUCJhsH95aM9IH7kpp_fQ?e=NWe7Qc" xr:uid="{CE509FFD-95E9-4589-A1AA-ED3A3F05F79E}"/>
    <hyperlink ref="BQ62" r:id="rId65" display="../../../../../../../../../:b:/g/personal/mrchacon_mincit_gov_co/EfP5ecY8unNBsp6_WNr5wLMBtLl_50rL0OwA4nCSl1TLVA?e=RVnIGm" xr:uid="{60FA9831-FCDD-4F9D-BB48-C09AD5157E01}"/>
    <hyperlink ref="CA16" r:id="rId66" display="Plan Institucionald e Archivo" xr:uid="{ACA0C7EB-1467-4F0D-9723-CD9E6CB63361}"/>
    <hyperlink ref="CA22" r:id="rId67" display="../../../../../../../../../:f:/g/personal/mrchacon_mincit_gov_co/Eg9WQgGFdeJGqXmJy2CLpq4BIcNX6pYyURNuMBYvDsCoFg?e=HwQg98" xr:uid="{DC25A664-66DA-4D94-ADE1-A52C3C994CFC}"/>
    <hyperlink ref="CA23" r:id="rId68" display="../../../../../../../../../:f:/g/personal/mrchacon_mincit_gov_co/Eg9WQgGFdeJGqXmJy2CLpq4BIcNX6pYyURNuMBYvDsCoFg?e=HwQg98" xr:uid="{D9AE2FAB-8D99-4156-B3AC-0DAF91A18011}"/>
    <hyperlink ref="CA24" r:id="rId69" display="../../../../../../../../../:f:/g/personal/mrchacon_mincit_gov_co/Eg9WQgGFdeJGqXmJy2CLpq4BIcNX6pYyURNuMBYvDsCoFg?e=HwQg98" xr:uid="{DE67552E-C8AA-4312-8079-7675386D31CD}"/>
    <hyperlink ref="CA26" r:id="rId70" display="../../../../../../../../../:f:/g/personal/mrchacon_mincit_gov_co/EjoqmXlXdf1Hq-JLgTbf-LoBIJhSbwGCjV-X-h1VBJVQGQ?e=TjAuU3" xr:uid="{E3F48448-947F-4FCD-9E6B-95EAEDA1BFBA}"/>
    <hyperlink ref="CA32" r:id="rId71" display="../../../../../../../../../:f:/g/personal/mrchacon_mincit_gov_co/Eg9WQgGFdeJGqXmJy2CLpq4BIcNX6pYyURNuMBYvDsCoFg?e=HwQg98" xr:uid="{4631DC8A-D063-4909-BC30-25E1004EC57D}"/>
    <hyperlink ref="CA33" r:id="rId72" display="../../../../../../../../../:f:/g/personal/mrchacon_mincit_gov_co/Eh9S_35vI_dPswRW3W68wy0BfmZlVc-NHqOVUsR6YHJ-1g?e=TpMa8A" xr:uid="{4A5CECCF-80AE-4918-8FDE-FF9021BB27D7}"/>
    <hyperlink ref="CA35" r:id="rId73" display="../../../../../../../../../:f:/g/personal/mrchacon_mincit_gov_co/EoadxkAA_bFMnQziNHJB_fUBqmUCJhsH95aM9IH7kpp_fQ?e=wyIJ81" xr:uid="{CAD1B1BC-47B8-4213-A4C7-F9583334F1C4}"/>
    <hyperlink ref="CA45" r:id="rId74" display="../../../../../../../../../:f:/g/personal/mrchacon_mincit_gov_co/EjoqmXlXdf1Hq-JLgTbf-LoBIJhSbwGCjV-X-h1VBJVQGQ?e=TjAuU3" xr:uid="{9FC69C84-0C07-422D-BC45-ED0FFF788EE5}"/>
    <hyperlink ref="CA46" r:id="rId75" display="../../../../../../../../../:f:/g/personal/mrchacon_mincit_gov_co/Eg9WQgGFdeJGqXmJy2CLpq4BIcNX6pYyURNuMBYvDsCoFg?e=HwQg98" xr:uid="{E12104D3-246D-4D01-BC3A-408BF6C371AD}"/>
    <hyperlink ref="CA61" r:id="rId76" display="../../../../../../../../../:f:/g/personal/mrchacon_mincit_gov_co/EoadxkAA_bFMnQziNHJB_fUBqmUCJhsH95aM9IH7kpp_fQ?e=wyIJ81" xr:uid="{15EAE4AA-D47B-432A-BBBE-760338E191D5}"/>
    <hyperlink ref="CA75" r:id="rId77" display="../../../../../../../../../:f:/g/personal/mrchacon_mincit_gov_co/Eg9WQgGFdeJGqXmJy2CLpq4BIcNX6pYyURNuMBYvDsCoFg?e=HwQg98" xr:uid="{2B2C2A53-CF18-4791-A3F7-896F6DE57CF7}"/>
    <hyperlink ref="CA76" r:id="rId78" display="../../../../../../../../../:f:/g/personal/mrchacon_mincit_gov_co/EoadxkAA_bFMnQziNHJB_fUBqmUCJhsH95aM9IH7kpp_fQ?e=NWe7Qc" xr:uid="{E0810550-4FCC-42FA-8682-E53FBB0E6316}"/>
    <hyperlink ref="CA62" r:id="rId79" display="../../../../../../../../../:b:/g/personal/mrchacon_mincit_gov_co/EfP5ecY8unNBsp6_WNr5wLMBtLl_50rL0OwA4nCSl1TLVA?e=RVnIGm" xr:uid="{7DE323DA-F989-4643-9B58-C4C89B7A0A54}"/>
  </hyperlinks>
  <pageMargins left="0.7" right="0.7" top="0.75" bottom="0.75" header="0.3" footer="0.3"/>
  <legacyDrawing r:id="rId80"/>
  <extLst>
    <ext xmlns:x14="http://schemas.microsoft.com/office/spreadsheetml/2009/9/main" uri="{CCE6A557-97BC-4b89-ADB6-D9C93CAAB3DF}">
      <x14:dataValidations xmlns:xm="http://schemas.microsoft.com/office/excel/2006/main" count="12">
        <x14:dataValidation type="list" allowBlank="1" showInputMessage="1" showErrorMessage="1" xr:uid="{43F01166-9575-4481-9218-89CDEFA5DB86}">
          <x14:formula1>
            <xm:f>'Datos Validacion'!$P$5:$P$7</xm:f>
          </x14:formula1>
          <xm:sqref>AJ16:AJ78</xm:sqref>
        </x14:dataValidation>
        <x14:dataValidation type="list" allowBlank="1" showInputMessage="1" showErrorMessage="1" xr:uid="{7E0F3067-6A05-4070-B379-1B90444EF004}">
          <x14:formula1>
            <xm:f>'Anexo A '!$D$6:$D$154</xm:f>
          </x14:formula1>
          <xm:sqref>AT16 AT18:AT78</xm:sqref>
        </x14:dataValidation>
        <x14:dataValidation type="list" allowBlank="1" showInputMessage="1" showErrorMessage="1" xr:uid="{604B598F-1673-4336-BD0B-5237A69F89F9}">
          <x14:formula1>
            <xm:f>'Datos Validacion'!$R$5:$R$9</xm:f>
          </x14:formula1>
          <xm:sqref>AR16 AR49:AR50 AR21:AR22 AR27 AR19 AR44:AR45 AR35 AR41 AR32:AR33 AR52 AR55 AR58 AR61 AR63 AR66 AR71 AR75 AR77 AR79</xm:sqref>
        </x14:dataValidation>
        <x14:dataValidation type="list" allowBlank="1" showInputMessage="1" showErrorMessage="1" xr:uid="{DFCED316-EF63-410A-8A69-C4ACC06F5B6A}">
          <x14:formula1>
            <xm:f>'Datos Validacion'!$O$5:$O$7</xm:f>
          </x14:formula1>
          <xm:sqref>AH16 AH18:AH79</xm:sqref>
        </x14:dataValidation>
        <x14:dataValidation type="list" allowBlank="1" showInputMessage="1" showErrorMessage="1" xr:uid="{E42E76DE-3760-4E66-A0CD-24FF1AC21CD4}">
          <x14:formula1>
            <xm:f>'Datos Validacion'!$J$5:$J$7</xm:f>
          </x14:formula1>
          <xm:sqref>AC16 AC18:AC78</xm:sqref>
        </x14:dataValidation>
        <x14:dataValidation type="list" allowBlank="1" showInputMessage="1" showErrorMessage="1" xr:uid="{00C1612B-621C-4EC1-BD03-43C0D4467ECB}">
          <x14:formula1>
            <xm:f>'Datos Validacion'!$M$5:$M$7</xm:f>
          </x14:formula1>
          <xm:sqref>AF16 AF18:AF79</xm:sqref>
        </x14:dataValidation>
        <x14:dataValidation type="list" allowBlank="1" showInputMessage="1" showErrorMessage="1" xr:uid="{B4EF076B-876D-47FA-972C-17801C73FF6F}">
          <x14:formula1>
            <xm:f>'Datos Validacion'!$K$5:$K$8</xm:f>
          </x14:formula1>
          <xm:sqref>AD16 AD18:AD78</xm:sqref>
        </x14:dataValidation>
        <x14:dataValidation type="list" allowBlank="1" showInputMessage="1" showErrorMessage="1" xr:uid="{33251061-CBA4-457F-9879-A859C5A372C7}">
          <x14:formula1>
            <xm:f>'Datos Validacion'!$I$5:$I$7</xm:f>
          </x14:formula1>
          <xm:sqref>AA16 AA18:AA79</xm:sqref>
        </x14:dataValidation>
        <x14:dataValidation type="list" allowBlank="1" showInputMessage="1" showErrorMessage="1" xr:uid="{F467B09A-D5B8-45FC-BA8E-8074FE8CFB3B}">
          <x14:formula1>
            <xm:f>'Datos Validacion'!$G$5:$G$12</xm:f>
          </x14:formula1>
          <xm:sqref>Y16 AQ16 AQ19 Y41 Y61 Y63 AQ21:AQ22 AQ27 Y32:Y33 AQ32:AQ33 AQ35 Y49:Y50 AQ49 Y58:Y59 Y19 Y21:Y22 Y27 Y35 AQ41 Y44 AQ44 Y52 Y55 AQ55 AQ52 AQ58 AQ61 AQ63 Y66 AQ66 Y71 AQ71 Y75 AQ75 Y77 AQ77 Y79</xm:sqref>
        </x14:dataValidation>
        <x14:dataValidation type="list" allowBlank="1" showInputMessage="1" showErrorMessage="1" xr:uid="{5635521F-D9DA-4004-B755-CF5E77CD54D6}">
          <x14:formula1>
            <xm:f>'Datos Validacion'!$B$5:$B$13</xm:f>
          </x14:formula1>
          <xm:sqref>R16 R19 R66 R21:R22 R49:R50 R52:R53 R44:R45 R27 R32:R33 R35 R41 R55:R56 R58:R59 R61 R63 R71:R72 R75 R77 R79</xm:sqref>
        </x14:dataValidation>
        <x14:dataValidation type="list" allowBlank="1" showInputMessage="1" showErrorMessage="1" xr:uid="{E7666F33-9055-4CFD-A5D9-7425960E6B88}">
          <x14:formula1>
            <xm:f>'Datos Validacion'!$C$5:$C$10</xm:f>
          </x14:formula1>
          <xm:sqref>AM79 T63 T61 T16 T19 T21:T22 T27 T32:T33 T35 T41 T44 T49 T52 T55 T58 T66 T71 T75 T77 T79</xm:sqref>
        </x14:dataValidation>
        <x14:dataValidation type="list" allowBlank="1" showInputMessage="1" showErrorMessage="1" xr:uid="{75306556-2D97-439E-A481-2A57E3AF3779}">
          <x14:formula1>
            <xm:f>'Datos Validacion'!$E$5:$E$13</xm:f>
          </x14:formula1>
          <xm:sqref>AO79 V63 V61 V16 V19 V21:V22 V27 V32:V33 V35 V41 V44 V49 V52 V55 V58 V66 V71 V75 V77 V79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17A06-8F5C-404B-AABB-0051E8825245}">
  <dimension ref="A1:EY81"/>
  <sheetViews>
    <sheetView topLeftCell="A72" zoomScaleNormal="100" workbookViewId="0">
      <selection activeCell="R88" sqref="R88"/>
    </sheetView>
  </sheetViews>
  <sheetFormatPr baseColWidth="10" defaultColWidth="11.42578125" defaultRowHeight="10.5"/>
  <cols>
    <col min="1" max="1" width="1.140625" style="665" customWidth="1"/>
    <col min="2" max="2" width="6.28515625" style="510" customWidth="1"/>
    <col min="3" max="4" width="12.5703125" style="285" hidden="1" customWidth="1"/>
    <col min="5" max="5" width="13" style="285" hidden="1" customWidth="1"/>
    <col min="6" max="6" width="14.42578125" style="285" hidden="1" customWidth="1"/>
    <col min="7" max="7" width="15.85546875" style="285" hidden="1" customWidth="1"/>
    <col min="8" max="8" width="13" style="510" customWidth="1"/>
    <col min="9" max="10" width="26.42578125" style="285" hidden="1" customWidth="1"/>
    <col min="11" max="11" width="15.7109375" style="662" customWidth="1"/>
    <col min="12" max="12" width="12.42578125" style="285" hidden="1" customWidth="1"/>
    <col min="13" max="13" width="15.140625" style="285" hidden="1" customWidth="1"/>
    <col min="14" max="14" width="15.42578125" style="285" hidden="1" customWidth="1"/>
    <col min="15" max="15" width="8.85546875" style="286" customWidth="1"/>
    <col min="16" max="16" width="27.85546875" style="662" customWidth="1"/>
    <col min="17" max="17" width="7.28515625" style="286" hidden="1" customWidth="1"/>
    <col min="18" max="18" width="18.7109375" style="285" customWidth="1"/>
    <col min="19" max="19" width="13.42578125" style="288" hidden="1" customWidth="1"/>
    <col min="20" max="20" width="28.42578125" style="285" customWidth="1"/>
    <col min="21" max="21" width="13.28515625" style="546" customWidth="1"/>
    <col min="22" max="22" width="15.42578125" style="287" hidden="1" customWidth="1"/>
    <col min="23" max="23" width="13.28515625" style="309" customWidth="1"/>
    <col min="24" max="24" width="11.5703125" style="293" hidden="1" customWidth="1"/>
    <col min="25" max="25" width="43.42578125" style="285" hidden="1" customWidth="1"/>
    <col min="26" max="26" width="13.28515625" style="286" customWidth="1"/>
    <col min="27" max="27" width="52.5703125" style="285" hidden="1" customWidth="1"/>
    <col min="28" max="28" width="19.42578125" style="285" hidden="1" customWidth="1"/>
    <col min="29" max="29" width="27.140625" style="285" hidden="1" customWidth="1"/>
    <col min="30" max="30" width="21.140625" style="285" hidden="1" customWidth="1"/>
    <col min="31" max="31" width="24.5703125" style="285" hidden="1" customWidth="1"/>
    <col min="32" max="32" width="5.5703125" style="287" hidden="1" customWidth="1"/>
    <col min="33" max="33" width="20.7109375" style="285" hidden="1" customWidth="1"/>
    <col min="34" max="34" width="5.28515625" style="287" hidden="1" customWidth="1"/>
    <col min="35" max="35" width="22.140625" style="285" hidden="1" customWidth="1"/>
    <col min="36" max="36" width="47.85546875" style="285" hidden="1" customWidth="1"/>
    <col min="37" max="37" width="13.85546875" style="288" hidden="1" customWidth="1"/>
    <col min="38" max="38" width="32.140625" style="285" hidden="1" customWidth="1"/>
    <col min="39" max="39" width="16.140625" style="285" hidden="1" customWidth="1"/>
    <col min="40" max="40" width="13.28515625" style="546" customWidth="1"/>
    <col min="41" max="41" width="15" style="285" hidden="1" customWidth="1"/>
    <col min="42" max="42" width="13.28515625" style="510" customWidth="1"/>
    <col min="43" max="43" width="14.42578125" style="285" hidden="1" customWidth="1"/>
    <col min="44" max="44" width="13.28515625" style="285" customWidth="1"/>
    <col min="45" max="45" width="10.28515625" style="510" customWidth="1"/>
    <col min="46" max="46" width="12.5703125" style="285" hidden="1" customWidth="1"/>
    <col min="47" max="47" width="32.140625" style="665" customWidth="1"/>
    <col min="48" max="48" width="29.28515625" style="668" customWidth="1"/>
    <col min="49" max="49" width="9.42578125" style="669" hidden="1" customWidth="1"/>
    <col min="50" max="50" width="21.7109375" style="670" hidden="1" customWidth="1"/>
    <col min="51" max="51" width="10.5703125" style="669" hidden="1" customWidth="1"/>
    <col min="52" max="52" width="18.28515625" style="669" hidden="1" customWidth="1"/>
    <col min="53" max="53" width="3" style="670" hidden="1" customWidth="1"/>
    <col min="54" max="54" width="3" style="669" hidden="1" customWidth="1"/>
    <col min="55" max="55" width="21.7109375" style="668" hidden="1" customWidth="1"/>
    <col min="56" max="56" width="8.85546875" style="669" hidden="1" customWidth="1"/>
    <col min="57" max="57" width="26.5703125" style="670" hidden="1" customWidth="1"/>
    <col min="58" max="58" width="10.5703125" style="669" hidden="1" customWidth="1"/>
    <col min="59" max="59" width="10.28515625" style="671" hidden="1" customWidth="1"/>
    <col min="60" max="60" width="3.42578125" style="670" hidden="1" customWidth="1"/>
    <col min="61" max="61" width="3.42578125" style="669" hidden="1" customWidth="1"/>
    <col min="62" max="62" width="26" style="670" hidden="1" customWidth="1"/>
    <col min="63" max="63" width="9.140625" style="672" hidden="1" customWidth="1"/>
    <col min="64" max="64" width="7" style="665" hidden="1" customWidth="1"/>
    <col min="65" max="65" width="9.140625" style="669" hidden="1" customWidth="1"/>
    <col min="66" max="66" width="42.28515625" style="670" hidden="1" customWidth="1"/>
    <col min="67" max="67" width="10.5703125" style="669" hidden="1" customWidth="1"/>
    <col min="68" max="68" width="14.140625" style="669" hidden="1" customWidth="1"/>
    <col min="69" max="69" width="3.42578125" style="670" hidden="1" customWidth="1"/>
    <col min="70" max="70" width="3.5703125" style="669" hidden="1" customWidth="1"/>
    <col min="71" max="71" width="42.28515625" style="668" hidden="1" customWidth="1"/>
    <col min="72" max="72" width="9.140625" style="672" hidden="1" customWidth="1"/>
    <col min="73" max="74" width="2.85546875" style="673" hidden="1" customWidth="1"/>
    <col min="75" max="75" width="11.28515625" style="669" hidden="1" customWidth="1"/>
    <col min="76" max="76" width="42.28515625" style="670" hidden="1" customWidth="1"/>
    <col min="77" max="77" width="10.5703125" style="669" hidden="1" customWidth="1"/>
    <col min="78" max="78" width="14.140625" style="669" hidden="1" customWidth="1"/>
    <col min="79" max="79" width="3.42578125" style="670" hidden="1" customWidth="1"/>
    <col min="80" max="80" width="3.5703125" style="669" hidden="1" customWidth="1"/>
    <col min="81" max="81" width="42.28515625" style="668" hidden="1" customWidth="1"/>
    <col min="82" max="82" width="9.140625" style="672" hidden="1" customWidth="1"/>
    <col min="83" max="84" width="2.85546875" style="673" hidden="1" customWidth="1"/>
    <col min="85" max="85" width="5.85546875" style="669" customWidth="1"/>
    <col min="86" max="86" width="5.85546875" style="672" customWidth="1"/>
    <col min="87" max="87" width="42.28515625" style="669" hidden="1" customWidth="1"/>
    <col min="88" max="88" width="8.42578125" style="672" bestFit="1" customWidth="1"/>
    <col min="89" max="89" width="1.5703125" style="665" customWidth="1"/>
    <col min="90" max="155" width="11.42578125" style="665"/>
    <col min="156" max="16384" width="11.42578125" style="285"/>
  </cols>
  <sheetData>
    <row r="1" spans="1:155" s="742" customFormat="1" ht="3" customHeight="1">
      <c r="B1" s="749"/>
      <c r="H1" s="749"/>
      <c r="K1" s="750"/>
      <c r="O1" s="751"/>
      <c r="P1" s="750"/>
      <c r="Q1" s="751"/>
      <c r="S1" s="752"/>
      <c r="U1" s="769"/>
      <c r="V1" s="753"/>
      <c r="W1" s="770"/>
      <c r="X1" s="754"/>
      <c r="Z1" s="751"/>
      <c r="AF1" s="753"/>
      <c r="AH1" s="753"/>
      <c r="AK1" s="752"/>
      <c r="AN1" s="769"/>
      <c r="AP1" s="749"/>
      <c r="AS1" s="749"/>
      <c r="AV1" s="743"/>
      <c r="AW1" s="744"/>
      <c r="AX1" s="745"/>
      <c r="AY1" s="744"/>
      <c r="AZ1" s="744"/>
      <c r="BA1" s="745"/>
      <c r="BB1" s="744"/>
      <c r="BC1" s="743"/>
      <c r="BD1" s="744"/>
      <c r="BE1" s="745"/>
      <c r="BF1" s="744"/>
      <c r="BG1" s="746"/>
      <c r="BH1" s="745"/>
      <c r="BI1" s="744"/>
      <c r="BJ1" s="745"/>
      <c r="BK1" s="747"/>
      <c r="BM1" s="744"/>
      <c r="BN1" s="745"/>
      <c r="BO1" s="744"/>
      <c r="BP1" s="744"/>
      <c r="BQ1" s="745"/>
      <c r="BR1" s="744"/>
      <c r="BS1" s="743"/>
      <c r="BT1" s="747"/>
      <c r="BU1" s="748"/>
      <c r="BV1" s="748"/>
      <c r="BW1" s="744"/>
      <c r="BX1" s="745"/>
      <c r="BY1" s="744"/>
      <c r="BZ1" s="744"/>
      <c r="CA1" s="745"/>
      <c r="CB1" s="744"/>
      <c r="CC1" s="743"/>
      <c r="CD1" s="747"/>
      <c r="CE1" s="748"/>
      <c r="CF1" s="748"/>
      <c r="CG1" s="744"/>
      <c r="CH1" s="747"/>
      <c r="CI1" s="744"/>
      <c r="CJ1" s="747"/>
    </row>
    <row r="2" spans="1:155" s="665" customFormat="1" ht="66.75" customHeight="1">
      <c r="B2" s="663"/>
      <c r="C2" s="1339" t="e" vm="2">
        <v>#VALUE!</v>
      </c>
      <c r="D2" s="1339"/>
      <c r="E2" s="1339"/>
      <c r="F2" s="1339"/>
      <c r="G2" s="1339"/>
      <c r="H2" s="1339"/>
      <c r="I2" s="1339"/>
      <c r="J2" s="1339"/>
      <c r="K2" s="1339"/>
      <c r="L2" s="1339"/>
      <c r="M2" s="1339"/>
      <c r="N2" s="1340" t="s">
        <v>1447</v>
      </c>
      <c r="O2" s="1340"/>
      <c r="P2" s="1340"/>
      <c r="Q2" s="1340"/>
      <c r="R2" s="1340"/>
      <c r="S2" s="1340"/>
      <c r="T2" s="1340"/>
      <c r="U2" s="1340"/>
      <c r="V2" s="1340" t="s">
        <v>1</v>
      </c>
      <c r="W2" s="1340"/>
      <c r="X2" s="1340"/>
      <c r="Y2" s="1340"/>
      <c r="Z2" s="664"/>
      <c r="AF2" s="690"/>
      <c r="AH2" s="690"/>
      <c r="AK2" s="667"/>
      <c r="AN2" s="756"/>
      <c r="AO2" s="1340"/>
      <c r="AP2" s="1340"/>
      <c r="AS2" s="663"/>
      <c r="AV2" s="668"/>
      <c r="AW2" s="669"/>
      <c r="AX2" s="670"/>
      <c r="AY2" s="669"/>
      <c r="AZ2" s="669"/>
      <c r="BA2" s="670"/>
      <c r="BB2" s="669"/>
      <c r="BC2" s="668"/>
      <c r="BD2" s="669"/>
      <c r="BE2" s="670"/>
      <c r="BF2" s="669"/>
      <c r="BG2" s="671"/>
      <c r="BH2" s="670"/>
      <c r="BI2" s="669"/>
      <c r="BJ2" s="670"/>
      <c r="BK2" s="672"/>
      <c r="BM2" s="669"/>
      <c r="BN2" s="670"/>
      <c r="BO2" s="669"/>
      <c r="BP2" s="669"/>
      <c r="BQ2" s="670"/>
      <c r="BR2" s="669"/>
      <c r="BS2" s="668"/>
      <c r="BT2" s="672"/>
      <c r="BU2" s="673"/>
      <c r="BV2" s="673"/>
      <c r="BW2" s="669"/>
      <c r="BX2" s="670"/>
      <c r="BY2" s="669"/>
      <c r="BZ2" s="669"/>
      <c r="CA2" s="670"/>
      <c r="CB2" s="669"/>
      <c r="CC2" s="668"/>
      <c r="CD2" s="672"/>
      <c r="CE2" s="673"/>
      <c r="CF2" s="673"/>
      <c r="CG2" s="669"/>
      <c r="CH2" s="672"/>
      <c r="CI2" s="669"/>
      <c r="CJ2" s="669"/>
    </row>
    <row r="3" spans="1:155" s="665" customFormat="1" ht="3" customHeight="1">
      <c r="B3" s="663"/>
      <c r="H3" s="663"/>
      <c r="K3" s="737"/>
      <c r="O3" s="664"/>
      <c r="P3" s="737"/>
      <c r="Q3" s="664"/>
      <c r="S3" s="667"/>
      <c r="U3" s="756"/>
      <c r="V3" s="690"/>
      <c r="W3" s="685"/>
      <c r="X3" s="691"/>
      <c r="Z3" s="664"/>
      <c r="AF3" s="690"/>
      <c r="AH3" s="690"/>
      <c r="AK3" s="667"/>
      <c r="AN3" s="756"/>
      <c r="AP3" s="663"/>
      <c r="AS3" s="663"/>
      <c r="AV3" s="668"/>
      <c r="AW3" s="669"/>
      <c r="AX3" s="670"/>
      <c r="AY3" s="669"/>
      <c r="AZ3" s="669"/>
      <c r="BA3" s="670"/>
      <c r="BB3" s="669"/>
      <c r="BC3" s="668"/>
      <c r="BD3" s="669"/>
      <c r="BE3" s="670"/>
      <c r="BF3" s="669"/>
      <c r="BG3" s="671"/>
      <c r="BH3" s="670"/>
      <c r="BI3" s="669"/>
      <c r="BJ3" s="670"/>
      <c r="BK3" s="672"/>
      <c r="BM3" s="669"/>
      <c r="BN3" s="670"/>
      <c r="BO3" s="669"/>
      <c r="BP3" s="669"/>
      <c r="BQ3" s="670"/>
      <c r="BR3" s="669"/>
      <c r="BS3" s="668"/>
      <c r="BT3" s="672"/>
      <c r="BU3" s="673"/>
      <c r="BV3" s="673"/>
      <c r="BW3" s="669"/>
      <c r="BX3" s="670"/>
      <c r="BY3" s="669"/>
      <c r="BZ3" s="669"/>
      <c r="CA3" s="670"/>
      <c r="CB3" s="669"/>
      <c r="CC3" s="668"/>
      <c r="CD3" s="672"/>
      <c r="CE3" s="673"/>
      <c r="CF3" s="673"/>
      <c r="CG3" s="669"/>
      <c r="CH3" s="672"/>
      <c r="CI3" s="669"/>
      <c r="CJ3" s="669"/>
    </row>
    <row r="4" spans="1:155" s="665" customFormat="1" ht="21.75" customHeight="1">
      <c r="B4" s="663"/>
      <c r="H4" s="663"/>
      <c r="K4" s="737"/>
      <c r="L4" s="1340" t="s">
        <v>2</v>
      </c>
      <c r="M4" s="1333" t="s">
        <v>3</v>
      </c>
      <c r="N4" s="1333"/>
      <c r="O4" s="664"/>
      <c r="P4" s="1334" t="s">
        <v>4</v>
      </c>
      <c r="Q4" s="1334"/>
      <c r="R4" s="1335" t="s">
        <v>1448</v>
      </c>
      <c r="S4" s="1335"/>
      <c r="T4" s="1335"/>
      <c r="U4" s="731"/>
      <c r="V4" s="676"/>
      <c r="W4" s="731"/>
      <c r="X4" s="677"/>
      <c r="Y4" s="678"/>
      <c r="Z4" s="675"/>
      <c r="AA4" s="678"/>
      <c r="AC4" s="678"/>
      <c r="AD4" s="678"/>
      <c r="AE4" s="679"/>
      <c r="AF4" s="680"/>
      <c r="AG4" s="681"/>
      <c r="AH4" s="682"/>
      <c r="AI4" s="681"/>
      <c r="AJ4" s="681"/>
      <c r="AK4" s="693"/>
      <c r="AL4" s="681"/>
      <c r="AM4" s="681"/>
      <c r="AN4" s="756"/>
      <c r="AO4" s="678"/>
      <c r="AP4" s="775"/>
      <c r="AQ4" s="678"/>
      <c r="AR4" s="678"/>
      <c r="AS4" s="777"/>
      <c r="AT4" s="664"/>
      <c r="AU4" s="664"/>
      <c r="AV4" s="671"/>
      <c r="AW4" s="669"/>
      <c r="AX4" s="669"/>
      <c r="AY4" s="669"/>
      <c r="AZ4" s="669"/>
      <c r="BA4" s="669"/>
      <c r="BB4" s="669"/>
      <c r="BC4" s="671"/>
      <c r="BD4" s="669"/>
      <c r="BE4" s="683"/>
      <c r="BF4" s="669"/>
      <c r="BG4" s="671"/>
      <c r="BH4" s="669"/>
      <c r="BI4" s="669"/>
      <c r="BJ4" s="683"/>
      <c r="BK4" s="672"/>
      <c r="BL4" s="664"/>
      <c r="BM4" s="669"/>
      <c r="BN4" s="683"/>
      <c r="BO4" s="669"/>
      <c r="BP4" s="669"/>
      <c r="BQ4" s="669"/>
      <c r="BR4" s="669"/>
      <c r="BS4" s="671"/>
      <c r="BT4" s="672"/>
      <c r="BU4" s="673"/>
      <c r="BV4" s="673"/>
      <c r="BW4" s="669"/>
      <c r="BX4" s="683"/>
      <c r="BY4" s="669"/>
      <c r="BZ4" s="669"/>
      <c r="CA4" s="669"/>
      <c r="CB4" s="669"/>
      <c r="CC4" s="671"/>
      <c r="CD4" s="672"/>
      <c r="CE4" s="673"/>
      <c r="CF4" s="673"/>
      <c r="CG4" s="669"/>
      <c r="CH4" s="672"/>
      <c r="CI4" s="669"/>
      <c r="CJ4" s="669"/>
    </row>
    <row r="5" spans="1:155" s="665" customFormat="1" ht="53.25" customHeight="1">
      <c r="B5" s="663"/>
      <c r="H5" s="663"/>
      <c r="K5" s="737"/>
      <c r="L5" s="1340"/>
      <c r="M5" s="688"/>
      <c r="N5" s="688"/>
      <c r="O5" s="664"/>
      <c r="P5" s="1334" t="s">
        <v>5</v>
      </c>
      <c r="Q5" s="1334"/>
      <c r="R5" s="1336" t="s">
        <v>1449</v>
      </c>
      <c r="S5" s="1336"/>
      <c r="T5" s="1336"/>
      <c r="U5" s="1336"/>
      <c r="V5" s="1336"/>
      <c r="W5" s="1336"/>
      <c r="X5" s="1336"/>
      <c r="Y5" s="1336"/>
      <c r="Z5" s="675"/>
      <c r="AA5" s="678"/>
      <c r="AC5" s="678"/>
      <c r="AD5" s="678"/>
      <c r="AE5" s="679"/>
      <c r="AF5" s="680"/>
      <c r="AG5" s="695"/>
      <c r="AH5" s="684"/>
      <c r="AI5" s="695"/>
      <c r="AJ5" s="695"/>
      <c r="AK5" s="693"/>
      <c r="AL5" s="695"/>
      <c r="AM5" s="695"/>
      <c r="AN5" s="773"/>
      <c r="AO5" s="695"/>
      <c r="AP5" s="663"/>
      <c r="AQ5" s="678"/>
      <c r="AR5" s="678"/>
      <c r="AS5" s="701"/>
      <c r="AT5" s="664"/>
      <c r="AU5" s="664"/>
      <c r="AV5" s="671"/>
      <c r="AW5" s="669"/>
      <c r="AX5" s="669"/>
      <c r="AY5" s="669"/>
      <c r="AZ5" s="669"/>
      <c r="BA5" s="669"/>
      <c r="BB5" s="669"/>
      <c r="BC5" s="671"/>
      <c r="BD5" s="669"/>
      <c r="BE5" s="683"/>
      <c r="BF5" s="669"/>
      <c r="BG5" s="671"/>
      <c r="BH5" s="669"/>
      <c r="BI5" s="669"/>
      <c r="BJ5" s="683"/>
      <c r="BK5" s="672"/>
      <c r="BL5" s="664"/>
      <c r="BM5" s="669"/>
      <c r="BN5" s="683"/>
      <c r="BO5" s="669"/>
      <c r="BP5" s="669"/>
      <c r="BQ5" s="669"/>
      <c r="BR5" s="669"/>
      <c r="BS5" s="671"/>
      <c r="BT5" s="672"/>
      <c r="BU5" s="673"/>
      <c r="BV5" s="673"/>
      <c r="BW5" s="669"/>
      <c r="BX5" s="683"/>
      <c r="BY5" s="669"/>
      <c r="BZ5" s="669"/>
      <c r="CA5" s="669"/>
      <c r="CB5" s="669"/>
      <c r="CC5" s="671"/>
      <c r="CD5" s="672"/>
      <c r="CE5" s="673"/>
      <c r="CF5" s="673"/>
      <c r="CG5" s="669"/>
      <c r="CH5" s="672"/>
      <c r="CI5" s="669"/>
      <c r="CJ5" s="669"/>
    </row>
    <row r="6" spans="1:155" s="665" customFormat="1" ht="3" customHeight="1">
      <c r="B6" s="663"/>
      <c r="H6" s="663"/>
      <c r="K6" s="737"/>
      <c r="L6" s="672"/>
      <c r="M6" s="688"/>
      <c r="N6" s="688"/>
      <c r="O6" s="664"/>
      <c r="P6" s="692"/>
      <c r="Q6" s="689"/>
      <c r="R6" s="697"/>
      <c r="S6" s="672"/>
      <c r="T6" s="694"/>
      <c r="U6" s="694"/>
      <c r="V6" s="694"/>
      <c r="W6" s="694"/>
      <c r="X6" s="694"/>
      <c r="Y6" s="694"/>
      <c r="Z6" s="675"/>
      <c r="AA6" s="678"/>
      <c r="AC6" s="678"/>
      <c r="AD6" s="678"/>
      <c r="AE6" s="679"/>
      <c r="AF6" s="680"/>
      <c r="AG6" s="695"/>
      <c r="AH6" s="684"/>
      <c r="AI6" s="695"/>
      <c r="AJ6" s="695"/>
      <c r="AK6" s="693"/>
      <c r="AL6" s="695"/>
      <c r="AM6" s="695"/>
      <c r="AN6" s="773"/>
      <c r="AO6" s="695"/>
      <c r="AP6" s="663"/>
      <c r="AQ6" s="678"/>
      <c r="AR6" s="678"/>
      <c r="AS6" s="701"/>
      <c r="AT6" s="664"/>
      <c r="AU6" s="664"/>
      <c r="AV6" s="671"/>
      <c r="AW6" s="669"/>
      <c r="AX6" s="669"/>
      <c r="AY6" s="669"/>
      <c r="AZ6" s="669"/>
      <c r="BA6" s="669"/>
      <c r="BB6" s="669"/>
      <c r="BC6" s="671"/>
      <c r="BD6" s="669"/>
      <c r="BE6" s="683"/>
      <c r="BF6" s="669"/>
      <c r="BG6" s="671"/>
      <c r="BH6" s="669"/>
      <c r="BI6" s="669"/>
      <c r="BJ6" s="683"/>
      <c r="BK6" s="672"/>
      <c r="BL6" s="664"/>
      <c r="BM6" s="669"/>
      <c r="BN6" s="683"/>
      <c r="BO6" s="669"/>
      <c r="BP6" s="669"/>
      <c r="BQ6" s="669"/>
      <c r="BR6" s="669"/>
      <c r="BS6" s="671"/>
      <c r="BT6" s="672"/>
      <c r="BU6" s="673"/>
      <c r="BV6" s="673"/>
      <c r="BW6" s="669"/>
      <c r="BX6" s="683"/>
      <c r="BY6" s="669"/>
      <c r="BZ6" s="669"/>
      <c r="CA6" s="669"/>
      <c r="CB6" s="669"/>
      <c r="CC6" s="671"/>
      <c r="CD6" s="672"/>
      <c r="CE6" s="673"/>
      <c r="CF6" s="673"/>
      <c r="CG6" s="669"/>
      <c r="CH6" s="672"/>
      <c r="CI6" s="669"/>
      <c r="CJ6" s="669"/>
    </row>
    <row r="7" spans="1:155" s="663" customFormat="1" ht="12.75" customHeight="1">
      <c r="K7" s="738"/>
      <c r="L7" s="692" t="s">
        <v>8</v>
      </c>
      <c r="M7" s="692"/>
      <c r="N7" s="692"/>
      <c r="O7" s="685"/>
      <c r="P7" s="1343" t="s">
        <v>9</v>
      </c>
      <c r="Q7" s="1343"/>
      <c r="R7" s="736">
        <v>44742</v>
      </c>
      <c r="S7" s="756"/>
      <c r="T7" s="696" t="s">
        <v>1450</v>
      </c>
      <c r="U7" s="702">
        <v>45291</v>
      </c>
      <c r="V7" s="698"/>
      <c r="W7" s="672"/>
      <c r="X7" s="699"/>
      <c r="Y7" s="697"/>
      <c r="Z7" s="672"/>
      <c r="AA7" s="697"/>
      <c r="AB7" s="700"/>
      <c r="AC7" s="700"/>
      <c r="AD7" s="672"/>
      <c r="AE7" s="1344"/>
      <c r="AF7" s="1344"/>
      <c r="AG7" s="1344"/>
      <c r="AH7" s="1344"/>
      <c r="AI7" s="1344"/>
      <c r="AJ7" s="1344"/>
      <c r="AK7" s="1344"/>
      <c r="AL7" s="1344"/>
      <c r="AM7" s="1344"/>
      <c r="AN7" s="1344"/>
      <c r="AO7" s="1344"/>
      <c r="AP7" s="1344"/>
      <c r="AQ7" s="1344"/>
      <c r="AR7" s="1344"/>
      <c r="AS7" s="672"/>
      <c r="AT7" s="672"/>
      <c r="AU7" s="672"/>
      <c r="AV7" s="694"/>
      <c r="AW7" s="672"/>
      <c r="AX7" s="672"/>
      <c r="AY7" s="672"/>
      <c r="AZ7" s="672"/>
      <c r="BA7" s="672"/>
      <c r="BB7" s="672"/>
      <c r="BC7" s="694"/>
      <c r="BD7" s="672"/>
      <c r="BE7" s="697"/>
      <c r="BF7" s="672"/>
      <c r="BG7" s="694"/>
      <c r="BH7" s="672"/>
      <c r="BI7" s="672"/>
      <c r="BJ7" s="697"/>
      <c r="BK7" s="672"/>
      <c r="BM7" s="672"/>
      <c r="BN7" s="697"/>
      <c r="BO7" s="672"/>
      <c r="BP7" s="672"/>
      <c r="BQ7" s="672"/>
      <c r="BR7" s="672"/>
      <c r="BS7" s="694"/>
      <c r="BT7" s="672"/>
      <c r="BU7" s="673"/>
      <c r="BV7" s="673"/>
      <c r="BW7" s="672"/>
      <c r="BX7" s="697"/>
      <c r="BY7" s="672"/>
      <c r="BZ7" s="672"/>
      <c r="CA7" s="672"/>
      <c r="CB7" s="672"/>
      <c r="CC7" s="694"/>
      <c r="CD7" s="672"/>
      <c r="CE7" s="673"/>
      <c r="CF7" s="673"/>
      <c r="CG7" s="669"/>
      <c r="CH7" s="672"/>
      <c r="CI7" s="669"/>
      <c r="CJ7" s="669"/>
    </row>
    <row r="8" spans="1:155" s="665" customFormat="1" ht="25.5" customHeight="1">
      <c r="B8" s="663"/>
      <c r="H8" s="663"/>
      <c r="K8" s="737"/>
      <c r="L8" s="692"/>
      <c r="M8" s="687"/>
      <c r="N8" s="669"/>
      <c r="O8" s="664"/>
      <c r="P8" s="671"/>
      <c r="Q8" s="669"/>
      <c r="R8" s="683"/>
      <c r="S8" s="669"/>
      <c r="T8" s="669"/>
      <c r="U8" s="672"/>
      <c r="V8" s="686"/>
      <c r="W8" s="672"/>
      <c r="X8" s="686"/>
      <c r="Y8" s="669"/>
      <c r="Z8" s="669"/>
      <c r="AA8" s="669"/>
      <c r="AB8" s="669"/>
      <c r="AC8" s="669"/>
      <c r="AD8" s="669"/>
      <c r="AE8" s="669"/>
      <c r="AF8" s="686"/>
      <c r="AG8" s="669"/>
      <c r="AH8" s="686"/>
      <c r="AI8" s="669"/>
      <c r="AJ8" s="669"/>
      <c r="AK8" s="669"/>
      <c r="AL8" s="669"/>
      <c r="AM8" s="669"/>
      <c r="AN8" s="672"/>
      <c r="AO8" s="669"/>
      <c r="AP8" s="672"/>
      <c r="AQ8" s="669"/>
      <c r="AR8" s="669"/>
      <c r="AS8" s="672"/>
      <c r="AT8" s="669"/>
      <c r="AU8" s="1283" t="s">
        <v>1451</v>
      </c>
      <c r="AV8" s="1283"/>
      <c r="AW8" s="1283"/>
      <c r="AX8" s="1283"/>
      <c r="AY8" s="1283"/>
      <c r="AZ8" s="1283"/>
      <c r="BA8" s="1283"/>
      <c r="BB8" s="1283"/>
      <c r="BC8" s="1283"/>
      <c r="BD8" s="1283"/>
      <c r="BE8" s="1283"/>
      <c r="BF8" s="1283"/>
      <c r="BG8" s="1283"/>
      <c r="BH8" s="1283"/>
      <c r="BI8" s="1283"/>
      <c r="BJ8" s="1283"/>
      <c r="BK8" s="1283"/>
      <c r="BL8" s="1283"/>
      <c r="BM8" s="1283"/>
      <c r="BN8" s="1283"/>
      <c r="BO8" s="1283"/>
      <c r="BP8" s="1283"/>
      <c r="BQ8" s="1283"/>
      <c r="BR8" s="1283"/>
      <c r="BS8" s="1283"/>
      <c r="BT8" s="1283"/>
      <c r="BU8" s="1283"/>
      <c r="BV8" s="1283"/>
      <c r="BW8" s="1283"/>
      <c r="BX8" s="1283"/>
      <c r="BY8" s="1283"/>
      <c r="BZ8" s="1283"/>
      <c r="CA8" s="1283"/>
      <c r="CB8" s="1283"/>
      <c r="CC8" s="1283"/>
      <c r="CD8" s="1283"/>
      <c r="CE8" s="1283"/>
      <c r="CF8" s="1283"/>
      <c r="CG8" s="1283"/>
      <c r="CH8" s="1283"/>
      <c r="CI8" s="1283"/>
      <c r="CJ8" s="1283"/>
    </row>
    <row r="9" spans="1:155" s="288" customFormat="1" ht="24" customHeight="1">
      <c r="A9" s="667"/>
      <c r="B9" s="740"/>
      <c r="C9" s="1225" t="s">
        <v>10</v>
      </c>
      <c r="D9" s="1225"/>
      <c r="E9" s="1225"/>
      <c r="F9" s="1225"/>
      <c r="G9" s="1225"/>
      <c r="H9" s="1225"/>
      <c r="I9" s="1225"/>
      <c r="J9" s="1225"/>
      <c r="K9" s="1225"/>
      <c r="L9" s="1225"/>
      <c r="M9" s="1225"/>
      <c r="N9" s="1225"/>
      <c r="O9" s="1225"/>
      <c r="P9" s="1225"/>
      <c r="Q9" s="1225"/>
      <c r="R9" s="1225"/>
      <c r="S9" s="1225"/>
      <c r="T9" s="1225"/>
      <c r="U9" s="1075" t="s">
        <v>1344</v>
      </c>
      <c r="V9" s="1075"/>
      <c r="W9" s="1075"/>
      <c r="X9" s="1075"/>
      <c r="Y9" s="1075"/>
      <c r="Z9" s="1075"/>
      <c r="AA9" s="1210" t="s">
        <v>12</v>
      </c>
      <c r="AB9" s="1210"/>
      <c r="AC9" s="1210"/>
      <c r="AD9" s="1210"/>
      <c r="AE9" s="1210"/>
      <c r="AF9" s="1210"/>
      <c r="AG9" s="1210"/>
      <c r="AH9" s="1210"/>
      <c r="AI9" s="1210"/>
      <c r="AJ9" s="1210"/>
      <c r="AK9" s="1210"/>
      <c r="AL9" s="1210"/>
      <c r="AM9" s="1210"/>
      <c r="AN9" s="1331" t="s">
        <v>1345</v>
      </c>
      <c r="AO9" s="1331"/>
      <c r="AP9" s="1331"/>
      <c r="AQ9" s="1331"/>
      <c r="AR9" s="1331"/>
      <c r="AS9" s="1331"/>
      <c r="AT9" s="1213" t="s">
        <v>1346</v>
      </c>
      <c r="AU9" s="1283" t="s">
        <v>1452</v>
      </c>
      <c r="AV9" s="1283"/>
      <c r="AW9" s="1283"/>
      <c r="AX9" s="1283"/>
      <c r="AY9" s="1283"/>
      <c r="AZ9" s="1283"/>
      <c r="BA9" s="1283"/>
      <c r="BB9" s="1283"/>
      <c r="BC9" s="1283"/>
      <c r="BD9" s="1283"/>
      <c r="BE9" s="1283"/>
      <c r="BF9" s="1283"/>
      <c r="BG9" s="1283"/>
      <c r="BH9" s="1283"/>
      <c r="BI9" s="1283"/>
      <c r="BJ9" s="1283"/>
      <c r="BK9" s="1283"/>
      <c r="BL9" s="1283"/>
      <c r="BM9" s="1283"/>
      <c r="BN9" s="1283"/>
      <c r="BO9" s="1283"/>
      <c r="BP9" s="1283"/>
      <c r="BQ9" s="1283"/>
      <c r="BR9" s="1283"/>
      <c r="BS9" s="1283"/>
      <c r="BT9" s="1283"/>
      <c r="BU9" s="1283"/>
      <c r="BV9" s="1283"/>
      <c r="BW9" s="1283"/>
      <c r="BX9" s="1283"/>
      <c r="BY9" s="1283"/>
      <c r="BZ9" s="1283"/>
      <c r="CA9" s="1283"/>
      <c r="CB9" s="1283"/>
      <c r="CC9" s="1283"/>
      <c r="CD9" s="1283"/>
      <c r="CE9" s="1283"/>
      <c r="CF9" s="1283"/>
      <c r="CG9" s="1283"/>
      <c r="CH9" s="1283"/>
      <c r="CI9" s="1283"/>
      <c r="CJ9" s="1283"/>
      <c r="CK9" s="667"/>
      <c r="CL9" s="667"/>
      <c r="CM9" s="667"/>
      <c r="CN9" s="667"/>
      <c r="CO9" s="667"/>
      <c r="CP9" s="667"/>
      <c r="CQ9" s="667"/>
      <c r="CR9" s="667"/>
      <c r="CS9" s="667"/>
      <c r="CT9" s="667"/>
      <c r="CU9" s="667"/>
      <c r="CV9" s="667"/>
      <c r="CW9" s="667"/>
      <c r="CX9" s="667"/>
      <c r="CY9" s="667"/>
      <c r="CZ9" s="667"/>
      <c r="DA9" s="667"/>
      <c r="DB9" s="667"/>
      <c r="DC9" s="667"/>
      <c r="DD9" s="667"/>
      <c r="DE9" s="667"/>
      <c r="DF9" s="667"/>
      <c r="DG9" s="667"/>
      <c r="DH9" s="667"/>
      <c r="DI9" s="667"/>
      <c r="DJ9" s="667"/>
      <c r="DK9" s="667"/>
      <c r="DL9" s="667"/>
      <c r="DM9" s="667"/>
      <c r="DN9" s="667"/>
      <c r="DO9" s="667"/>
      <c r="DP9" s="667"/>
      <c r="DQ9" s="667"/>
      <c r="DR9" s="667"/>
      <c r="DS9" s="667"/>
      <c r="DT9" s="667"/>
      <c r="DU9" s="667"/>
      <c r="DV9" s="667"/>
      <c r="DW9" s="667"/>
      <c r="DX9" s="667"/>
      <c r="DY9" s="667"/>
      <c r="DZ9" s="667"/>
      <c r="EA9" s="667"/>
      <c r="EB9" s="667"/>
      <c r="EC9" s="667"/>
      <c r="ED9" s="667"/>
      <c r="EE9" s="667"/>
      <c r="EF9" s="667"/>
      <c r="EG9" s="667"/>
      <c r="EH9" s="667"/>
      <c r="EI9" s="667"/>
      <c r="EJ9" s="667"/>
      <c r="EK9" s="667"/>
      <c r="EL9" s="667"/>
      <c r="EM9" s="667"/>
      <c r="EN9" s="667"/>
      <c r="EO9" s="667"/>
      <c r="EP9" s="667"/>
      <c r="EQ9" s="667"/>
      <c r="ER9" s="667"/>
      <c r="ES9" s="667"/>
      <c r="ET9" s="667"/>
      <c r="EU9" s="667"/>
      <c r="EV9" s="667"/>
      <c r="EW9" s="667"/>
      <c r="EX9" s="667"/>
      <c r="EY9" s="667"/>
    </row>
    <row r="10" spans="1:155" s="288" customFormat="1" ht="24" customHeight="1">
      <c r="A10" s="667"/>
      <c r="B10" s="1275" t="s">
        <v>1335</v>
      </c>
      <c r="C10" s="1225" t="s">
        <v>18</v>
      </c>
      <c r="D10" s="1225"/>
      <c r="E10" s="1226" t="s">
        <v>19</v>
      </c>
      <c r="F10" s="1226"/>
      <c r="G10" s="1226"/>
      <c r="H10" s="1226"/>
      <c r="I10" s="1226"/>
      <c r="J10" s="1226"/>
      <c r="K10" s="1226"/>
      <c r="L10" s="1225" t="s">
        <v>20</v>
      </c>
      <c r="M10" s="1225" t="s">
        <v>21</v>
      </c>
      <c r="N10" s="1225" t="s">
        <v>1348</v>
      </c>
      <c r="O10" s="1225" t="s">
        <v>1349</v>
      </c>
      <c r="P10" s="1225" t="s">
        <v>1350</v>
      </c>
      <c r="Q10" s="1342" t="s">
        <v>25</v>
      </c>
      <c r="R10" s="1225" t="s">
        <v>26</v>
      </c>
      <c r="S10" s="1225" t="s">
        <v>27</v>
      </c>
      <c r="T10" s="1225" t="s">
        <v>28</v>
      </c>
      <c r="U10" s="1075" t="s">
        <v>29</v>
      </c>
      <c r="V10" s="1341" t="s">
        <v>30</v>
      </c>
      <c r="W10" s="1075" t="s">
        <v>31</v>
      </c>
      <c r="X10" s="1341" t="s">
        <v>32</v>
      </c>
      <c r="Y10" s="1075" t="s">
        <v>33</v>
      </c>
      <c r="Z10" s="1337" t="s">
        <v>34</v>
      </c>
      <c r="AA10" s="1210" t="s">
        <v>1351</v>
      </c>
      <c r="AB10" s="1338" t="s">
        <v>36</v>
      </c>
      <c r="AC10" s="1338"/>
      <c r="AD10" s="1210" t="s">
        <v>37</v>
      </c>
      <c r="AE10" s="1210" t="s">
        <v>1352</v>
      </c>
      <c r="AF10" s="1210"/>
      <c r="AG10" s="1210" t="s">
        <v>39</v>
      </c>
      <c r="AH10" s="1210"/>
      <c r="AI10" s="1210" t="s">
        <v>40</v>
      </c>
      <c r="AJ10" s="1210"/>
      <c r="AK10" s="1210" t="s">
        <v>41</v>
      </c>
      <c r="AL10" s="1210"/>
      <c r="AM10" s="1210" t="s">
        <v>42</v>
      </c>
      <c r="AN10" s="1331" t="s">
        <v>29</v>
      </c>
      <c r="AO10" s="1331" t="s">
        <v>30</v>
      </c>
      <c r="AP10" s="1331" t="s">
        <v>31</v>
      </c>
      <c r="AQ10" s="1331" t="s">
        <v>32</v>
      </c>
      <c r="AR10" s="1332" t="s">
        <v>43</v>
      </c>
      <c r="AS10" s="1332" t="s">
        <v>1458</v>
      </c>
      <c r="AT10" s="1213"/>
      <c r="AU10" s="1283" t="s">
        <v>15</v>
      </c>
      <c r="AV10" s="1283" t="s">
        <v>1347</v>
      </c>
      <c r="AW10" s="1287" t="s">
        <v>45</v>
      </c>
      <c r="AX10" s="1287" t="s">
        <v>46</v>
      </c>
      <c r="AY10" s="1330" t="s">
        <v>47</v>
      </c>
      <c r="AZ10" s="1287" t="s">
        <v>48</v>
      </c>
      <c r="BA10" s="1287" t="s">
        <v>49</v>
      </c>
      <c r="BB10" s="1287"/>
      <c r="BC10" s="1287"/>
      <c r="BD10" s="1287" t="s">
        <v>45</v>
      </c>
      <c r="BE10" s="1287" t="s">
        <v>46</v>
      </c>
      <c r="BF10" s="1287" t="s">
        <v>47</v>
      </c>
      <c r="BG10" s="1287" t="s">
        <v>48</v>
      </c>
      <c r="BH10" s="1287" t="s">
        <v>49</v>
      </c>
      <c r="BI10" s="1287"/>
      <c r="BJ10" s="1287"/>
      <c r="BK10" s="1327" t="s">
        <v>1313</v>
      </c>
      <c r="BL10" s="741"/>
      <c r="BM10" s="1287" t="s">
        <v>45</v>
      </c>
      <c r="BN10" s="1287" t="s">
        <v>46</v>
      </c>
      <c r="BO10" s="1287" t="s">
        <v>47</v>
      </c>
      <c r="BP10" s="1287" t="s">
        <v>48</v>
      </c>
      <c r="BQ10" s="1287" t="s">
        <v>49</v>
      </c>
      <c r="BR10" s="1287"/>
      <c r="BS10" s="1287"/>
      <c r="BT10" s="1327" t="s">
        <v>1313</v>
      </c>
      <c r="BU10" s="1328" t="s">
        <v>1297</v>
      </c>
      <c r="BV10" s="1328" t="s">
        <v>1443</v>
      </c>
      <c r="BW10" s="1287" t="s">
        <v>45</v>
      </c>
      <c r="BX10" s="1287" t="s">
        <v>46</v>
      </c>
      <c r="BY10" s="1287" t="s">
        <v>47</v>
      </c>
      <c r="BZ10" s="1287" t="s">
        <v>48</v>
      </c>
      <c r="CA10" s="1287" t="s">
        <v>49</v>
      </c>
      <c r="CB10" s="1287"/>
      <c r="CC10" s="1287"/>
      <c r="CD10" s="1327" t="s">
        <v>1313</v>
      </c>
      <c r="CE10" s="1328" t="s">
        <v>1297</v>
      </c>
      <c r="CF10" s="1328" t="s">
        <v>1443</v>
      </c>
      <c r="CG10" s="1287" t="s">
        <v>49</v>
      </c>
      <c r="CH10" s="1287"/>
      <c r="CI10" s="1287"/>
      <c r="CJ10" s="1283" t="s">
        <v>1457</v>
      </c>
      <c r="CK10" s="667"/>
      <c r="CL10" s="667"/>
      <c r="CM10" s="667"/>
      <c r="CN10" s="667"/>
      <c r="CO10" s="667"/>
      <c r="CP10" s="667"/>
      <c r="CQ10" s="667"/>
      <c r="CR10" s="667"/>
      <c r="CS10" s="667"/>
      <c r="CT10" s="667"/>
      <c r="CU10" s="667"/>
      <c r="CV10" s="667"/>
      <c r="CW10" s="667"/>
      <c r="CX10" s="667"/>
      <c r="CY10" s="667"/>
      <c r="CZ10" s="667"/>
      <c r="DA10" s="667"/>
      <c r="DB10" s="667"/>
      <c r="DC10" s="667"/>
      <c r="DD10" s="667"/>
      <c r="DE10" s="667"/>
      <c r="DF10" s="667"/>
      <c r="DG10" s="667"/>
      <c r="DH10" s="667"/>
      <c r="DI10" s="667"/>
      <c r="DJ10" s="667"/>
      <c r="DK10" s="667"/>
      <c r="DL10" s="667"/>
      <c r="DM10" s="667"/>
      <c r="DN10" s="667"/>
      <c r="DO10" s="667"/>
      <c r="DP10" s="667"/>
      <c r="DQ10" s="667"/>
      <c r="DR10" s="667"/>
      <c r="DS10" s="667"/>
      <c r="DT10" s="667"/>
      <c r="DU10" s="667"/>
      <c r="DV10" s="667"/>
      <c r="DW10" s="667"/>
      <c r="DX10" s="667"/>
      <c r="DY10" s="667"/>
      <c r="DZ10" s="667"/>
      <c r="EA10" s="667"/>
      <c r="EB10" s="667"/>
      <c r="EC10" s="667"/>
      <c r="ED10" s="667"/>
      <c r="EE10" s="667"/>
      <c r="EF10" s="667"/>
      <c r="EG10" s="667"/>
      <c r="EH10" s="667"/>
      <c r="EI10" s="667"/>
      <c r="EJ10" s="667"/>
      <c r="EK10" s="667"/>
      <c r="EL10" s="667"/>
      <c r="EM10" s="667"/>
      <c r="EN10" s="667"/>
      <c r="EO10" s="667"/>
      <c r="EP10" s="667"/>
      <c r="EQ10" s="667"/>
      <c r="ER10" s="667"/>
      <c r="ES10" s="667"/>
      <c r="ET10" s="667"/>
      <c r="EU10" s="667"/>
      <c r="EV10" s="667"/>
      <c r="EW10" s="667"/>
      <c r="EX10" s="667"/>
      <c r="EY10" s="667"/>
    </row>
    <row r="11" spans="1:155" s="286" customFormat="1" ht="52.5">
      <c r="A11" s="664"/>
      <c r="B11" s="1275"/>
      <c r="C11" s="324" t="s">
        <v>50</v>
      </c>
      <c r="D11" s="324" t="s">
        <v>51</v>
      </c>
      <c r="E11" s="327" t="s">
        <v>52</v>
      </c>
      <c r="F11" s="327" t="s">
        <v>53</v>
      </c>
      <c r="G11" s="327" t="s">
        <v>54</v>
      </c>
      <c r="H11" s="327" t="s">
        <v>55</v>
      </c>
      <c r="I11" s="327" t="s">
        <v>56</v>
      </c>
      <c r="J11" s="327" t="s">
        <v>57</v>
      </c>
      <c r="K11" s="327" t="s">
        <v>58</v>
      </c>
      <c r="L11" s="1225"/>
      <c r="M11" s="1225"/>
      <c r="N11" s="1225"/>
      <c r="O11" s="1225"/>
      <c r="P11" s="1225"/>
      <c r="Q11" s="1342"/>
      <c r="R11" s="1225"/>
      <c r="S11" s="1225"/>
      <c r="T11" s="1225"/>
      <c r="U11" s="1075"/>
      <c r="V11" s="1341"/>
      <c r="W11" s="1075"/>
      <c r="X11" s="1341"/>
      <c r="Y11" s="1075"/>
      <c r="Z11" s="1337"/>
      <c r="AA11" s="1210"/>
      <c r="AB11" s="328" t="s">
        <v>59</v>
      </c>
      <c r="AC11" s="328" t="s">
        <v>60</v>
      </c>
      <c r="AD11" s="1210"/>
      <c r="AE11" s="1329" t="s">
        <v>61</v>
      </c>
      <c r="AF11" s="1329"/>
      <c r="AG11" s="1329" t="s">
        <v>62</v>
      </c>
      <c r="AH11" s="1329"/>
      <c r="AI11" s="328" t="s">
        <v>63</v>
      </c>
      <c r="AJ11" s="328" t="s">
        <v>64</v>
      </c>
      <c r="AK11" s="328" t="s">
        <v>65</v>
      </c>
      <c r="AL11" s="328" t="s">
        <v>66</v>
      </c>
      <c r="AM11" s="1210"/>
      <c r="AN11" s="1331"/>
      <c r="AO11" s="1331"/>
      <c r="AP11" s="1331"/>
      <c r="AQ11" s="1331"/>
      <c r="AR11" s="1332"/>
      <c r="AS11" s="1332"/>
      <c r="AT11" s="1213"/>
      <c r="AU11" s="1283"/>
      <c r="AV11" s="1283"/>
      <c r="AW11" s="1287"/>
      <c r="AX11" s="1287"/>
      <c r="AY11" s="1330"/>
      <c r="AZ11" s="1287"/>
      <c r="BA11" s="734" t="s">
        <v>67</v>
      </c>
      <c r="BB11" s="734" t="s">
        <v>68</v>
      </c>
      <c r="BC11" s="734" t="s">
        <v>69</v>
      </c>
      <c r="BD11" s="1287"/>
      <c r="BE11" s="1287"/>
      <c r="BF11" s="1287"/>
      <c r="BG11" s="1287"/>
      <c r="BH11" s="734" t="s">
        <v>67</v>
      </c>
      <c r="BI11" s="734" t="s">
        <v>68</v>
      </c>
      <c r="BJ11" s="734" t="s">
        <v>69</v>
      </c>
      <c r="BK11" s="1327"/>
      <c r="BL11" s="735"/>
      <c r="BM11" s="1287"/>
      <c r="BN11" s="1287"/>
      <c r="BO11" s="1287"/>
      <c r="BP11" s="1287"/>
      <c r="BQ11" s="734" t="s">
        <v>67</v>
      </c>
      <c r="BR11" s="734" t="s">
        <v>68</v>
      </c>
      <c r="BS11" s="734" t="s">
        <v>69</v>
      </c>
      <c r="BT11" s="1327"/>
      <c r="BU11" s="1328"/>
      <c r="BV11" s="1328"/>
      <c r="BW11" s="1287"/>
      <c r="BX11" s="1287"/>
      <c r="BY11" s="1287"/>
      <c r="BZ11" s="1287"/>
      <c r="CA11" s="734" t="s">
        <v>67</v>
      </c>
      <c r="CB11" s="734" t="s">
        <v>68</v>
      </c>
      <c r="CC11" s="734" t="s">
        <v>69</v>
      </c>
      <c r="CD11" s="1327"/>
      <c r="CE11" s="1328"/>
      <c r="CF11" s="1328"/>
      <c r="CG11" s="734" t="s">
        <v>67</v>
      </c>
      <c r="CH11" s="734" t="s">
        <v>68</v>
      </c>
      <c r="CI11" s="734" t="s">
        <v>69</v>
      </c>
      <c r="CJ11" s="1283"/>
      <c r="CK11" s="664"/>
      <c r="CL11" s="664"/>
      <c r="CM11" s="664"/>
      <c r="CN11" s="664"/>
      <c r="CO11" s="664"/>
      <c r="CP11" s="664"/>
      <c r="CQ11" s="664"/>
      <c r="CR11" s="664"/>
      <c r="CS11" s="664"/>
      <c r="CT11" s="664"/>
      <c r="CU11" s="664"/>
      <c r="CV11" s="664"/>
      <c r="CW11" s="664"/>
      <c r="CX11" s="664"/>
      <c r="CY11" s="664"/>
      <c r="CZ11" s="664"/>
      <c r="DA11" s="664"/>
      <c r="DB11" s="664"/>
      <c r="DC11" s="664"/>
      <c r="DD11" s="664"/>
      <c r="DE11" s="664"/>
      <c r="DF11" s="664"/>
      <c r="DG11" s="664"/>
      <c r="DH11" s="664"/>
      <c r="DI11" s="664"/>
      <c r="DJ11" s="664"/>
      <c r="DK11" s="664"/>
      <c r="DL11" s="664"/>
      <c r="DM11" s="664"/>
      <c r="DN11" s="664"/>
      <c r="DO11" s="664"/>
      <c r="DP11" s="664"/>
      <c r="DQ11" s="664"/>
      <c r="DR11" s="664"/>
      <c r="DS11" s="664"/>
      <c r="DT11" s="664"/>
      <c r="DU11" s="664"/>
      <c r="DV11" s="664"/>
      <c r="DW11" s="664"/>
      <c r="DX11" s="664"/>
      <c r="DY11" s="664"/>
      <c r="DZ11" s="664"/>
      <c r="EA11" s="664"/>
      <c r="EB11" s="664"/>
      <c r="EC11" s="664"/>
      <c r="ED11" s="664"/>
      <c r="EE11" s="664"/>
      <c r="EF11" s="664"/>
      <c r="EG11" s="664"/>
      <c r="EH11" s="664"/>
      <c r="EI11" s="664"/>
      <c r="EJ11" s="664"/>
      <c r="EK11" s="664"/>
      <c r="EL11" s="664"/>
      <c r="EM11" s="664"/>
      <c r="EN11" s="664"/>
      <c r="EO11" s="664"/>
      <c r="EP11" s="664"/>
      <c r="EQ11" s="664"/>
      <c r="ER11" s="664"/>
      <c r="ES11" s="664"/>
      <c r="ET11" s="664"/>
      <c r="EU11" s="664"/>
      <c r="EV11" s="664"/>
      <c r="EW11" s="664"/>
      <c r="EX11" s="664"/>
      <c r="EY11" s="664"/>
    </row>
    <row r="12" spans="1:155" ht="48" customHeight="1">
      <c r="A12" s="742"/>
      <c r="B12" s="1277" t="s">
        <v>1315</v>
      </c>
      <c r="C12" s="758"/>
      <c r="D12" s="758"/>
      <c r="E12" s="1277" t="s">
        <v>70</v>
      </c>
      <c r="F12" s="1323" t="s">
        <v>71</v>
      </c>
      <c r="G12" s="1324" t="s">
        <v>72</v>
      </c>
      <c r="H12" s="1325" t="s">
        <v>73</v>
      </c>
      <c r="I12" s="1111" t="s">
        <v>74</v>
      </c>
      <c r="J12" s="1111" t="s">
        <v>75</v>
      </c>
      <c r="K12" s="1298" t="s">
        <v>76</v>
      </c>
      <c r="L12" s="1187">
        <v>1</v>
      </c>
      <c r="M12" s="1111" t="s">
        <v>77</v>
      </c>
      <c r="N12" s="1111" t="s">
        <v>78</v>
      </c>
      <c r="O12" s="1145" t="s">
        <v>79</v>
      </c>
      <c r="P12" s="1298" t="s">
        <v>80</v>
      </c>
      <c r="Q12" s="1117">
        <v>1</v>
      </c>
      <c r="R12" s="1299" t="s">
        <v>81</v>
      </c>
      <c r="S12" s="1145" t="s">
        <v>82</v>
      </c>
      <c r="T12" s="1120" t="s">
        <v>83</v>
      </c>
      <c r="U12" s="1117" t="s">
        <v>84</v>
      </c>
      <c r="V12" s="1295">
        <f>VLOOKUP(U12,'Datos Validacion'!$C$6:$D$10,2,0)</f>
        <v>0.6</v>
      </c>
      <c r="W12" s="1320" t="s">
        <v>85</v>
      </c>
      <c r="X12" s="1321">
        <f>VLOOKUP(W12,'Datos Validacion'!$E$6:$F$15,2,0)</f>
        <v>1</v>
      </c>
      <c r="Y12" s="1322" t="s">
        <v>1453</v>
      </c>
      <c r="Z12" s="1315" t="s">
        <v>87</v>
      </c>
      <c r="AA12" s="342" t="s">
        <v>1355</v>
      </c>
      <c r="AB12" s="1308" t="s">
        <v>89</v>
      </c>
      <c r="AC12" s="1111" t="s">
        <v>90</v>
      </c>
      <c r="AD12" s="1308" t="s">
        <v>91</v>
      </c>
      <c r="AE12" s="1308" t="s">
        <v>92</v>
      </c>
      <c r="AF12" s="1295">
        <f>VLOOKUP(AE12,'Datos Validacion'!$K$6:$L$8,2,0)</f>
        <v>0.25</v>
      </c>
      <c r="AG12" s="1111" t="s">
        <v>93</v>
      </c>
      <c r="AH12" s="1295">
        <f>VLOOKUP(AG12,'Datos Validacion'!$M$6:$N$7,2,0)</f>
        <v>0.15</v>
      </c>
      <c r="AI12" s="1308" t="s">
        <v>94</v>
      </c>
      <c r="AJ12" s="334" t="s">
        <v>95</v>
      </c>
      <c r="AK12" s="344" t="s">
        <v>96</v>
      </c>
      <c r="AL12" s="332" t="s">
        <v>97</v>
      </c>
      <c r="AM12" s="1168">
        <f>+AF12+AH12</f>
        <v>0.4</v>
      </c>
      <c r="AN12" s="1292" t="str">
        <f>IF(AO12&lt;=20%,"MUY BAJA",IF(AO12&lt;=40%,"BAJA",IF(AO12&lt;=60%,"MEDIA",IF(AO12&lt;=80%,"ALTA","MUY ALTA"))))</f>
        <v>BAJA</v>
      </c>
      <c r="AO12" s="1293">
        <f>IF(OR(AE12="prevenir",AE12="detectar"),(V12-(V12*AM12)), V12)</f>
        <v>0.36</v>
      </c>
      <c r="AP12" s="1318" t="str">
        <f>IF(AQ12&lt;=20%,"LEVE",IF(AQ12&lt;=40%,"MENOR",IF(AQ12&lt;=60%,"MODERADO",IF(AQ12&lt;=80%,"MAYOR","CATASTROFICO"))))</f>
        <v>CATASTROFICO</v>
      </c>
      <c r="AQ12" s="1319">
        <f>IF(AE12="corregir",(X12-(X12*AM12)), X12)</f>
        <v>1</v>
      </c>
      <c r="AR12" s="1315" t="s">
        <v>87</v>
      </c>
      <c r="AS12" s="1117" t="s">
        <v>98</v>
      </c>
      <c r="AT12" s="1303"/>
      <c r="AU12" s="1326" t="s">
        <v>99</v>
      </c>
      <c r="AV12" s="387" t="s">
        <v>100</v>
      </c>
      <c r="AW12" s="388" t="s">
        <v>101</v>
      </c>
      <c r="AX12" s="389" t="s">
        <v>102</v>
      </c>
      <c r="AY12" s="391" t="s">
        <v>103</v>
      </c>
      <c r="AZ12" s="717" t="s">
        <v>104</v>
      </c>
      <c r="BA12" s="391"/>
      <c r="BB12" s="391" t="s">
        <v>105</v>
      </c>
      <c r="BC12" s="387" t="s">
        <v>106</v>
      </c>
      <c r="BD12" s="1190">
        <v>45335</v>
      </c>
      <c r="BE12" s="1301" t="s">
        <v>1337</v>
      </c>
      <c r="BF12" s="1289" t="s">
        <v>103</v>
      </c>
      <c r="BG12" s="1317" t="s">
        <v>1336</v>
      </c>
      <c r="BH12" s="1289"/>
      <c r="BI12" s="1289" t="s">
        <v>152</v>
      </c>
      <c r="BJ12" s="1301" t="s">
        <v>1338</v>
      </c>
      <c r="BK12" s="1306" t="s">
        <v>1314</v>
      </c>
      <c r="BL12" s="733"/>
      <c r="BM12" s="1190">
        <v>45335</v>
      </c>
      <c r="BN12" s="1301" t="s">
        <v>1337</v>
      </c>
      <c r="BO12" s="1289" t="s">
        <v>103</v>
      </c>
      <c r="BP12" s="1316" t="s">
        <v>1336</v>
      </c>
      <c r="BQ12" s="1289"/>
      <c r="BR12" s="1289" t="s">
        <v>152</v>
      </c>
      <c r="BS12" s="1195" t="s">
        <v>1338</v>
      </c>
      <c r="BT12" s="1306" t="s">
        <v>1314</v>
      </c>
      <c r="BU12" s="1284"/>
      <c r="BV12" s="1284"/>
      <c r="BW12" s="1190">
        <v>45335</v>
      </c>
      <c r="BX12" s="1301" t="s">
        <v>1337</v>
      </c>
      <c r="BY12" s="1289" t="s">
        <v>103</v>
      </c>
      <c r="BZ12" s="1316" t="s">
        <v>1336</v>
      </c>
      <c r="CA12" s="1289"/>
      <c r="CB12" s="1289" t="s">
        <v>152</v>
      </c>
      <c r="CC12" s="1195" t="s">
        <v>1338</v>
      </c>
      <c r="CD12" s="1306" t="s">
        <v>1314</v>
      </c>
      <c r="CE12" s="1284"/>
      <c r="CF12" s="1284"/>
      <c r="CG12" s="1278"/>
      <c r="CH12" s="1277" t="s">
        <v>152</v>
      </c>
      <c r="CI12" s="1278" t="s">
        <v>1338</v>
      </c>
      <c r="CJ12" s="1277" t="s">
        <v>1314</v>
      </c>
    </row>
    <row r="13" spans="1:155" ht="37.5" customHeight="1">
      <c r="A13" s="742"/>
      <c r="B13" s="1277"/>
      <c r="C13" s="758"/>
      <c r="D13" s="758"/>
      <c r="E13" s="1277"/>
      <c r="F13" s="1323"/>
      <c r="G13" s="1324"/>
      <c r="H13" s="1325"/>
      <c r="I13" s="1111"/>
      <c r="J13" s="1111"/>
      <c r="K13" s="1298"/>
      <c r="L13" s="1187"/>
      <c r="M13" s="1111"/>
      <c r="N13" s="1111"/>
      <c r="O13" s="1145"/>
      <c r="P13" s="1298"/>
      <c r="Q13" s="1117"/>
      <c r="R13" s="1299"/>
      <c r="S13" s="1145"/>
      <c r="T13" s="1120"/>
      <c r="U13" s="1117"/>
      <c r="V13" s="1295"/>
      <c r="W13" s="1320"/>
      <c r="X13" s="1321"/>
      <c r="Y13" s="1322"/>
      <c r="Z13" s="1315"/>
      <c r="AA13" s="342" t="s">
        <v>1356</v>
      </c>
      <c r="AB13" s="1308"/>
      <c r="AC13" s="1111"/>
      <c r="AD13" s="1308"/>
      <c r="AE13" s="1308"/>
      <c r="AF13" s="1295"/>
      <c r="AG13" s="1111"/>
      <c r="AH13" s="1295"/>
      <c r="AI13" s="1308"/>
      <c r="AJ13" s="332" t="s">
        <v>108</v>
      </c>
      <c r="AK13" s="344" t="s">
        <v>96</v>
      </c>
      <c r="AL13" s="332" t="s">
        <v>109</v>
      </c>
      <c r="AM13" s="1168"/>
      <c r="AN13" s="1292"/>
      <c r="AO13" s="1293"/>
      <c r="AP13" s="1318"/>
      <c r="AQ13" s="1319"/>
      <c r="AR13" s="1315"/>
      <c r="AS13" s="1117"/>
      <c r="AT13" s="1303"/>
      <c r="AU13" s="1326"/>
      <c r="AV13" s="387" t="s">
        <v>110</v>
      </c>
      <c r="AW13" s="388" t="s">
        <v>101</v>
      </c>
      <c r="AX13" s="389" t="s">
        <v>111</v>
      </c>
      <c r="AY13" s="391" t="s">
        <v>112</v>
      </c>
      <c r="AZ13" s="717" t="s">
        <v>113</v>
      </c>
      <c r="BA13" s="391"/>
      <c r="BB13" s="391" t="s">
        <v>105</v>
      </c>
      <c r="BC13" s="387" t="s">
        <v>114</v>
      </c>
      <c r="BD13" s="1190"/>
      <c r="BE13" s="1301"/>
      <c r="BF13" s="1289"/>
      <c r="BG13" s="1317"/>
      <c r="BH13" s="1289"/>
      <c r="BI13" s="1289"/>
      <c r="BJ13" s="1301"/>
      <c r="BK13" s="1306"/>
      <c r="BL13" s="733"/>
      <c r="BM13" s="1190"/>
      <c r="BN13" s="1301"/>
      <c r="BO13" s="1289"/>
      <c r="BP13" s="1316"/>
      <c r="BQ13" s="1289"/>
      <c r="BR13" s="1289"/>
      <c r="BS13" s="1195"/>
      <c r="BT13" s="1306"/>
      <c r="BU13" s="1284"/>
      <c r="BV13" s="1284"/>
      <c r="BW13" s="1190"/>
      <c r="BX13" s="1301"/>
      <c r="BY13" s="1289"/>
      <c r="BZ13" s="1316"/>
      <c r="CA13" s="1289"/>
      <c r="CB13" s="1289"/>
      <c r="CC13" s="1195"/>
      <c r="CD13" s="1306"/>
      <c r="CE13" s="1284"/>
      <c r="CF13" s="1284"/>
      <c r="CG13" s="1278"/>
      <c r="CH13" s="1277"/>
      <c r="CI13" s="1278"/>
      <c r="CJ13" s="1277"/>
    </row>
    <row r="14" spans="1:155" ht="55.5" customHeight="1">
      <c r="A14" s="742"/>
      <c r="B14" s="1277"/>
      <c r="C14" s="758"/>
      <c r="D14" s="758"/>
      <c r="E14" s="1277"/>
      <c r="F14" s="1323"/>
      <c r="G14" s="1324"/>
      <c r="H14" s="1325"/>
      <c r="I14" s="1111"/>
      <c r="J14" s="332" t="s">
        <v>115</v>
      </c>
      <c r="K14" s="407" t="s">
        <v>116</v>
      </c>
      <c r="L14" s="1187"/>
      <c r="M14" s="332" t="s">
        <v>77</v>
      </c>
      <c r="N14" s="332" t="s">
        <v>78</v>
      </c>
      <c r="O14" s="334" t="s">
        <v>117</v>
      </c>
      <c r="P14" s="407" t="s">
        <v>118</v>
      </c>
      <c r="Q14" s="1117"/>
      <c r="R14" s="1299"/>
      <c r="S14" s="1145"/>
      <c r="T14" s="1120"/>
      <c r="U14" s="1117"/>
      <c r="V14" s="1295"/>
      <c r="W14" s="1320"/>
      <c r="X14" s="1321"/>
      <c r="Y14" s="1322"/>
      <c r="Z14" s="1315"/>
      <c r="AA14" s="342" t="s">
        <v>1357</v>
      </c>
      <c r="AB14" s="344" t="s">
        <v>89</v>
      </c>
      <c r="AC14" s="332" t="s">
        <v>90</v>
      </c>
      <c r="AD14" s="344" t="s">
        <v>91</v>
      </c>
      <c r="AE14" s="344" t="s">
        <v>92</v>
      </c>
      <c r="AF14" s="357">
        <f>VLOOKUP(AE14,'Datos Validacion'!$K$6:$L$8,2,0)</f>
        <v>0.25</v>
      </c>
      <c r="AG14" s="332" t="s">
        <v>93</v>
      </c>
      <c r="AH14" s="357">
        <f>VLOOKUP(AG14,'Datos Validacion'!$M$6:$N$7,2,0)</f>
        <v>0.15</v>
      </c>
      <c r="AI14" s="344" t="s">
        <v>94</v>
      </c>
      <c r="AJ14" s="332" t="s">
        <v>120</v>
      </c>
      <c r="AK14" s="344" t="s">
        <v>96</v>
      </c>
      <c r="AL14" s="344" t="s">
        <v>121</v>
      </c>
      <c r="AM14" s="358">
        <f t="shared" ref="AM14:AM22" si="0">+AF14+AH14</f>
        <v>0.4</v>
      </c>
      <c r="AN14" s="1292"/>
      <c r="AO14" s="1293"/>
      <c r="AP14" s="1318"/>
      <c r="AQ14" s="1319"/>
      <c r="AR14" s="1315"/>
      <c r="AS14" s="1117"/>
      <c r="AT14" s="1303"/>
      <c r="AU14" s="398" t="s">
        <v>122</v>
      </c>
      <c r="AV14" s="387" t="s">
        <v>123</v>
      </c>
      <c r="AW14" s="388" t="s">
        <v>101</v>
      </c>
      <c r="AX14" s="389" t="s">
        <v>124</v>
      </c>
      <c r="AY14" s="391" t="s">
        <v>112</v>
      </c>
      <c r="AZ14" s="717" t="s">
        <v>125</v>
      </c>
      <c r="BA14" s="391"/>
      <c r="BB14" s="391" t="s">
        <v>105</v>
      </c>
      <c r="BC14" s="387" t="s">
        <v>126</v>
      </c>
      <c r="BD14" s="1190"/>
      <c r="BE14" s="1301"/>
      <c r="BF14" s="1289"/>
      <c r="BG14" s="1317"/>
      <c r="BH14" s="1289"/>
      <c r="BI14" s="1289"/>
      <c r="BJ14" s="1301"/>
      <c r="BK14" s="1306"/>
      <c r="BL14" s="733"/>
      <c r="BM14" s="1190"/>
      <c r="BN14" s="1301"/>
      <c r="BO14" s="1289"/>
      <c r="BP14" s="1316"/>
      <c r="BQ14" s="1289"/>
      <c r="BR14" s="1289"/>
      <c r="BS14" s="1195"/>
      <c r="BT14" s="1306"/>
      <c r="BU14" s="1284"/>
      <c r="BV14" s="1284"/>
      <c r="BW14" s="1190"/>
      <c r="BX14" s="1301"/>
      <c r="BY14" s="1289"/>
      <c r="BZ14" s="1316"/>
      <c r="CA14" s="1289"/>
      <c r="CB14" s="1289"/>
      <c r="CC14" s="1195"/>
      <c r="CD14" s="1306"/>
      <c r="CE14" s="1284"/>
      <c r="CF14" s="1284"/>
      <c r="CG14" s="1278"/>
      <c r="CH14" s="1277"/>
      <c r="CI14" s="1278"/>
      <c r="CJ14" s="1277"/>
    </row>
    <row r="15" spans="1:155" ht="57.75" customHeight="1">
      <c r="A15" s="742"/>
      <c r="B15" s="1277" t="s">
        <v>1316</v>
      </c>
      <c r="C15" s="758"/>
      <c r="D15" s="758"/>
      <c r="E15" s="1277" t="s">
        <v>127</v>
      </c>
      <c r="F15" s="1323" t="s">
        <v>128</v>
      </c>
      <c r="G15" s="1324" t="s">
        <v>129</v>
      </c>
      <c r="H15" s="1325" t="s">
        <v>73</v>
      </c>
      <c r="I15" s="1111" t="s">
        <v>130</v>
      </c>
      <c r="J15" s="1111" t="s">
        <v>131</v>
      </c>
      <c r="K15" s="1298" t="s">
        <v>132</v>
      </c>
      <c r="L15" s="1187">
        <v>2</v>
      </c>
      <c r="M15" s="332" t="s">
        <v>133</v>
      </c>
      <c r="N15" s="332" t="s">
        <v>133</v>
      </c>
      <c r="O15" s="334" t="s">
        <v>79</v>
      </c>
      <c r="P15" s="407" t="s">
        <v>134</v>
      </c>
      <c r="Q15" s="1117">
        <v>2</v>
      </c>
      <c r="R15" s="1299" t="s">
        <v>135</v>
      </c>
      <c r="S15" s="1145" t="s">
        <v>82</v>
      </c>
      <c r="T15" s="1120" t="s">
        <v>136</v>
      </c>
      <c r="U15" s="1117" t="s">
        <v>84</v>
      </c>
      <c r="V15" s="1295">
        <f>VLOOKUP(U15,'Datos Validacion'!$C$6:$D$10,2,0)</f>
        <v>0.6</v>
      </c>
      <c r="W15" s="1320" t="s">
        <v>85</v>
      </c>
      <c r="X15" s="1321">
        <f>VLOOKUP(W15,'Datos Validacion'!$E$6:$F$15,2,0)</f>
        <v>1</v>
      </c>
      <c r="Y15" s="1322" t="s">
        <v>1454</v>
      </c>
      <c r="Z15" s="1315" t="s">
        <v>87</v>
      </c>
      <c r="AA15" s="332" t="s">
        <v>1359</v>
      </c>
      <c r="AB15" s="344" t="s">
        <v>89</v>
      </c>
      <c r="AC15" s="332" t="s">
        <v>139</v>
      </c>
      <c r="AD15" s="344" t="s">
        <v>91</v>
      </c>
      <c r="AE15" s="344" t="s">
        <v>92</v>
      </c>
      <c r="AF15" s="357">
        <f>VLOOKUP(AE15,'Datos Validacion'!$K$6:$L$8,2,0)</f>
        <v>0.25</v>
      </c>
      <c r="AG15" s="332" t="s">
        <v>93</v>
      </c>
      <c r="AH15" s="357">
        <f>VLOOKUP(AG15,'Datos Validacion'!$M$6:$N$7,2,0)</f>
        <v>0.15</v>
      </c>
      <c r="AI15" s="344" t="s">
        <v>94</v>
      </c>
      <c r="AJ15" s="332" t="s">
        <v>140</v>
      </c>
      <c r="AK15" s="344" t="s">
        <v>96</v>
      </c>
      <c r="AL15" s="344" t="s">
        <v>141</v>
      </c>
      <c r="AM15" s="358">
        <f t="shared" si="0"/>
        <v>0.4</v>
      </c>
      <c r="AN15" s="1292" t="str">
        <f>IF(AO15&lt;=20%,"MUY BAJA",IF(AO15&lt;=40%,"BAJA",IF(AO15&lt;=60%,"MEDIA",IF(AO15&lt;=80%,"ALTA","MUY ALTA"))))</f>
        <v>BAJA</v>
      </c>
      <c r="AO15" s="1293">
        <f>IF(OR(AE15="prevenir",AE15="detectar"),(V15-(V15*AM15)), V15)</f>
        <v>0.36</v>
      </c>
      <c r="AP15" s="1318" t="str">
        <f>IF(AQ15&lt;=20%,"LEVE",IF(AQ15&lt;=40%,"MENOR",IF(AQ15&lt;=60%,"MODERADO",IF(AQ15&lt;=80%,"MAYOR","CATASTROFICO"))))</f>
        <v>CATASTROFICO</v>
      </c>
      <c r="AQ15" s="1319">
        <f>IF(AE15="corregir",(X15-(X15*AM15)), X15)</f>
        <v>1</v>
      </c>
      <c r="AR15" s="1315" t="s">
        <v>87</v>
      </c>
      <c r="AS15" s="1117" t="s">
        <v>98</v>
      </c>
      <c r="AT15" s="1303"/>
      <c r="AU15" s="1195" t="s">
        <v>142</v>
      </c>
      <c r="AV15" s="387" t="s">
        <v>143</v>
      </c>
      <c r="AW15" s="388" t="s">
        <v>101</v>
      </c>
      <c r="AX15" s="389" t="s">
        <v>144</v>
      </c>
      <c r="AY15" s="391" t="s">
        <v>112</v>
      </c>
      <c r="AZ15" s="405" t="s">
        <v>145</v>
      </c>
      <c r="BA15" s="391"/>
      <c r="BB15" s="391" t="s">
        <v>105</v>
      </c>
      <c r="BC15" s="387" t="s">
        <v>146</v>
      </c>
      <c r="BD15" s="1190">
        <f>BD12</f>
        <v>45335</v>
      </c>
      <c r="BE15" s="1301" t="str">
        <f>BE12</f>
        <v xml:space="preserve">En el CIGD del 23/01/2024 en el marco de presentación de los Planes de Acción, el Grupo de Gestión Documental presento el  Plan Institucional de Archivos de la Entidad -PINAR, para la función archivística del Ministerio </v>
      </c>
      <c r="BF15" s="1289" t="s">
        <v>112</v>
      </c>
      <c r="BG15" s="1317" t="str">
        <f>BG12</f>
        <v>Plan Institucional de Archivo</v>
      </c>
      <c r="BH15" s="1289"/>
      <c r="BI15" s="1289" t="s">
        <v>152</v>
      </c>
      <c r="BJ15" s="1301" t="str">
        <f>BJ12</f>
        <v>Con el Plan Institucional de Archivo se propende por: Implementar SIC, Mejorar y actualizar los Instrumentos Archivísticos; Aplicar TRDs y TVDs; Implementar los programas específicos para Documentos Especiales y de Gestión de Documentos Electrónicos; e Implementar el SGDEA para Expediente Electrónico en el SGD.</v>
      </c>
      <c r="BK15" s="1306" t="s">
        <v>1314</v>
      </c>
      <c r="BL15" s="733"/>
      <c r="BM15" s="1190">
        <f>BM12</f>
        <v>45335</v>
      </c>
      <c r="BN15" s="1301" t="str">
        <f>BN12</f>
        <v xml:space="preserve">En el CIGD del 23/01/2024 en el marco de presentación de los Planes de Acción, el Grupo de Gestión Documental presento el  Plan Institucional de Archivos de la Entidad -PINAR, para la función archivística del Ministerio </v>
      </c>
      <c r="BO15" s="1289" t="s">
        <v>112</v>
      </c>
      <c r="BP15" s="1316" t="str">
        <f>BP12</f>
        <v>Plan Institucional de Archivo</v>
      </c>
      <c r="BQ15" s="1289"/>
      <c r="BR15" s="1289" t="s">
        <v>152</v>
      </c>
      <c r="BS15" s="1195" t="str">
        <f>BS12</f>
        <v>Con el Plan Institucional de Archivo se propende por: Implementar SIC, Mejorar y actualizar los Instrumentos Archivísticos; Aplicar TRDs y TVDs; Implementar los programas específicos para Documentos Especiales y de Gestión de Documentos Electrónicos; e Implementar el SGDEA para Expediente Electrónico en el SGD.</v>
      </c>
      <c r="BT15" s="1306" t="s">
        <v>1314</v>
      </c>
      <c r="BU15" s="1284"/>
      <c r="BV15" s="1284"/>
      <c r="BW15" s="1190">
        <f>BW12</f>
        <v>45335</v>
      </c>
      <c r="BX15" s="1301" t="str">
        <f>BX12</f>
        <v xml:space="preserve">En el CIGD del 23/01/2024 en el marco de presentación de los Planes de Acción, el Grupo de Gestión Documental presento el  Plan Institucional de Archivos de la Entidad -PINAR, para la función archivística del Ministerio </v>
      </c>
      <c r="BY15" s="1289" t="s">
        <v>112</v>
      </c>
      <c r="BZ15" s="1316" t="str">
        <f>BZ12</f>
        <v>Plan Institucional de Archivo</v>
      </c>
      <c r="CA15" s="1289"/>
      <c r="CB15" s="1289" t="s">
        <v>152</v>
      </c>
      <c r="CC15" s="1195" t="str">
        <f>CC12</f>
        <v>Con el Plan Institucional de Archivo se propende por: Implementar SIC, Mejorar y actualizar los Instrumentos Archivísticos; Aplicar TRDs y TVDs; Implementar los programas específicos para Documentos Especiales y de Gestión de Documentos Electrónicos; e Implementar el SGDEA para Expediente Electrónico en el SGD.</v>
      </c>
      <c r="CD15" s="1306" t="s">
        <v>1314</v>
      </c>
      <c r="CE15" s="1284"/>
      <c r="CF15" s="1284"/>
      <c r="CG15" s="1278"/>
      <c r="CH15" s="1277" t="s">
        <v>152</v>
      </c>
      <c r="CI15" s="761" t="str">
        <f>CI12</f>
        <v>Con el Plan Institucional de Archivo se propende por: Implementar SIC, Mejorar y actualizar los Instrumentos Archivísticos; Aplicar TRDs y TVDs; Implementar los programas específicos para Documentos Especiales y de Gestión de Documentos Electrónicos; e Implementar el SGDEA para Expediente Electrónico en el SGD.</v>
      </c>
      <c r="CJ15" s="1277" t="s">
        <v>1314</v>
      </c>
    </row>
    <row r="16" spans="1:155" ht="57.75" customHeight="1">
      <c r="A16" s="742"/>
      <c r="B16" s="1277"/>
      <c r="C16" s="758"/>
      <c r="D16" s="758"/>
      <c r="E16" s="1277"/>
      <c r="F16" s="1323"/>
      <c r="G16" s="1324"/>
      <c r="H16" s="1325"/>
      <c r="I16" s="1111"/>
      <c r="J16" s="1111"/>
      <c r="K16" s="1298"/>
      <c r="L16" s="1187"/>
      <c r="M16" s="332" t="s">
        <v>133</v>
      </c>
      <c r="N16" s="332" t="s">
        <v>133</v>
      </c>
      <c r="O16" s="334" t="s">
        <v>79</v>
      </c>
      <c r="P16" s="407" t="s">
        <v>147</v>
      </c>
      <c r="Q16" s="1117"/>
      <c r="R16" s="1299"/>
      <c r="S16" s="1145"/>
      <c r="T16" s="1120"/>
      <c r="U16" s="1117"/>
      <c r="V16" s="1295"/>
      <c r="W16" s="1320"/>
      <c r="X16" s="1321"/>
      <c r="Y16" s="1322"/>
      <c r="Z16" s="1315"/>
      <c r="AA16" s="334" t="s">
        <v>1360</v>
      </c>
      <c r="AB16" s="344" t="s">
        <v>89</v>
      </c>
      <c r="AC16" s="332" t="s">
        <v>90</v>
      </c>
      <c r="AD16" s="344" t="s">
        <v>91</v>
      </c>
      <c r="AE16" s="344" t="s">
        <v>92</v>
      </c>
      <c r="AF16" s="357">
        <f>VLOOKUP(AE16,'Datos Validacion'!$K$6:$L$8,2,0)</f>
        <v>0.25</v>
      </c>
      <c r="AG16" s="332" t="s">
        <v>93</v>
      </c>
      <c r="AH16" s="357">
        <f>VLOOKUP(AG16,'Datos Validacion'!$M$6:$N$7,2,0)</f>
        <v>0.15</v>
      </c>
      <c r="AI16" s="344" t="s">
        <v>94</v>
      </c>
      <c r="AJ16" s="334" t="s">
        <v>95</v>
      </c>
      <c r="AK16" s="344" t="s">
        <v>96</v>
      </c>
      <c r="AL16" s="332" t="s">
        <v>141</v>
      </c>
      <c r="AM16" s="358">
        <f t="shared" si="0"/>
        <v>0.4</v>
      </c>
      <c r="AN16" s="1292"/>
      <c r="AO16" s="1293"/>
      <c r="AP16" s="1318"/>
      <c r="AQ16" s="1319"/>
      <c r="AR16" s="1315"/>
      <c r="AS16" s="1117"/>
      <c r="AT16" s="1303"/>
      <c r="AU16" s="1195"/>
      <c r="AV16" s="387" t="s">
        <v>149</v>
      </c>
      <c r="AW16" s="388" t="s">
        <v>101</v>
      </c>
      <c r="AX16" s="389" t="s">
        <v>150</v>
      </c>
      <c r="AY16" s="391" t="s">
        <v>112</v>
      </c>
      <c r="AZ16" s="405" t="s">
        <v>151</v>
      </c>
      <c r="BA16" s="391"/>
      <c r="BB16" s="391" t="s">
        <v>152</v>
      </c>
      <c r="BC16" s="387" t="s">
        <v>153</v>
      </c>
      <c r="BD16" s="1190"/>
      <c r="BE16" s="1301"/>
      <c r="BF16" s="1289"/>
      <c r="BG16" s="1317"/>
      <c r="BH16" s="1289"/>
      <c r="BI16" s="1289"/>
      <c r="BJ16" s="1301"/>
      <c r="BK16" s="1306"/>
      <c r="BL16" s="733"/>
      <c r="BM16" s="1190"/>
      <c r="BN16" s="1301"/>
      <c r="BO16" s="1289"/>
      <c r="BP16" s="1316"/>
      <c r="BQ16" s="1289"/>
      <c r="BR16" s="1289"/>
      <c r="BS16" s="1195"/>
      <c r="BT16" s="1306"/>
      <c r="BU16" s="1284"/>
      <c r="BV16" s="1284"/>
      <c r="BW16" s="1190"/>
      <c r="BX16" s="1301"/>
      <c r="BY16" s="1289"/>
      <c r="BZ16" s="1316"/>
      <c r="CA16" s="1289"/>
      <c r="CB16" s="1289"/>
      <c r="CC16" s="1195"/>
      <c r="CD16" s="1306"/>
      <c r="CE16" s="1284"/>
      <c r="CF16" s="1284"/>
      <c r="CG16" s="1278"/>
      <c r="CH16" s="1277"/>
      <c r="CI16" s="761"/>
      <c r="CJ16" s="1277"/>
    </row>
    <row r="17" spans="1:88" ht="80.25" customHeight="1">
      <c r="A17" s="742"/>
      <c r="B17" s="616" t="s">
        <v>1317</v>
      </c>
      <c r="C17" s="758"/>
      <c r="D17" s="758"/>
      <c r="E17" s="616"/>
      <c r="F17" s="759" t="s">
        <v>154</v>
      </c>
      <c r="G17" s="760" t="s">
        <v>155</v>
      </c>
      <c r="H17" s="615" t="s">
        <v>73</v>
      </c>
      <c r="I17" s="332" t="s">
        <v>156</v>
      </c>
      <c r="J17" s="332" t="s">
        <v>115</v>
      </c>
      <c r="K17" s="407" t="s">
        <v>157</v>
      </c>
      <c r="L17" s="333">
        <v>3</v>
      </c>
      <c r="M17" s="332" t="s">
        <v>158</v>
      </c>
      <c r="N17" s="332" t="s">
        <v>159</v>
      </c>
      <c r="O17" s="334" t="s">
        <v>79</v>
      </c>
      <c r="P17" s="407" t="s">
        <v>160</v>
      </c>
      <c r="Q17" s="330">
        <v>3</v>
      </c>
      <c r="R17" s="342" t="s">
        <v>161</v>
      </c>
      <c r="S17" s="334" t="s">
        <v>82</v>
      </c>
      <c r="T17" s="348" t="s">
        <v>136</v>
      </c>
      <c r="U17" s="330" t="s">
        <v>162</v>
      </c>
      <c r="V17" s="357">
        <f>VLOOKUP(U17,'Datos Validacion'!$C$6:$D$10,2,0)</f>
        <v>0.8</v>
      </c>
      <c r="W17" s="771" t="s">
        <v>163</v>
      </c>
      <c r="X17" s="703">
        <f>VLOOKUP(W17,'Datos Validacion'!$E$6:$F$15,2,0)</f>
        <v>0.8</v>
      </c>
      <c r="Y17" s="332" t="s">
        <v>1361</v>
      </c>
      <c r="Z17" s="539" t="s">
        <v>165</v>
      </c>
      <c r="AA17" s="334" t="s">
        <v>1362</v>
      </c>
      <c r="AB17" s="344" t="s">
        <v>89</v>
      </c>
      <c r="AC17" s="332" t="s">
        <v>167</v>
      </c>
      <c r="AD17" s="344" t="s">
        <v>91</v>
      </c>
      <c r="AE17" s="344" t="s">
        <v>92</v>
      </c>
      <c r="AF17" s="357">
        <f>VLOOKUP(AE17,'Datos Validacion'!$K$6:$L$8,2,0)</f>
        <v>0.25</v>
      </c>
      <c r="AG17" s="332" t="s">
        <v>93</v>
      </c>
      <c r="AH17" s="357">
        <f>VLOOKUP(AG17,'Datos Validacion'!$M$6:$N$7,2,0)</f>
        <v>0.15</v>
      </c>
      <c r="AI17" s="344" t="s">
        <v>94</v>
      </c>
      <c r="AJ17" s="334" t="s">
        <v>168</v>
      </c>
      <c r="AK17" s="344" t="s">
        <v>96</v>
      </c>
      <c r="AL17" s="332" t="s">
        <v>141</v>
      </c>
      <c r="AM17" s="358">
        <f t="shared" si="0"/>
        <v>0.4</v>
      </c>
      <c r="AN17" s="774" t="str">
        <f>IF(AO17&lt;=20%,"MUY BAJA",IF(AO17&lt;=40%,"BAJA",IF(AO17&lt;=60%,"MEDIA",IF(AO17&lt;=80%,"ALTA","MUY ALTA"))))</f>
        <v>MEDIA</v>
      </c>
      <c r="AO17" s="363">
        <f>IF(OR(AE17="prevenir",AE17="detectar"),(V17-(V17*AM17)), V17)</f>
        <v>0.48</v>
      </c>
      <c r="AP17" s="774" t="str">
        <f>IF(AQ17&lt;=20%,"LEVE",IF(AQ17&lt;=40%,"MENOR",IF(AQ17&lt;=60%,"MODERADO",IF(AQ17&lt;=80%,"MAYOR","CATASTROFICO"))))</f>
        <v>MAYOR</v>
      </c>
      <c r="AQ17" s="363">
        <f>IF(AE17="corregir",(X17-(X17*AM17)), X17)</f>
        <v>0.8</v>
      </c>
      <c r="AR17" s="539" t="s">
        <v>165</v>
      </c>
      <c r="AS17" s="330" t="s">
        <v>98</v>
      </c>
      <c r="AT17" s="364"/>
      <c r="AU17" s="398" t="s">
        <v>142</v>
      </c>
      <c r="AV17" s="387" t="s">
        <v>169</v>
      </c>
      <c r="AW17" s="388">
        <v>45209</v>
      </c>
      <c r="AX17" s="389" t="s">
        <v>170</v>
      </c>
      <c r="AY17" s="391" t="s">
        <v>171</v>
      </c>
      <c r="AZ17" s="405" t="s">
        <v>151</v>
      </c>
      <c r="BA17" s="391"/>
      <c r="BB17" s="391" t="s">
        <v>152</v>
      </c>
      <c r="BC17" s="387" t="s">
        <v>172</v>
      </c>
      <c r="BD17" s="388">
        <v>45335</v>
      </c>
      <c r="BE17" s="389" t="s">
        <v>1415</v>
      </c>
      <c r="BF17" s="391" t="s">
        <v>171</v>
      </c>
      <c r="BG17" s="719"/>
      <c r="BH17" s="391"/>
      <c r="BI17" s="391" t="s">
        <v>152</v>
      </c>
      <c r="BJ17" s="389" t="str">
        <f>BE17</f>
        <v>Cumplida para la vigencia 2023</v>
      </c>
      <c r="BK17" s="390" t="s">
        <v>1314</v>
      </c>
      <c r="BL17" s="733"/>
      <c r="BM17" s="388">
        <v>45335</v>
      </c>
      <c r="BN17" s="389" t="s">
        <v>1415</v>
      </c>
      <c r="BO17" s="391" t="s">
        <v>171</v>
      </c>
      <c r="BP17" s="713"/>
      <c r="BQ17" s="391"/>
      <c r="BR17" s="391" t="s">
        <v>152</v>
      </c>
      <c r="BS17" s="387" t="str">
        <f>BN17</f>
        <v>Cumplida para la vigencia 2023</v>
      </c>
      <c r="BT17" s="390" t="s">
        <v>1314</v>
      </c>
      <c r="BU17" s="720"/>
      <c r="BV17" s="720"/>
      <c r="BW17" s="388">
        <v>45335</v>
      </c>
      <c r="BX17" s="389" t="s">
        <v>1415</v>
      </c>
      <c r="BY17" s="391" t="s">
        <v>171</v>
      </c>
      <c r="BZ17" s="713"/>
      <c r="CA17" s="391"/>
      <c r="CB17" s="391" t="s">
        <v>152</v>
      </c>
      <c r="CC17" s="387" t="str">
        <f>BX17</f>
        <v>Cumplida para la vigencia 2023</v>
      </c>
      <c r="CD17" s="390" t="s">
        <v>1314</v>
      </c>
      <c r="CE17" s="720"/>
      <c r="CF17" s="720"/>
      <c r="CG17" s="761"/>
      <c r="CH17" s="616" t="s">
        <v>152</v>
      </c>
      <c r="CI17" s="761" t="str">
        <f>CD22</f>
        <v>Cumplida</v>
      </c>
      <c r="CJ17" s="616" t="s">
        <v>1314</v>
      </c>
    </row>
    <row r="18" spans="1:88" ht="70.5" customHeight="1">
      <c r="B18" s="1113" t="s">
        <v>1318</v>
      </c>
      <c r="C18" s="1111"/>
      <c r="D18" s="1111"/>
      <c r="E18" s="1111"/>
      <c r="F18" s="1165" t="s">
        <v>1363</v>
      </c>
      <c r="G18" s="1111" t="s">
        <v>174</v>
      </c>
      <c r="H18" s="1113" t="s">
        <v>175</v>
      </c>
      <c r="I18" s="1111" t="s">
        <v>176</v>
      </c>
      <c r="J18" s="1111" t="s">
        <v>177</v>
      </c>
      <c r="K18" s="1298" t="s">
        <v>178</v>
      </c>
      <c r="L18" s="1164">
        <v>4</v>
      </c>
      <c r="M18" s="1111" t="s">
        <v>179</v>
      </c>
      <c r="N18" s="1111" t="s">
        <v>180</v>
      </c>
      <c r="O18" s="1145" t="s">
        <v>79</v>
      </c>
      <c r="P18" s="1298" t="s">
        <v>181</v>
      </c>
      <c r="Q18" s="1117">
        <v>4</v>
      </c>
      <c r="R18" s="1299" t="s">
        <v>182</v>
      </c>
      <c r="S18" s="1145" t="s">
        <v>82</v>
      </c>
      <c r="T18" s="1120" t="s">
        <v>183</v>
      </c>
      <c r="U18" s="1117" t="s">
        <v>184</v>
      </c>
      <c r="V18" s="1295">
        <f>VLOOKUP(U18,'Datos Validacion'!$C$6:$D$10,2,0)</f>
        <v>0.4</v>
      </c>
      <c r="W18" s="1296" t="s">
        <v>163</v>
      </c>
      <c r="X18" s="1297">
        <f>VLOOKUP(W18,'Datos Validacion'!$E$6:$F$15,2,0)</f>
        <v>0.8</v>
      </c>
      <c r="Y18" s="1111" t="s">
        <v>1364</v>
      </c>
      <c r="Z18" s="1113" t="s">
        <v>165</v>
      </c>
      <c r="AA18" s="334" t="s">
        <v>1365</v>
      </c>
      <c r="AB18" s="344" t="s">
        <v>89</v>
      </c>
      <c r="AC18" s="334" t="s">
        <v>187</v>
      </c>
      <c r="AD18" s="344" t="s">
        <v>91</v>
      </c>
      <c r="AE18" s="344" t="s">
        <v>92</v>
      </c>
      <c r="AF18" s="357">
        <f>VLOOKUP(AE18,'Datos Validacion'!$K$6:$L$8,2,0)</f>
        <v>0.25</v>
      </c>
      <c r="AG18" s="332" t="s">
        <v>188</v>
      </c>
      <c r="AH18" s="357">
        <f>VLOOKUP(AG18,'Datos Validacion'!$M$6:$N$7,2,0)</f>
        <v>0.25</v>
      </c>
      <c r="AI18" s="344" t="s">
        <v>94</v>
      </c>
      <c r="AJ18" s="334" t="s">
        <v>189</v>
      </c>
      <c r="AK18" s="344" t="s">
        <v>96</v>
      </c>
      <c r="AL18" s="332" t="s">
        <v>190</v>
      </c>
      <c r="AM18" s="358">
        <f t="shared" si="0"/>
        <v>0.5</v>
      </c>
      <c r="AN18" s="1292" t="str">
        <f>IF(AO18&lt;=20%,"MUY BAJA",IF(AO18&lt;=40%,"BAJA",IF(AO18&lt;=60%,"MEDIA",IF(AO18&lt;=80%,"ALTA","MUY ALTA"))))</f>
        <v>MUY BAJA</v>
      </c>
      <c r="AO18" s="1293">
        <f>IF(OR(AE18="prevenir",AE18="detectar"),(V18-(V18*AM18)), V18)</f>
        <v>0.2</v>
      </c>
      <c r="AP18" s="1292" t="str">
        <f>IF(AQ18&lt;=20%,"LEVE",IF(AQ18&lt;=40%,"MENOR",IF(AQ18&lt;=60%,"MODERADO",IF(AQ18&lt;=80%,"MAYOR","CATASTROFICO"))))</f>
        <v>MAYOR</v>
      </c>
      <c r="AQ18" s="1293">
        <f>IF(AE18="corregir",(X18-(X18*AM18)), X18)</f>
        <v>0.8</v>
      </c>
      <c r="AR18" s="1113" t="s">
        <v>165</v>
      </c>
      <c r="AS18" s="1117" t="s">
        <v>191</v>
      </c>
      <c r="AT18" s="1303"/>
      <c r="AU18" s="398" t="s">
        <v>192</v>
      </c>
      <c r="AV18" s="721" t="s">
        <v>193</v>
      </c>
      <c r="AW18" s="388">
        <v>45209</v>
      </c>
      <c r="AX18" s="389" t="s">
        <v>194</v>
      </c>
      <c r="AY18" s="391" t="s">
        <v>195</v>
      </c>
      <c r="AZ18" s="405" t="s">
        <v>196</v>
      </c>
      <c r="BA18" s="389"/>
      <c r="BB18" s="391" t="s">
        <v>152</v>
      </c>
      <c r="BC18" s="387" t="s">
        <v>197</v>
      </c>
      <c r="BD18" s="388">
        <v>45335</v>
      </c>
      <c r="BE18" s="389" t="s">
        <v>194</v>
      </c>
      <c r="BF18" s="389" t="s">
        <v>195</v>
      </c>
      <c r="BG18" s="718" t="s">
        <v>1339</v>
      </c>
      <c r="BH18" s="389"/>
      <c r="BI18" s="391" t="s">
        <v>152</v>
      </c>
      <c r="BJ18" s="389" t="s">
        <v>197</v>
      </c>
      <c r="BK18" s="390" t="s">
        <v>1314</v>
      </c>
      <c r="BL18" s="733"/>
      <c r="BM18" s="388">
        <v>45335</v>
      </c>
      <c r="BN18" s="389" t="s">
        <v>194</v>
      </c>
      <c r="BO18" s="389" t="s">
        <v>195</v>
      </c>
      <c r="BP18" s="405" t="s">
        <v>1339</v>
      </c>
      <c r="BQ18" s="389"/>
      <c r="BR18" s="391" t="s">
        <v>152</v>
      </c>
      <c r="BS18" s="387" t="s">
        <v>197</v>
      </c>
      <c r="BT18" s="390" t="s">
        <v>1314</v>
      </c>
      <c r="BU18" s="720"/>
      <c r="BV18" s="720"/>
      <c r="BW18" s="388">
        <v>45335</v>
      </c>
      <c r="BX18" s="389" t="s">
        <v>194</v>
      </c>
      <c r="BY18" s="389" t="s">
        <v>195</v>
      </c>
      <c r="BZ18" s="405" t="s">
        <v>1339</v>
      </c>
      <c r="CA18" s="389"/>
      <c r="CB18" s="391" t="s">
        <v>152</v>
      </c>
      <c r="CC18" s="387" t="s">
        <v>197</v>
      </c>
      <c r="CD18" s="390" t="s">
        <v>1314</v>
      </c>
      <c r="CE18" s="720"/>
      <c r="CF18" s="720"/>
      <c r="CG18" s="1278"/>
      <c r="CH18" s="1277" t="s">
        <v>152</v>
      </c>
      <c r="CI18" s="761" t="s">
        <v>197</v>
      </c>
      <c r="CJ18" s="1277" t="s">
        <v>1314</v>
      </c>
    </row>
    <row r="19" spans="1:88" ht="79.5" customHeight="1">
      <c r="B19" s="1113"/>
      <c r="C19" s="1111"/>
      <c r="D19" s="1111"/>
      <c r="E19" s="1111"/>
      <c r="F19" s="1165"/>
      <c r="G19" s="1111"/>
      <c r="H19" s="1113"/>
      <c r="I19" s="1111"/>
      <c r="J19" s="1111"/>
      <c r="K19" s="1298"/>
      <c r="L19" s="1164"/>
      <c r="M19" s="1111"/>
      <c r="N19" s="1111"/>
      <c r="O19" s="1145"/>
      <c r="P19" s="1298"/>
      <c r="Q19" s="1117"/>
      <c r="R19" s="1299"/>
      <c r="S19" s="1145"/>
      <c r="T19" s="1120"/>
      <c r="U19" s="1117"/>
      <c r="V19" s="1295"/>
      <c r="W19" s="1296"/>
      <c r="X19" s="1297"/>
      <c r="Y19" s="1111"/>
      <c r="Z19" s="1113"/>
      <c r="AA19" s="330" t="s">
        <v>1366</v>
      </c>
      <c r="AB19" s="344" t="s">
        <v>89</v>
      </c>
      <c r="AC19" s="332" t="s">
        <v>199</v>
      </c>
      <c r="AD19" s="344" t="s">
        <v>91</v>
      </c>
      <c r="AE19" s="344" t="s">
        <v>92</v>
      </c>
      <c r="AF19" s="357">
        <f>VLOOKUP(AE19,'Datos Validacion'!$K$6:$L$8,2,0)</f>
        <v>0.25</v>
      </c>
      <c r="AG19" s="332" t="s">
        <v>188</v>
      </c>
      <c r="AH19" s="357">
        <f>VLOOKUP(AG19,'Datos Validacion'!$M$6:$N$7,2,0)</f>
        <v>0.25</v>
      </c>
      <c r="AI19" s="344" t="s">
        <v>94</v>
      </c>
      <c r="AJ19" s="334" t="s">
        <v>200</v>
      </c>
      <c r="AK19" s="344" t="s">
        <v>96</v>
      </c>
      <c r="AL19" s="332" t="s">
        <v>201</v>
      </c>
      <c r="AM19" s="358">
        <f t="shared" si="0"/>
        <v>0.5</v>
      </c>
      <c r="AN19" s="1292"/>
      <c r="AO19" s="1293"/>
      <c r="AP19" s="1292"/>
      <c r="AQ19" s="1293"/>
      <c r="AR19" s="1113"/>
      <c r="AS19" s="1117"/>
      <c r="AT19" s="1303"/>
      <c r="AU19" s="398" t="s">
        <v>202</v>
      </c>
      <c r="AV19" s="387" t="s">
        <v>203</v>
      </c>
      <c r="AW19" s="388">
        <v>45209</v>
      </c>
      <c r="AX19" s="389" t="s">
        <v>204</v>
      </c>
      <c r="AY19" s="391" t="s">
        <v>205</v>
      </c>
      <c r="AZ19" s="405" t="s">
        <v>151</v>
      </c>
      <c r="BA19" s="389"/>
      <c r="BB19" s="391" t="s">
        <v>152</v>
      </c>
      <c r="BC19" s="387" t="s">
        <v>206</v>
      </c>
      <c r="BD19" s="388">
        <v>45335</v>
      </c>
      <c r="BE19" s="389" t="s">
        <v>1415</v>
      </c>
      <c r="BF19" s="391" t="s">
        <v>205</v>
      </c>
      <c r="BG19" s="718" t="s">
        <v>1339</v>
      </c>
      <c r="BH19" s="389"/>
      <c r="BI19" s="391" t="s">
        <v>152</v>
      </c>
      <c r="BJ19" s="389" t="s">
        <v>1415</v>
      </c>
      <c r="BK19" s="390" t="s">
        <v>1314</v>
      </c>
      <c r="BL19" s="733"/>
      <c r="BM19" s="388">
        <v>45335</v>
      </c>
      <c r="BN19" s="389" t="s">
        <v>1415</v>
      </c>
      <c r="BO19" s="391" t="s">
        <v>205</v>
      </c>
      <c r="BP19" s="405" t="s">
        <v>1339</v>
      </c>
      <c r="BQ19" s="389"/>
      <c r="BR19" s="391" t="s">
        <v>152</v>
      </c>
      <c r="BS19" s="387" t="s">
        <v>1415</v>
      </c>
      <c r="BT19" s="390" t="s">
        <v>1314</v>
      </c>
      <c r="BU19" s="720"/>
      <c r="BV19" s="720"/>
      <c r="BW19" s="388">
        <v>45335</v>
      </c>
      <c r="BX19" s="389" t="s">
        <v>1415</v>
      </c>
      <c r="BY19" s="391" t="s">
        <v>205</v>
      </c>
      <c r="BZ19" s="405" t="s">
        <v>1339</v>
      </c>
      <c r="CA19" s="389"/>
      <c r="CB19" s="391" t="s">
        <v>152</v>
      </c>
      <c r="CC19" s="387" t="s">
        <v>1415</v>
      </c>
      <c r="CD19" s="390" t="s">
        <v>1314</v>
      </c>
      <c r="CE19" s="720"/>
      <c r="CF19" s="720"/>
      <c r="CG19" s="1278"/>
      <c r="CH19" s="1277"/>
      <c r="CI19" s="761" t="s">
        <v>1415</v>
      </c>
      <c r="CJ19" s="1277"/>
    </row>
    <row r="20" spans="1:88" ht="70.5" customHeight="1">
      <c r="B20" s="1113"/>
      <c r="C20" s="1111"/>
      <c r="D20" s="1111"/>
      <c r="E20" s="1111"/>
      <c r="F20" s="1165"/>
      <c r="G20" s="1111"/>
      <c r="H20" s="1113"/>
      <c r="I20" s="1111"/>
      <c r="J20" s="1111"/>
      <c r="K20" s="1298"/>
      <c r="L20" s="1164"/>
      <c r="M20" s="1111"/>
      <c r="N20" s="1111"/>
      <c r="O20" s="1145"/>
      <c r="P20" s="1298"/>
      <c r="Q20" s="1117"/>
      <c r="R20" s="1299"/>
      <c r="S20" s="1145"/>
      <c r="T20" s="1120"/>
      <c r="U20" s="1117"/>
      <c r="V20" s="1295"/>
      <c r="W20" s="1296"/>
      <c r="X20" s="1297"/>
      <c r="Y20" s="1111"/>
      <c r="Z20" s="1113"/>
      <c r="AA20" s="334" t="s">
        <v>1367</v>
      </c>
      <c r="AB20" s="344" t="s">
        <v>89</v>
      </c>
      <c r="AC20" s="332" t="s">
        <v>167</v>
      </c>
      <c r="AD20" s="344" t="s">
        <v>91</v>
      </c>
      <c r="AE20" s="344" t="s">
        <v>208</v>
      </c>
      <c r="AF20" s="357">
        <f>VLOOKUP(AE20,'Datos Validacion'!$K$6:$L$8,2,0)</f>
        <v>0.1</v>
      </c>
      <c r="AG20" s="332" t="s">
        <v>188</v>
      </c>
      <c r="AH20" s="357">
        <f>VLOOKUP(AG20,'Datos Validacion'!$M$6:$N$7,2,0)</f>
        <v>0.25</v>
      </c>
      <c r="AI20" s="344" t="s">
        <v>94</v>
      </c>
      <c r="AJ20" s="334" t="s">
        <v>209</v>
      </c>
      <c r="AK20" s="344" t="s">
        <v>96</v>
      </c>
      <c r="AL20" s="332" t="s">
        <v>210</v>
      </c>
      <c r="AM20" s="358">
        <f t="shared" si="0"/>
        <v>0.35</v>
      </c>
      <c r="AN20" s="1292"/>
      <c r="AO20" s="1293"/>
      <c r="AP20" s="1292"/>
      <c r="AQ20" s="1293"/>
      <c r="AR20" s="1113"/>
      <c r="AS20" s="1117"/>
      <c r="AT20" s="1303"/>
      <c r="AU20" s="398" t="s">
        <v>211</v>
      </c>
      <c r="AV20" s="387" t="s">
        <v>212</v>
      </c>
      <c r="AW20" s="388">
        <v>45209</v>
      </c>
      <c r="AX20" s="389" t="s">
        <v>213</v>
      </c>
      <c r="AY20" s="391" t="s">
        <v>205</v>
      </c>
      <c r="AZ20" s="405" t="s">
        <v>151</v>
      </c>
      <c r="BA20" s="389"/>
      <c r="BB20" s="391" t="s">
        <v>152</v>
      </c>
      <c r="BC20" s="387" t="s">
        <v>206</v>
      </c>
      <c r="BD20" s="388">
        <v>45335</v>
      </c>
      <c r="BE20" s="389" t="s">
        <v>213</v>
      </c>
      <c r="BF20" s="391" t="s">
        <v>205</v>
      </c>
      <c r="BG20" s="718" t="s">
        <v>1339</v>
      </c>
      <c r="BH20" s="389"/>
      <c r="BI20" s="391" t="s">
        <v>152</v>
      </c>
      <c r="BJ20" s="389" t="s">
        <v>1341</v>
      </c>
      <c r="BK20" s="390" t="s">
        <v>1314</v>
      </c>
      <c r="BL20" s="733"/>
      <c r="BM20" s="388">
        <v>45335</v>
      </c>
      <c r="BN20" s="389" t="s">
        <v>213</v>
      </c>
      <c r="BO20" s="391" t="s">
        <v>205</v>
      </c>
      <c r="BP20" s="405" t="s">
        <v>1339</v>
      </c>
      <c r="BQ20" s="389"/>
      <c r="BR20" s="391" t="s">
        <v>152</v>
      </c>
      <c r="BS20" s="387" t="s">
        <v>1341</v>
      </c>
      <c r="BT20" s="390" t="s">
        <v>1314</v>
      </c>
      <c r="BU20" s="720"/>
      <c r="BV20" s="720"/>
      <c r="BW20" s="388">
        <v>45335</v>
      </c>
      <c r="BX20" s="389" t="s">
        <v>213</v>
      </c>
      <c r="BY20" s="391" t="s">
        <v>205</v>
      </c>
      <c r="BZ20" s="405" t="s">
        <v>1339</v>
      </c>
      <c r="CA20" s="389"/>
      <c r="CB20" s="391" t="s">
        <v>152</v>
      </c>
      <c r="CC20" s="387" t="s">
        <v>1341</v>
      </c>
      <c r="CD20" s="390" t="s">
        <v>1314</v>
      </c>
      <c r="CE20" s="720"/>
      <c r="CF20" s="720"/>
      <c r="CG20" s="1278"/>
      <c r="CH20" s="1277"/>
      <c r="CI20" s="761" t="s">
        <v>1341</v>
      </c>
      <c r="CJ20" s="1277"/>
    </row>
    <row r="21" spans="1:88" ht="70.5" customHeight="1">
      <c r="B21" s="1113"/>
      <c r="C21" s="1111"/>
      <c r="D21" s="1111"/>
      <c r="E21" s="1111"/>
      <c r="F21" s="1165"/>
      <c r="G21" s="1111"/>
      <c r="H21" s="1113"/>
      <c r="I21" s="1111"/>
      <c r="J21" s="1111"/>
      <c r="K21" s="1298"/>
      <c r="L21" s="1164"/>
      <c r="M21" s="1111"/>
      <c r="N21" s="1111"/>
      <c r="O21" s="1145"/>
      <c r="P21" s="1298"/>
      <c r="Q21" s="1117"/>
      <c r="R21" s="1299"/>
      <c r="S21" s="1145"/>
      <c r="T21" s="1120"/>
      <c r="U21" s="1117"/>
      <c r="V21" s="1295"/>
      <c r="W21" s="1296"/>
      <c r="X21" s="1297"/>
      <c r="Y21" s="1111"/>
      <c r="Z21" s="1113"/>
      <c r="AA21" s="334" t="s">
        <v>1368</v>
      </c>
      <c r="AB21" s="344" t="s">
        <v>89</v>
      </c>
      <c r="AC21" s="332" t="s">
        <v>215</v>
      </c>
      <c r="AD21" s="344" t="s">
        <v>91</v>
      </c>
      <c r="AE21" s="344" t="s">
        <v>92</v>
      </c>
      <c r="AF21" s="357">
        <f>VLOOKUP(AE21,'Datos Validacion'!$K$6:$L$8,2,0)</f>
        <v>0.25</v>
      </c>
      <c r="AG21" s="332" t="s">
        <v>188</v>
      </c>
      <c r="AH21" s="357">
        <f>VLOOKUP(AG21,'Datos Validacion'!$M$6:$N$7,2,0)</f>
        <v>0.25</v>
      </c>
      <c r="AI21" s="344" t="s">
        <v>94</v>
      </c>
      <c r="AJ21" s="334" t="s">
        <v>216</v>
      </c>
      <c r="AK21" s="344" t="s">
        <v>96</v>
      </c>
      <c r="AL21" s="332" t="s">
        <v>217</v>
      </c>
      <c r="AM21" s="358">
        <f t="shared" si="0"/>
        <v>0.5</v>
      </c>
      <c r="AN21" s="1292"/>
      <c r="AO21" s="1293"/>
      <c r="AP21" s="1292"/>
      <c r="AQ21" s="1293"/>
      <c r="AR21" s="1113"/>
      <c r="AS21" s="1117"/>
      <c r="AT21" s="704"/>
      <c r="AU21" s="398" t="s">
        <v>192</v>
      </c>
      <c r="AV21" s="721" t="s">
        <v>193</v>
      </c>
      <c r="AW21" s="388">
        <v>45209</v>
      </c>
      <c r="AX21" s="389" t="s">
        <v>194</v>
      </c>
      <c r="AY21" s="391" t="s">
        <v>195</v>
      </c>
      <c r="AZ21" s="405" t="s">
        <v>196</v>
      </c>
      <c r="BA21" s="389"/>
      <c r="BB21" s="391" t="s">
        <v>152</v>
      </c>
      <c r="BC21" s="387" t="s">
        <v>197</v>
      </c>
      <c r="BD21" s="388">
        <f>BD18</f>
        <v>45335</v>
      </c>
      <c r="BE21" s="722" t="str">
        <f t="shared" ref="BE21:BK21" si="1">BE18</f>
        <v>Reportes de Accesos a los Servicios de TI, Aplicaciones y Sitios Web</v>
      </c>
      <c r="BF21" s="388" t="str">
        <f t="shared" si="1"/>
        <v>Oficina Sistemas de Información 
SPI</v>
      </c>
      <c r="BG21" s="723" t="str">
        <f t="shared" si="1"/>
        <v>MRSPI2022 Seguimeinto Acciones 202312 202402</v>
      </c>
      <c r="BH21" s="388"/>
      <c r="BI21" s="388" t="str">
        <f t="shared" si="1"/>
        <v>X</v>
      </c>
      <c r="BJ21" s="722" t="str">
        <f t="shared" si="1"/>
        <v>Revisión periódica de accesos a los servicios de aplicativos Web institucionales.</v>
      </c>
      <c r="BK21" s="724" t="str">
        <f t="shared" si="1"/>
        <v>Cumplida</v>
      </c>
      <c r="BL21" s="733"/>
      <c r="BM21" s="388">
        <f>BM18</f>
        <v>45335</v>
      </c>
      <c r="BN21" s="722" t="str">
        <f t="shared" ref="BN21:BP21" si="2">BN18</f>
        <v>Reportes de Accesos a los Servicios de TI, Aplicaciones y Sitios Web</v>
      </c>
      <c r="BO21" s="388" t="str">
        <f t="shared" si="2"/>
        <v>Oficina Sistemas de Información 
SPI</v>
      </c>
      <c r="BP21" s="388" t="str">
        <f t="shared" si="2"/>
        <v>MRSPI2022 Seguimeinto Acciones 202312 202402</v>
      </c>
      <c r="BQ21" s="388"/>
      <c r="BR21" s="388" t="str">
        <f t="shared" ref="BR21:BT21" si="3">BR18</f>
        <v>X</v>
      </c>
      <c r="BS21" s="723" t="str">
        <f t="shared" si="3"/>
        <v>Revisión periódica de accesos a los servicios de aplicativos Web institucionales.</v>
      </c>
      <c r="BT21" s="724" t="str">
        <f t="shared" si="3"/>
        <v>Cumplida</v>
      </c>
      <c r="BU21" s="725"/>
      <c r="BV21" s="720"/>
      <c r="BW21" s="388">
        <f>BW18</f>
        <v>45335</v>
      </c>
      <c r="BX21" s="722" t="str">
        <f t="shared" ref="BX21:BZ21" si="4">BX18</f>
        <v>Reportes de Accesos a los Servicios de TI, Aplicaciones y Sitios Web</v>
      </c>
      <c r="BY21" s="388" t="str">
        <f t="shared" si="4"/>
        <v>Oficina Sistemas de Información 
SPI</v>
      </c>
      <c r="BZ21" s="388" t="str">
        <f t="shared" si="4"/>
        <v>MRSPI2022 Seguimeinto Acciones 202312 202402</v>
      </c>
      <c r="CA21" s="388"/>
      <c r="CB21" s="388" t="str">
        <f t="shared" ref="CB21:CD21" si="5">CB18</f>
        <v>X</v>
      </c>
      <c r="CC21" s="723" t="str">
        <f t="shared" si="5"/>
        <v>Revisión periódica de accesos a los servicios de aplicativos Web institucionales.</v>
      </c>
      <c r="CD21" s="724" t="str">
        <f t="shared" si="5"/>
        <v>Cumplida</v>
      </c>
      <c r="CE21" s="725"/>
      <c r="CF21" s="720"/>
      <c r="CG21" s="1278"/>
      <c r="CH21" s="1277"/>
      <c r="CI21" s="762" t="str">
        <f t="shared" ref="CI21" si="6">CI18</f>
        <v>Revisión periódica de accesos a los servicios de aplicativos Web institucionales.</v>
      </c>
      <c r="CJ21" s="1277"/>
    </row>
    <row r="22" spans="1:88" ht="70.5" customHeight="1">
      <c r="B22" s="1113"/>
      <c r="C22" s="1111"/>
      <c r="D22" s="1111"/>
      <c r="E22" s="1111"/>
      <c r="F22" s="1165"/>
      <c r="G22" s="1111"/>
      <c r="H22" s="1113"/>
      <c r="I22" s="1111"/>
      <c r="J22" s="1111"/>
      <c r="K22" s="1298"/>
      <c r="L22" s="1164"/>
      <c r="M22" s="1111"/>
      <c r="N22" s="1111"/>
      <c r="O22" s="1145"/>
      <c r="P22" s="1298"/>
      <c r="Q22" s="1117"/>
      <c r="R22" s="1299"/>
      <c r="S22" s="1145"/>
      <c r="T22" s="1120"/>
      <c r="U22" s="1117"/>
      <c r="V22" s="1295"/>
      <c r="W22" s="1296"/>
      <c r="X22" s="1297"/>
      <c r="Y22" s="1111"/>
      <c r="Z22" s="1113"/>
      <c r="AA22" s="334" t="s">
        <v>1369</v>
      </c>
      <c r="AB22" s="344" t="s">
        <v>89</v>
      </c>
      <c r="AC22" s="332" t="s">
        <v>219</v>
      </c>
      <c r="AD22" s="344" t="s">
        <v>91</v>
      </c>
      <c r="AE22" s="344" t="s">
        <v>208</v>
      </c>
      <c r="AF22" s="357">
        <f>VLOOKUP(AE22,'Datos Validacion'!$K$6:$L$8,2,0)</f>
        <v>0.1</v>
      </c>
      <c r="AG22" s="332" t="s">
        <v>188</v>
      </c>
      <c r="AH22" s="357">
        <f>VLOOKUP(AG22,'Datos Validacion'!$M$6:$N$7,2,0)</f>
        <v>0.25</v>
      </c>
      <c r="AI22" s="344" t="s">
        <v>94</v>
      </c>
      <c r="AJ22" s="334" t="s">
        <v>220</v>
      </c>
      <c r="AK22" s="344" t="s">
        <v>96</v>
      </c>
      <c r="AL22" s="332" t="s">
        <v>221</v>
      </c>
      <c r="AM22" s="358">
        <f t="shared" si="0"/>
        <v>0.35</v>
      </c>
      <c r="AN22" s="1292"/>
      <c r="AO22" s="1293"/>
      <c r="AP22" s="1292"/>
      <c r="AQ22" s="1293"/>
      <c r="AR22" s="1113"/>
      <c r="AS22" s="1117"/>
      <c r="AT22" s="704"/>
      <c r="AU22" s="398" t="s">
        <v>222</v>
      </c>
      <c r="AV22" s="387" t="s">
        <v>223</v>
      </c>
      <c r="AW22" s="388">
        <v>45209</v>
      </c>
      <c r="AX22" s="389" t="s">
        <v>224</v>
      </c>
      <c r="AY22" s="391" t="s">
        <v>195</v>
      </c>
      <c r="AZ22" s="405" t="s">
        <v>196</v>
      </c>
      <c r="BA22" s="389"/>
      <c r="BB22" s="391" t="s">
        <v>152</v>
      </c>
      <c r="BC22" s="387" t="s">
        <v>225</v>
      </c>
      <c r="BD22" s="388">
        <v>45335</v>
      </c>
      <c r="BE22" s="389" t="s">
        <v>1342</v>
      </c>
      <c r="BF22" s="391" t="s">
        <v>195</v>
      </c>
      <c r="BG22" s="719" t="s">
        <v>1343</v>
      </c>
      <c r="BH22" s="389"/>
      <c r="BI22" s="391" t="s">
        <v>152</v>
      </c>
      <c r="BJ22" s="389" t="s">
        <v>225</v>
      </c>
      <c r="BK22" s="390" t="s">
        <v>1314</v>
      </c>
      <c r="BL22" s="733"/>
      <c r="BM22" s="388">
        <v>45335</v>
      </c>
      <c r="BN22" s="389" t="s">
        <v>1342</v>
      </c>
      <c r="BO22" s="391" t="s">
        <v>195</v>
      </c>
      <c r="BP22" s="713" t="s">
        <v>1343</v>
      </c>
      <c r="BQ22" s="389"/>
      <c r="BR22" s="391" t="s">
        <v>152</v>
      </c>
      <c r="BS22" s="387" t="s">
        <v>225</v>
      </c>
      <c r="BT22" s="390" t="s">
        <v>1314</v>
      </c>
      <c r="BU22" s="720"/>
      <c r="BV22" s="720"/>
      <c r="BW22" s="388">
        <v>45335</v>
      </c>
      <c r="BX22" s="389" t="s">
        <v>1342</v>
      </c>
      <c r="BY22" s="391" t="s">
        <v>195</v>
      </c>
      <c r="BZ22" s="713" t="s">
        <v>1343</v>
      </c>
      <c r="CA22" s="389"/>
      <c r="CB22" s="391" t="s">
        <v>152</v>
      </c>
      <c r="CC22" s="387" t="s">
        <v>225</v>
      </c>
      <c r="CD22" s="390" t="s">
        <v>1314</v>
      </c>
      <c r="CE22" s="720"/>
      <c r="CF22" s="720"/>
      <c r="CG22" s="1278"/>
      <c r="CH22" s="1277"/>
      <c r="CI22" s="761" t="s">
        <v>225</v>
      </c>
      <c r="CJ22" s="1277"/>
    </row>
    <row r="23" spans="1:88" ht="67.5" customHeight="1">
      <c r="B23" s="1113" t="s">
        <v>1319</v>
      </c>
      <c r="C23" s="1111"/>
      <c r="D23" s="1111"/>
      <c r="E23" s="1111"/>
      <c r="F23" s="1165" t="s">
        <v>1370</v>
      </c>
      <c r="G23" s="1111" t="s">
        <v>174</v>
      </c>
      <c r="H23" s="1113" t="s">
        <v>175</v>
      </c>
      <c r="I23" s="1111" t="s">
        <v>176</v>
      </c>
      <c r="J23" s="1111" t="s">
        <v>227</v>
      </c>
      <c r="K23" s="1298" t="s">
        <v>178</v>
      </c>
      <c r="L23" s="1164">
        <v>5</v>
      </c>
      <c r="M23" s="1111" t="s">
        <v>179</v>
      </c>
      <c r="N23" s="1111" t="s">
        <v>180</v>
      </c>
      <c r="O23" s="1145" t="s">
        <v>79</v>
      </c>
      <c r="P23" s="1298" t="s">
        <v>228</v>
      </c>
      <c r="Q23" s="1117">
        <v>5</v>
      </c>
      <c r="R23" s="1299" t="s">
        <v>229</v>
      </c>
      <c r="S23" s="1145" t="s">
        <v>82</v>
      </c>
      <c r="T23" s="1120" t="s">
        <v>136</v>
      </c>
      <c r="U23" s="1117" t="s">
        <v>184</v>
      </c>
      <c r="V23" s="1295">
        <f>VLOOKUP(U23,'Datos Validacion'!$C$6:$D$10,2,0)</f>
        <v>0.4</v>
      </c>
      <c r="W23" s="1296" t="s">
        <v>163</v>
      </c>
      <c r="X23" s="1297">
        <f>VLOOKUP(W23,'Datos Validacion'!$E$6:$F$15,2,0)</f>
        <v>0.8</v>
      </c>
      <c r="Y23" s="1111" t="s">
        <v>1364</v>
      </c>
      <c r="Z23" s="1113" t="s">
        <v>165</v>
      </c>
      <c r="AA23" s="334" t="s">
        <v>1365</v>
      </c>
      <c r="AB23" s="344" t="s">
        <v>89</v>
      </c>
      <c r="AC23" s="334" t="s">
        <v>187</v>
      </c>
      <c r="AD23" s="344" t="s">
        <v>91</v>
      </c>
      <c r="AE23" s="344" t="s">
        <v>92</v>
      </c>
      <c r="AF23" s="357">
        <f>VLOOKUP(AE23,'Datos Validacion'!$K$6:$L$8,2,0)</f>
        <v>0.25</v>
      </c>
      <c r="AG23" s="332" t="s">
        <v>188</v>
      </c>
      <c r="AH23" s="357">
        <f>VLOOKUP(AG23,'Datos Validacion'!$M$6:$N$7,2,0)</f>
        <v>0.25</v>
      </c>
      <c r="AI23" s="344" t="s">
        <v>94</v>
      </c>
      <c r="AJ23" s="334" t="s">
        <v>189</v>
      </c>
      <c r="AK23" s="344" t="s">
        <v>96</v>
      </c>
      <c r="AL23" s="332" t="s">
        <v>190</v>
      </c>
      <c r="AM23" s="358">
        <f>+AF23+AH23</f>
        <v>0.5</v>
      </c>
      <c r="AN23" s="1292" t="str">
        <f>IF(AO23&lt;=20%,"MUY BAJA",IF(AO23&lt;=40%,"BAJA",IF(AO23&lt;=60%,"MEDIA",IF(AO23&lt;=80%,"ALTA","MUY ALTA"))))</f>
        <v>MUY BAJA</v>
      </c>
      <c r="AO23" s="1293">
        <f>IF(OR(AE23="prevenir",AE23="detectar"),(V23-(V23*AM23)), V23)</f>
        <v>0.2</v>
      </c>
      <c r="AP23" s="1292" t="str">
        <f>IF(AQ23&lt;=20%,"LEVE",IF(AQ23&lt;=40%,"MENOR",IF(AQ23&lt;=60%,"MODERADO",IF(AQ23&lt;=80%,"MAYOR","CATASTROFICO"))))</f>
        <v>MAYOR</v>
      </c>
      <c r="AQ23" s="1293">
        <f t="shared" ref="AQ23" si="7">IF(AE23="corregir",(X23-(X23*AM23)), X23)</f>
        <v>0.8</v>
      </c>
      <c r="AR23" s="1113" t="s">
        <v>165</v>
      </c>
      <c r="AS23" s="1117" t="s">
        <v>191</v>
      </c>
      <c r="AT23" s="1303"/>
      <c r="AU23" s="398" t="s">
        <v>192</v>
      </c>
      <c r="AV23" s="721" t="s">
        <v>193</v>
      </c>
      <c r="AW23" s="388">
        <v>45209</v>
      </c>
      <c r="AX23" s="389" t="s">
        <v>194</v>
      </c>
      <c r="AY23" s="391" t="s">
        <v>195</v>
      </c>
      <c r="AZ23" s="405" t="s">
        <v>196</v>
      </c>
      <c r="BA23" s="389"/>
      <c r="BB23" s="391" t="s">
        <v>152</v>
      </c>
      <c r="BC23" s="387" t="s">
        <v>197</v>
      </c>
      <c r="BD23" s="388">
        <f>BD18</f>
        <v>45335</v>
      </c>
      <c r="BE23" s="722" t="str">
        <f t="shared" ref="BE23:BK25" si="8">BE18</f>
        <v>Reportes de Accesos a los Servicios de TI, Aplicaciones y Sitios Web</v>
      </c>
      <c r="BF23" s="388" t="str">
        <f t="shared" si="8"/>
        <v>Oficina Sistemas de Información 
SPI</v>
      </c>
      <c r="BG23" s="723" t="str">
        <f t="shared" si="8"/>
        <v>MRSPI2022 Seguimeinto Acciones 202312 202402</v>
      </c>
      <c r="BH23" s="388"/>
      <c r="BI23" s="388" t="str">
        <f t="shared" si="8"/>
        <v>X</v>
      </c>
      <c r="BJ23" s="722" t="str">
        <f t="shared" si="8"/>
        <v>Revisión periódica de accesos a los servicios de aplicativos Web institucionales.</v>
      </c>
      <c r="BK23" s="724" t="str">
        <f t="shared" si="8"/>
        <v>Cumplida</v>
      </c>
      <c r="BL23" s="733"/>
      <c r="BM23" s="388">
        <f>BM18</f>
        <v>45335</v>
      </c>
      <c r="BN23" s="722" t="str">
        <f t="shared" ref="BN23:BP25" si="9">BN18</f>
        <v>Reportes de Accesos a los Servicios de TI, Aplicaciones y Sitios Web</v>
      </c>
      <c r="BO23" s="388" t="str">
        <f t="shared" si="9"/>
        <v>Oficina Sistemas de Información 
SPI</v>
      </c>
      <c r="BP23" s="388" t="str">
        <f t="shared" si="9"/>
        <v>MRSPI2022 Seguimeinto Acciones 202312 202402</v>
      </c>
      <c r="BQ23" s="388"/>
      <c r="BR23" s="388" t="str">
        <f t="shared" ref="BR23:BT25" si="10">BR18</f>
        <v>X</v>
      </c>
      <c r="BS23" s="723" t="str">
        <f t="shared" si="10"/>
        <v>Revisión periódica de accesos a los servicios de aplicativos Web institucionales.</v>
      </c>
      <c r="BT23" s="724" t="str">
        <f t="shared" si="10"/>
        <v>Cumplida</v>
      </c>
      <c r="BU23" s="720"/>
      <c r="BV23" s="720"/>
      <c r="BW23" s="388">
        <f>BW18</f>
        <v>45335</v>
      </c>
      <c r="BX23" s="722" t="str">
        <f t="shared" ref="BX23:BZ25" si="11">BX18</f>
        <v>Reportes de Accesos a los Servicios de TI, Aplicaciones y Sitios Web</v>
      </c>
      <c r="BY23" s="388" t="str">
        <f t="shared" si="11"/>
        <v>Oficina Sistemas de Información 
SPI</v>
      </c>
      <c r="BZ23" s="388" t="str">
        <f t="shared" si="11"/>
        <v>MRSPI2022 Seguimeinto Acciones 202312 202402</v>
      </c>
      <c r="CA23" s="388"/>
      <c r="CB23" s="388" t="str">
        <f t="shared" ref="CB23:CD25" si="12">CB18</f>
        <v>X</v>
      </c>
      <c r="CC23" s="723" t="str">
        <f t="shared" si="12"/>
        <v>Revisión periódica de accesos a los servicios de aplicativos Web institucionales.</v>
      </c>
      <c r="CD23" s="724" t="str">
        <f t="shared" si="12"/>
        <v>Cumplida</v>
      </c>
      <c r="CE23" s="720"/>
      <c r="CF23" s="720"/>
      <c r="CG23" s="1281"/>
      <c r="CH23" s="1280" t="str">
        <f t="shared" ref="CH23:CJ25" si="13">CH18</f>
        <v>X</v>
      </c>
      <c r="CI23" s="762" t="str">
        <f t="shared" si="13"/>
        <v>Revisión periódica de accesos a los servicios de aplicativos Web institucionales.</v>
      </c>
      <c r="CJ23" s="1280" t="str">
        <f t="shared" si="13"/>
        <v>Cumplida</v>
      </c>
    </row>
    <row r="24" spans="1:88" ht="75.75" customHeight="1">
      <c r="B24" s="1113"/>
      <c r="C24" s="1111"/>
      <c r="D24" s="1111"/>
      <c r="E24" s="1111"/>
      <c r="F24" s="1165"/>
      <c r="G24" s="1111"/>
      <c r="H24" s="1113"/>
      <c r="I24" s="1111"/>
      <c r="J24" s="1111"/>
      <c r="K24" s="1298"/>
      <c r="L24" s="1164"/>
      <c r="M24" s="1111"/>
      <c r="N24" s="1111"/>
      <c r="O24" s="1145"/>
      <c r="P24" s="1298"/>
      <c r="Q24" s="1117"/>
      <c r="R24" s="1299"/>
      <c r="S24" s="1145"/>
      <c r="T24" s="1120"/>
      <c r="U24" s="1117"/>
      <c r="V24" s="1295"/>
      <c r="W24" s="1296"/>
      <c r="X24" s="1297"/>
      <c r="Y24" s="1111"/>
      <c r="Z24" s="1113"/>
      <c r="AA24" s="330" t="s">
        <v>1371</v>
      </c>
      <c r="AB24" s="344" t="s">
        <v>89</v>
      </c>
      <c r="AC24" s="332" t="s">
        <v>199</v>
      </c>
      <c r="AD24" s="344" t="s">
        <v>91</v>
      </c>
      <c r="AE24" s="344" t="s">
        <v>92</v>
      </c>
      <c r="AF24" s="357">
        <f>VLOOKUP(AE24,'Datos Validacion'!$K$6:$L$8,2,0)</f>
        <v>0.25</v>
      </c>
      <c r="AG24" s="332" t="s">
        <v>188</v>
      </c>
      <c r="AH24" s="357">
        <f>VLOOKUP(AG24,'Datos Validacion'!$M$6:$N$7,2,0)</f>
        <v>0.25</v>
      </c>
      <c r="AI24" s="344" t="s">
        <v>94</v>
      </c>
      <c r="AJ24" s="334" t="s">
        <v>200</v>
      </c>
      <c r="AK24" s="344" t="s">
        <v>96</v>
      </c>
      <c r="AL24" s="332" t="s">
        <v>201</v>
      </c>
      <c r="AM24" s="358">
        <f>+AF24+AH24</f>
        <v>0.5</v>
      </c>
      <c r="AN24" s="1292"/>
      <c r="AO24" s="1293"/>
      <c r="AP24" s="1292"/>
      <c r="AQ24" s="1293"/>
      <c r="AR24" s="1113"/>
      <c r="AS24" s="1117"/>
      <c r="AT24" s="1303"/>
      <c r="AU24" s="398" t="s">
        <v>202</v>
      </c>
      <c r="AV24" s="387" t="s">
        <v>203</v>
      </c>
      <c r="AW24" s="388">
        <v>45209</v>
      </c>
      <c r="AX24" s="389" t="s">
        <v>204</v>
      </c>
      <c r="AY24" s="391" t="s">
        <v>205</v>
      </c>
      <c r="AZ24" s="405" t="s">
        <v>151</v>
      </c>
      <c r="BA24" s="389"/>
      <c r="BB24" s="391" t="s">
        <v>152</v>
      </c>
      <c r="BC24" s="387" t="s">
        <v>206</v>
      </c>
      <c r="BD24" s="388">
        <f>BD19</f>
        <v>45335</v>
      </c>
      <c r="BE24" s="722" t="str">
        <f t="shared" si="8"/>
        <v>Cumplida para la vigencia 2023</v>
      </c>
      <c r="BF24" s="388" t="str">
        <f t="shared" si="8"/>
        <v>Oficina Sistemas de Información 
- Monitoreo Plataforma Tecnológica</v>
      </c>
      <c r="BG24" s="723" t="str">
        <f t="shared" si="8"/>
        <v>MRSPI2022 Seguimeinto Acciones 202312 202402</v>
      </c>
      <c r="BH24" s="388"/>
      <c r="BI24" s="388" t="str">
        <f t="shared" si="8"/>
        <v>X</v>
      </c>
      <c r="BJ24" s="722" t="str">
        <f t="shared" si="8"/>
        <v>Cumplida para la vigencia 2023</v>
      </c>
      <c r="BK24" s="724" t="str">
        <f t="shared" si="8"/>
        <v>Cumplida</v>
      </c>
      <c r="BL24" s="733"/>
      <c r="BM24" s="388">
        <f>BM19</f>
        <v>45335</v>
      </c>
      <c r="BN24" s="722" t="str">
        <f t="shared" si="9"/>
        <v>Cumplida para la vigencia 2023</v>
      </c>
      <c r="BO24" s="388" t="str">
        <f t="shared" si="9"/>
        <v>Oficina Sistemas de Información 
- Monitoreo Plataforma Tecnológica</v>
      </c>
      <c r="BP24" s="388" t="str">
        <f t="shared" si="9"/>
        <v>MRSPI2022 Seguimeinto Acciones 202312 202402</v>
      </c>
      <c r="BQ24" s="388"/>
      <c r="BR24" s="388" t="str">
        <f t="shared" si="10"/>
        <v>X</v>
      </c>
      <c r="BS24" s="723" t="str">
        <f t="shared" si="10"/>
        <v>Cumplida para la vigencia 2023</v>
      </c>
      <c r="BT24" s="724" t="str">
        <f t="shared" si="10"/>
        <v>Cumplida</v>
      </c>
      <c r="BU24" s="720"/>
      <c r="BV24" s="720"/>
      <c r="BW24" s="388">
        <f>BW19</f>
        <v>45335</v>
      </c>
      <c r="BX24" s="722" t="str">
        <f t="shared" si="11"/>
        <v>Cumplida para la vigencia 2023</v>
      </c>
      <c r="BY24" s="388" t="str">
        <f t="shared" si="11"/>
        <v>Oficina Sistemas de Información 
- Monitoreo Plataforma Tecnológica</v>
      </c>
      <c r="BZ24" s="388" t="str">
        <f t="shared" si="11"/>
        <v>MRSPI2022 Seguimeinto Acciones 202312 202402</v>
      </c>
      <c r="CA24" s="388"/>
      <c r="CB24" s="388" t="str">
        <f t="shared" si="12"/>
        <v>X</v>
      </c>
      <c r="CC24" s="723" t="str">
        <f t="shared" si="12"/>
        <v>Cumplida para la vigencia 2023</v>
      </c>
      <c r="CD24" s="724" t="str">
        <f t="shared" si="12"/>
        <v>Cumplida</v>
      </c>
      <c r="CE24" s="720"/>
      <c r="CF24" s="720"/>
      <c r="CG24" s="1281"/>
      <c r="CH24" s="1280"/>
      <c r="CI24" s="762" t="str">
        <f t="shared" si="13"/>
        <v>Cumplida para la vigencia 2023</v>
      </c>
      <c r="CJ24" s="1280"/>
    </row>
    <row r="25" spans="1:88" ht="67.5" customHeight="1">
      <c r="B25" s="1113"/>
      <c r="C25" s="1111"/>
      <c r="D25" s="1111"/>
      <c r="E25" s="1111"/>
      <c r="F25" s="1165"/>
      <c r="G25" s="1111"/>
      <c r="H25" s="1113"/>
      <c r="I25" s="1111"/>
      <c r="J25" s="1111"/>
      <c r="K25" s="1298"/>
      <c r="L25" s="1164"/>
      <c r="M25" s="1111"/>
      <c r="N25" s="1111"/>
      <c r="O25" s="1145"/>
      <c r="P25" s="1298"/>
      <c r="Q25" s="1117"/>
      <c r="R25" s="1299"/>
      <c r="S25" s="1145"/>
      <c r="T25" s="1120"/>
      <c r="U25" s="1117"/>
      <c r="V25" s="1295"/>
      <c r="W25" s="1296"/>
      <c r="X25" s="1297"/>
      <c r="Y25" s="1111"/>
      <c r="Z25" s="1113"/>
      <c r="AA25" s="334" t="s">
        <v>1367</v>
      </c>
      <c r="AB25" s="344" t="s">
        <v>89</v>
      </c>
      <c r="AC25" s="332" t="s">
        <v>167</v>
      </c>
      <c r="AD25" s="344" t="s">
        <v>91</v>
      </c>
      <c r="AE25" s="344" t="s">
        <v>208</v>
      </c>
      <c r="AF25" s="357">
        <f>VLOOKUP(AE25,'Datos Validacion'!$K$6:$L$8,2,0)</f>
        <v>0.1</v>
      </c>
      <c r="AG25" s="332" t="s">
        <v>188</v>
      </c>
      <c r="AH25" s="357">
        <f>VLOOKUP(AG25,'Datos Validacion'!$M$6:$N$7,2,0)</f>
        <v>0.25</v>
      </c>
      <c r="AI25" s="344" t="s">
        <v>94</v>
      </c>
      <c r="AJ25" s="334" t="s">
        <v>209</v>
      </c>
      <c r="AK25" s="344" t="s">
        <v>96</v>
      </c>
      <c r="AL25" s="332" t="s">
        <v>210</v>
      </c>
      <c r="AM25" s="358">
        <f>+AF25+AH25</f>
        <v>0.35</v>
      </c>
      <c r="AN25" s="1292"/>
      <c r="AO25" s="1293"/>
      <c r="AP25" s="1292"/>
      <c r="AQ25" s="1293"/>
      <c r="AR25" s="1113"/>
      <c r="AS25" s="1117"/>
      <c r="AT25" s="1303"/>
      <c r="AU25" s="398" t="s">
        <v>211</v>
      </c>
      <c r="AV25" s="387" t="s">
        <v>231</v>
      </c>
      <c r="AW25" s="388">
        <v>45209</v>
      </c>
      <c r="AX25" s="389" t="s">
        <v>213</v>
      </c>
      <c r="AY25" s="391" t="s">
        <v>205</v>
      </c>
      <c r="AZ25" s="405" t="s">
        <v>151</v>
      </c>
      <c r="BA25" s="389"/>
      <c r="BB25" s="391" t="s">
        <v>152</v>
      </c>
      <c r="BC25" s="387" t="s">
        <v>206</v>
      </c>
      <c r="BD25" s="388">
        <f>BD20</f>
        <v>45335</v>
      </c>
      <c r="BE25" s="722" t="str">
        <f t="shared" si="8"/>
        <v>Infomes periodicos de seguimiento alertas de eventos e incidentes</v>
      </c>
      <c r="BF25" s="388" t="str">
        <f t="shared" si="8"/>
        <v>Oficina Sistemas de Información 
- Monitoreo Plataforma Tecnológica</v>
      </c>
      <c r="BG25" s="723" t="str">
        <f t="shared" si="8"/>
        <v>MRSPI2022 Seguimeinto Acciones 202312 202402</v>
      </c>
      <c r="BH25" s="388"/>
      <c r="BI25" s="388" t="str">
        <f t="shared" si="8"/>
        <v>X</v>
      </c>
      <c r="BJ25" s="722" t="str">
        <f t="shared" si="8"/>
        <v>ANS Contrato GC363-2025</v>
      </c>
      <c r="BK25" s="724" t="str">
        <f t="shared" si="8"/>
        <v>Cumplida</v>
      </c>
      <c r="BL25" s="733"/>
      <c r="BM25" s="388">
        <f>BM20</f>
        <v>45335</v>
      </c>
      <c r="BN25" s="722" t="str">
        <f t="shared" si="9"/>
        <v>Infomes periodicos de seguimiento alertas de eventos e incidentes</v>
      </c>
      <c r="BO25" s="388" t="str">
        <f t="shared" si="9"/>
        <v>Oficina Sistemas de Información 
- Monitoreo Plataforma Tecnológica</v>
      </c>
      <c r="BP25" s="388" t="str">
        <f t="shared" si="9"/>
        <v>MRSPI2022 Seguimeinto Acciones 202312 202402</v>
      </c>
      <c r="BQ25" s="388"/>
      <c r="BR25" s="388" t="str">
        <f t="shared" si="10"/>
        <v>X</v>
      </c>
      <c r="BS25" s="723" t="str">
        <f t="shared" si="10"/>
        <v>ANS Contrato GC363-2025</v>
      </c>
      <c r="BT25" s="724" t="str">
        <f t="shared" si="10"/>
        <v>Cumplida</v>
      </c>
      <c r="BU25" s="720"/>
      <c r="BV25" s="720"/>
      <c r="BW25" s="388">
        <f>BW20</f>
        <v>45335</v>
      </c>
      <c r="BX25" s="722" t="str">
        <f t="shared" si="11"/>
        <v>Infomes periodicos de seguimiento alertas de eventos e incidentes</v>
      </c>
      <c r="BY25" s="388" t="str">
        <f t="shared" si="11"/>
        <v>Oficina Sistemas de Información 
- Monitoreo Plataforma Tecnológica</v>
      </c>
      <c r="BZ25" s="388" t="str">
        <f t="shared" si="11"/>
        <v>MRSPI2022 Seguimeinto Acciones 202312 202402</v>
      </c>
      <c r="CA25" s="388"/>
      <c r="CB25" s="388" t="str">
        <f t="shared" si="12"/>
        <v>X</v>
      </c>
      <c r="CC25" s="723" t="str">
        <f t="shared" si="12"/>
        <v>ANS Contrato GC363-2025</v>
      </c>
      <c r="CD25" s="724" t="str">
        <f t="shared" si="12"/>
        <v>Cumplida</v>
      </c>
      <c r="CE25" s="720"/>
      <c r="CF25" s="720"/>
      <c r="CG25" s="1281"/>
      <c r="CH25" s="1280"/>
      <c r="CI25" s="762" t="str">
        <f t="shared" si="13"/>
        <v>ANS Contrato GC363-2025</v>
      </c>
      <c r="CJ25" s="1280"/>
    </row>
    <row r="26" spans="1:88" ht="67.5" customHeight="1">
      <c r="B26" s="1113"/>
      <c r="C26" s="1111"/>
      <c r="D26" s="1111"/>
      <c r="E26" s="1111"/>
      <c r="F26" s="1165"/>
      <c r="G26" s="1111"/>
      <c r="H26" s="1113"/>
      <c r="I26" s="1111"/>
      <c r="J26" s="1111"/>
      <c r="K26" s="1298"/>
      <c r="L26" s="1164"/>
      <c r="M26" s="1111"/>
      <c r="N26" s="1111"/>
      <c r="O26" s="1145"/>
      <c r="P26" s="1298"/>
      <c r="Q26" s="1117"/>
      <c r="R26" s="1299"/>
      <c r="S26" s="1145"/>
      <c r="T26" s="1120"/>
      <c r="U26" s="1117"/>
      <c r="V26" s="1295"/>
      <c r="W26" s="1296"/>
      <c r="X26" s="1297"/>
      <c r="Y26" s="1111"/>
      <c r="Z26" s="1113"/>
      <c r="AA26" s="334" t="s">
        <v>1372</v>
      </c>
      <c r="AB26" s="344" t="s">
        <v>89</v>
      </c>
      <c r="AC26" s="332" t="s">
        <v>215</v>
      </c>
      <c r="AD26" s="344" t="s">
        <v>91</v>
      </c>
      <c r="AE26" s="344" t="s">
        <v>92</v>
      </c>
      <c r="AF26" s="357">
        <f>VLOOKUP(AE26,'Datos Validacion'!$K$6:$L$8,2,0)</f>
        <v>0.25</v>
      </c>
      <c r="AG26" s="332" t="s">
        <v>188</v>
      </c>
      <c r="AH26" s="357">
        <f>VLOOKUP(AG26,'Datos Validacion'!$M$6:$N$7,2,0)</f>
        <v>0.25</v>
      </c>
      <c r="AI26" s="344" t="s">
        <v>94</v>
      </c>
      <c r="AJ26" s="334" t="s">
        <v>216</v>
      </c>
      <c r="AK26" s="344" t="s">
        <v>96</v>
      </c>
      <c r="AL26" s="332" t="s">
        <v>217</v>
      </c>
      <c r="AM26" s="358">
        <f t="shared" ref="AM26:AM27" si="14">+AF26+AH26</f>
        <v>0.5</v>
      </c>
      <c r="AN26" s="1292"/>
      <c r="AO26" s="1293"/>
      <c r="AP26" s="1292"/>
      <c r="AQ26" s="1293"/>
      <c r="AR26" s="1113"/>
      <c r="AS26" s="1117"/>
      <c r="AT26" s="1303"/>
      <c r="AU26" s="398" t="s">
        <v>192</v>
      </c>
      <c r="AV26" s="721" t="s">
        <v>193</v>
      </c>
      <c r="AW26" s="388">
        <v>45209</v>
      </c>
      <c r="AX26" s="389" t="s">
        <v>194</v>
      </c>
      <c r="AY26" s="391" t="s">
        <v>195</v>
      </c>
      <c r="AZ26" s="405" t="s">
        <v>196</v>
      </c>
      <c r="BA26" s="389"/>
      <c r="BB26" s="391" t="s">
        <v>152</v>
      </c>
      <c r="BC26" s="387" t="s">
        <v>197</v>
      </c>
      <c r="BD26" s="388">
        <f>BD18</f>
        <v>45335</v>
      </c>
      <c r="BE26" s="722" t="str">
        <f t="shared" ref="BE26:BK27" si="15">BE18</f>
        <v>Reportes de Accesos a los Servicios de TI, Aplicaciones y Sitios Web</v>
      </c>
      <c r="BF26" s="388" t="str">
        <f t="shared" si="15"/>
        <v>Oficina Sistemas de Información 
SPI</v>
      </c>
      <c r="BG26" s="723" t="str">
        <f t="shared" si="15"/>
        <v>MRSPI2022 Seguimeinto Acciones 202312 202402</v>
      </c>
      <c r="BH26" s="388"/>
      <c r="BI26" s="388" t="str">
        <f t="shared" si="15"/>
        <v>X</v>
      </c>
      <c r="BJ26" s="722" t="str">
        <f t="shared" si="15"/>
        <v>Revisión periódica de accesos a los servicios de aplicativos Web institucionales.</v>
      </c>
      <c r="BK26" s="724" t="str">
        <f t="shared" si="15"/>
        <v>Cumplida</v>
      </c>
      <c r="BL26" s="733"/>
      <c r="BM26" s="388">
        <f>BM18</f>
        <v>45335</v>
      </c>
      <c r="BN26" s="722" t="str">
        <f t="shared" ref="BN26:BP27" si="16">BN18</f>
        <v>Reportes de Accesos a los Servicios de TI, Aplicaciones y Sitios Web</v>
      </c>
      <c r="BO26" s="388" t="str">
        <f t="shared" si="16"/>
        <v>Oficina Sistemas de Información 
SPI</v>
      </c>
      <c r="BP26" s="388" t="str">
        <f t="shared" si="16"/>
        <v>MRSPI2022 Seguimeinto Acciones 202312 202402</v>
      </c>
      <c r="BQ26" s="388"/>
      <c r="BR26" s="388" t="str">
        <f t="shared" ref="BR26:BT27" si="17">BR18</f>
        <v>X</v>
      </c>
      <c r="BS26" s="723" t="str">
        <f t="shared" si="17"/>
        <v>Revisión periódica de accesos a los servicios de aplicativos Web institucionales.</v>
      </c>
      <c r="BT26" s="724" t="str">
        <f t="shared" si="17"/>
        <v>Cumplida</v>
      </c>
      <c r="BU26" s="720"/>
      <c r="BV26" s="720"/>
      <c r="BW26" s="388">
        <f>BW18</f>
        <v>45335</v>
      </c>
      <c r="BX26" s="722" t="str">
        <f t="shared" ref="BX26:BZ27" si="18">BX18</f>
        <v>Reportes de Accesos a los Servicios de TI, Aplicaciones y Sitios Web</v>
      </c>
      <c r="BY26" s="388" t="str">
        <f t="shared" si="18"/>
        <v>Oficina Sistemas de Información 
SPI</v>
      </c>
      <c r="BZ26" s="388" t="str">
        <f t="shared" si="18"/>
        <v>MRSPI2022 Seguimeinto Acciones 202312 202402</v>
      </c>
      <c r="CA26" s="388"/>
      <c r="CB26" s="388" t="str">
        <f t="shared" ref="CB26:CD27" si="19">CB18</f>
        <v>X</v>
      </c>
      <c r="CC26" s="723" t="str">
        <f t="shared" si="19"/>
        <v>Revisión periódica de accesos a los servicios de aplicativos Web institucionales.</v>
      </c>
      <c r="CD26" s="724" t="str">
        <f t="shared" si="19"/>
        <v>Cumplida</v>
      </c>
      <c r="CE26" s="720"/>
      <c r="CF26" s="720"/>
      <c r="CG26" s="1281"/>
      <c r="CH26" s="1280"/>
      <c r="CI26" s="762" t="str">
        <f t="shared" ref="CI26:CI27" si="20">CI18</f>
        <v>Revisión periódica de accesos a los servicios de aplicativos Web institucionales.</v>
      </c>
      <c r="CJ26" s="1280"/>
    </row>
    <row r="27" spans="1:88" ht="67.5" customHeight="1">
      <c r="B27" s="1113"/>
      <c r="C27" s="1111"/>
      <c r="D27" s="1111"/>
      <c r="E27" s="1111"/>
      <c r="F27" s="1165"/>
      <c r="G27" s="1111"/>
      <c r="H27" s="1113"/>
      <c r="I27" s="1111"/>
      <c r="J27" s="1111"/>
      <c r="K27" s="1298"/>
      <c r="L27" s="1164"/>
      <c r="M27" s="1111"/>
      <c r="N27" s="1111"/>
      <c r="O27" s="1145"/>
      <c r="P27" s="1298"/>
      <c r="Q27" s="1117"/>
      <c r="R27" s="1299"/>
      <c r="S27" s="1145"/>
      <c r="T27" s="1120"/>
      <c r="U27" s="1117"/>
      <c r="V27" s="1295"/>
      <c r="W27" s="1296"/>
      <c r="X27" s="1297"/>
      <c r="Y27" s="1111"/>
      <c r="Z27" s="1113"/>
      <c r="AA27" s="705" t="s">
        <v>1373</v>
      </c>
      <c r="AB27" s="344" t="s">
        <v>89</v>
      </c>
      <c r="AC27" s="332" t="s">
        <v>219</v>
      </c>
      <c r="AD27" s="344" t="s">
        <v>91</v>
      </c>
      <c r="AE27" s="344" t="s">
        <v>208</v>
      </c>
      <c r="AF27" s="357">
        <f>VLOOKUP(AE27,'Datos Validacion'!$K$6:$L$8,2,0)</f>
        <v>0.1</v>
      </c>
      <c r="AG27" s="332" t="s">
        <v>188</v>
      </c>
      <c r="AH27" s="357">
        <f>VLOOKUP(AG27,'Datos Validacion'!$M$6:$N$7,2,0)</f>
        <v>0.25</v>
      </c>
      <c r="AI27" s="344" t="s">
        <v>94</v>
      </c>
      <c r="AJ27" s="334" t="s">
        <v>220</v>
      </c>
      <c r="AK27" s="344" t="s">
        <v>96</v>
      </c>
      <c r="AL27" s="332" t="s">
        <v>221</v>
      </c>
      <c r="AM27" s="358">
        <f t="shared" si="14"/>
        <v>0.35</v>
      </c>
      <c r="AN27" s="1292"/>
      <c r="AO27" s="1293"/>
      <c r="AP27" s="1292"/>
      <c r="AQ27" s="1293"/>
      <c r="AR27" s="1113"/>
      <c r="AS27" s="1117"/>
      <c r="AT27" s="1303"/>
      <c r="AU27" s="398" t="s">
        <v>222</v>
      </c>
      <c r="AV27" s="387" t="s">
        <v>234</v>
      </c>
      <c r="AW27" s="388">
        <v>45209</v>
      </c>
      <c r="AX27" s="389" t="s">
        <v>224</v>
      </c>
      <c r="AY27" s="391" t="s">
        <v>195</v>
      </c>
      <c r="AZ27" s="405" t="s">
        <v>196</v>
      </c>
      <c r="BA27" s="389"/>
      <c r="BB27" s="391" t="s">
        <v>152</v>
      </c>
      <c r="BC27" s="387" t="s">
        <v>225</v>
      </c>
      <c r="BD27" s="388">
        <f>BD19</f>
        <v>45335</v>
      </c>
      <c r="BE27" s="722" t="str">
        <f t="shared" si="15"/>
        <v>Cumplida para la vigencia 2023</v>
      </c>
      <c r="BF27" s="388" t="str">
        <f t="shared" si="15"/>
        <v>Oficina Sistemas de Información 
- Monitoreo Plataforma Tecnológica</v>
      </c>
      <c r="BG27" s="723" t="str">
        <f t="shared" si="15"/>
        <v>MRSPI2022 Seguimeinto Acciones 202312 202402</v>
      </c>
      <c r="BH27" s="388"/>
      <c r="BI27" s="388" t="str">
        <f t="shared" si="15"/>
        <v>X</v>
      </c>
      <c r="BJ27" s="722" t="str">
        <f t="shared" si="15"/>
        <v>Cumplida para la vigencia 2023</v>
      </c>
      <c r="BK27" s="724" t="str">
        <f t="shared" si="15"/>
        <v>Cumplida</v>
      </c>
      <c r="BL27" s="733"/>
      <c r="BM27" s="388">
        <f>BM19</f>
        <v>45335</v>
      </c>
      <c r="BN27" s="722" t="str">
        <f t="shared" si="16"/>
        <v>Cumplida para la vigencia 2023</v>
      </c>
      <c r="BO27" s="388" t="str">
        <f t="shared" si="16"/>
        <v>Oficina Sistemas de Información 
- Monitoreo Plataforma Tecnológica</v>
      </c>
      <c r="BP27" s="388" t="str">
        <f t="shared" si="16"/>
        <v>MRSPI2022 Seguimeinto Acciones 202312 202402</v>
      </c>
      <c r="BQ27" s="388"/>
      <c r="BR27" s="388" t="str">
        <f t="shared" si="17"/>
        <v>X</v>
      </c>
      <c r="BS27" s="723" t="str">
        <f t="shared" si="17"/>
        <v>Cumplida para la vigencia 2023</v>
      </c>
      <c r="BT27" s="724" t="str">
        <f t="shared" si="17"/>
        <v>Cumplida</v>
      </c>
      <c r="BU27" s="720"/>
      <c r="BV27" s="720"/>
      <c r="BW27" s="388">
        <f>BW19</f>
        <v>45335</v>
      </c>
      <c r="BX27" s="722" t="str">
        <f t="shared" si="18"/>
        <v>Cumplida para la vigencia 2023</v>
      </c>
      <c r="BY27" s="388" t="str">
        <f t="shared" si="18"/>
        <v>Oficina Sistemas de Información 
- Monitoreo Plataforma Tecnológica</v>
      </c>
      <c r="BZ27" s="388" t="str">
        <f t="shared" si="18"/>
        <v>MRSPI2022 Seguimeinto Acciones 202312 202402</v>
      </c>
      <c r="CA27" s="388"/>
      <c r="CB27" s="388" t="str">
        <f t="shared" si="19"/>
        <v>X</v>
      </c>
      <c r="CC27" s="723" t="str">
        <f t="shared" si="19"/>
        <v>Cumplida para la vigencia 2023</v>
      </c>
      <c r="CD27" s="724" t="str">
        <f t="shared" si="19"/>
        <v>Cumplida</v>
      </c>
      <c r="CE27" s="720"/>
      <c r="CF27" s="720"/>
      <c r="CG27" s="1281"/>
      <c r="CH27" s="1280"/>
      <c r="CI27" s="762" t="str">
        <f t="shared" si="20"/>
        <v>Cumplida para la vigencia 2023</v>
      </c>
      <c r="CJ27" s="1280"/>
    </row>
    <row r="28" spans="1:88" ht="78" customHeight="1">
      <c r="B28" s="330" t="s">
        <v>1320</v>
      </c>
      <c r="C28" s="329"/>
      <c r="D28" s="329"/>
      <c r="E28" s="330"/>
      <c r="F28" s="643" t="s">
        <v>1374</v>
      </c>
      <c r="G28" s="332" t="s">
        <v>236</v>
      </c>
      <c r="H28" s="539" t="s">
        <v>175</v>
      </c>
      <c r="I28" s="332" t="s">
        <v>237</v>
      </c>
      <c r="J28" s="332" t="s">
        <v>238</v>
      </c>
      <c r="K28" s="407" t="s">
        <v>178</v>
      </c>
      <c r="L28" s="642">
        <v>6</v>
      </c>
      <c r="M28" s="332"/>
      <c r="N28" s="332"/>
      <c r="O28" s="334" t="s">
        <v>239</v>
      </c>
      <c r="P28" s="407" t="s">
        <v>240</v>
      </c>
      <c r="Q28" s="330">
        <v>6</v>
      </c>
      <c r="R28" s="707" t="s">
        <v>241</v>
      </c>
      <c r="S28" s="334" t="s">
        <v>82</v>
      </c>
      <c r="T28" s="348" t="s">
        <v>242</v>
      </c>
      <c r="U28" s="330" t="s">
        <v>184</v>
      </c>
      <c r="V28" s="357">
        <f>VLOOKUP(U28,'Datos Validacion'!$C$6:$D$10,2,0)</f>
        <v>0.4</v>
      </c>
      <c r="W28" s="771" t="s">
        <v>243</v>
      </c>
      <c r="X28" s="703">
        <f>VLOOKUP(W28,'Datos Validacion'!$E$6:$F$15,2,0)</f>
        <v>0.2</v>
      </c>
      <c r="Y28" s="332" t="s">
        <v>1375</v>
      </c>
      <c r="Z28" s="539" t="s">
        <v>245</v>
      </c>
      <c r="AA28" s="334" t="s">
        <v>1376</v>
      </c>
      <c r="AB28" s="329" t="s">
        <v>89</v>
      </c>
      <c r="AC28" s="334" t="s">
        <v>247</v>
      </c>
      <c r="AD28" s="329" t="s">
        <v>91</v>
      </c>
      <c r="AE28" s="329" t="s">
        <v>92</v>
      </c>
      <c r="AF28" s="706">
        <f>VLOOKUP(AE28,'Datos Validacion'!$K$6:$L$8,2,0)</f>
        <v>0.25</v>
      </c>
      <c r="AG28" s="707" t="s">
        <v>188</v>
      </c>
      <c r="AH28" s="706">
        <f>VLOOKUP(AG28,'Datos Validacion'!$M$6:$N$7,2,0)</f>
        <v>0.25</v>
      </c>
      <c r="AI28" s="329" t="s">
        <v>94</v>
      </c>
      <c r="AJ28" s="334" t="s">
        <v>248</v>
      </c>
      <c r="AK28" s="329" t="s">
        <v>96</v>
      </c>
      <c r="AL28" s="707" t="s">
        <v>249</v>
      </c>
      <c r="AM28" s="358">
        <f>+AF28+AH28</f>
        <v>0.5</v>
      </c>
      <c r="AN28" s="774" t="str">
        <f>IF(AO28&lt;=20%,"MUY BAJA",IF(AO28&lt;=40%,"BAJA",IF(AO28&lt;=60%,"MEDIA",IF(AO28&lt;=80%,"ALTA","MUY ALTA"))))</f>
        <v>MUY BAJA</v>
      </c>
      <c r="AO28" s="363">
        <f>IF(OR(AE28="prevenir",AE28="detectar"),(V28-(V28*AM28)), V28)</f>
        <v>0.2</v>
      </c>
      <c r="AP28" s="774" t="str">
        <f>IF(AQ28&lt;=20%,"LEVE",IF(AQ28&lt;=40%,"MENOR",IF(AQ28&lt;=60%,"MODERADO",IF(AQ28&lt;=80%,"MAYOR","CATASTROFICO"))))</f>
        <v>LEVE</v>
      </c>
      <c r="AQ28" s="363">
        <f>IF(AE28="corregir",(X28-(X28*AM28)), X28)</f>
        <v>0.2</v>
      </c>
      <c r="AR28" s="539" t="s">
        <v>245</v>
      </c>
      <c r="AS28" s="330" t="s">
        <v>98</v>
      </c>
      <c r="AT28" s="704"/>
      <c r="AU28" s="389" t="s">
        <v>251</v>
      </c>
      <c r="AV28" s="387" t="s">
        <v>252</v>
      </c>
      <c r="AW28" s="388">
        <v>45209</v>
      </c>
      <c r="AX28" s="389" t="s">
        <v>253</v>
      </c>
      <c r="AY28" s="391" t="s">
        <v>195</v>
      </c>
      <c r="AZ28" s="391"/>
      <c r="BA28" s="389"/>
      <c r="BB28" s="391"/>
      <c r="BC28" s="387"/>
      <c r="BD28" s="388">
        <v>45334</v>
      </c>
      <c r="BE28" s="389" t="s">
        <v>1395</v>
      </c>
      <c r="BF28" s="391" t="s">
        <v>195</v>
      </c>
      <c r="BG28" s="718" t="s">
        <v>1339</v>
      </c>
      <c r="BH28" s="389"/>
      <c r="BI28" s="391" t="s">
        <v>152</v>
      </c>
      <c r="BJ28" s="722" t="s">
        <v>1394</v>
      </c>
      <c r="BK28" s="390" t="s">
        <v>1314</v>
      </c>
      <c r="BL28" s="733"/>
      <c r="BM28" s="388">
        <v>45334</v>
      </c>
      <c r="BN28" s="389" t="s">
        <v>1395</v>
      </c>
      <c r="BO28" s="391" t="s">
        <v>195</v>
      </c>
      <c r="BP28" s="405" t="s">
        <v>1339</v>
      </c>
      <c r="BQ28" s="389"/>
      <c r="BR28" s="391" t="s">
        <v>152</v>
      </c>
      <c r="BS28" s="723" t="s">
        <v>1394</v>
      </c>
      <c r="BT28" s="390" t="s">
        <v>1314</v>
      </c>
      <c r="BU28" s="720"/>
      <c r="BV28" s="720"/>
      <c r="BW28" s="388">
        <v>45334</v>
      </c>
      <c r="BX28" s="389" t="s">
        <v>1395</v>
      </c>
      <c r="BY28" s="391" t="s">
        <v>195</v>
      </c>
      <c r="BZ28" s="405" t="s">
        <v>1339</v>
      </c>
      <c r="CA28" s="389"/>
      <c r="CB28" s="391" t="s">
        <v>152</v>
      </c>
      <c r="CC28" s="723" t="s">
        <v>1394</v>
      </c>
      <c r="CD28" s="390" t="s">
        <v>1314</v>
      </c>
      <c r="CE28" s="720"/>
      <c r="CF28" s="720"/>
      <c r="CG28" s="761"/>
      <c r="CH28" s="616" t="s">
        <v>152</v>
      </c>
      <c r="CI28" s="762" t="s">
        <v>1394</v>
      </c>
      <c r="CJ28" s="616" t="s">
        <v>1314</v>
      </c>
    </row>
    <row r="29" spans="1:88" ht="71.25" customHeight="1">
      <c r="B29" s="1113" t="s">
        <v>1321</v>
      </c>
      <c r="C29" s="1111"/>
      <c r="D29" s="1111"/>
      <c r="E29" s="1111"/>
      <c r="F29" s="1113" t="s">
        <v>254</v>
      </c>
      <c r="G29" s="1305" t="s">
        <v>255</v>
      </c>
      <c r="H29" s="1113" t="s">
        <v>256</v>
      </c>
      <c r="I29" s="1111" t="s">
        <v>257</v>
      </c>
      <c r="J29" s="1111" t="s">
        <v>258</v>
      </c>
      <c r="K29" s="1298" t="s">
        <v>259</v>
      </c>
      <c r="L29" s="1315">
        <v>7</v>
      </c>
      <c r="M29" s="332"/>
      <c r="N29" s="332"/>
      <c r="O29" s="1145" t="s">
        <v>79</v>
      </c>
      <c r="P29" s="1298" t="s">
        <v>260</v>
      </c>
      <c r="Q29" s="1117">
        <v>7</v>
      </c>
      <c r="R29" s="1299" t="s">
        <v>261</v>
      </c>
      <c r="S29" s="1145" t="s">
        <v>82</v>
      </c>
      <c r="T29" s="1120" t="s">
        <v>262</v>
      </c>
      <c r="U29" s="1117" t="s">
        <v>184</v>
      </c>
      <c r="V29" s="1295">
        <f>VLOOKUP(U29,'Datos Validacion'!$C$6:$D$10,2,0)</f>
        <v>0.4</v>
      </c>
      <c r="W29" s="1296" t="s">
        <v>263</v>
      </c>
      <c r="X29" s="1297">
        <f>VLOOKUP(W29,'Datos Validacion'!$E$6:$F$15,2,0)</f>
        <v>0.6</v>
      </c>
      <c r="Y29" s="1113" t="s">
        <v>1377</v>
      </c>
      <c r="Z29" s="1113" t="s">
        <v>263</v>
      </c>
      <c r="AA29" s="411" t="s">
        <v>1378</v>
      </c>
      <c r="AB29" s="708" t="s">
        <v>89</v>
      </c>
      <c r="AC29" s="411" t="s">
        <v>266</v>
      </c>
      <c r="AD29" s="709" t="s">
        <v>91</v>
      </c>
      <c r="AE29" s="709" t="s">
        <v>92</v>
      </c>
      <c r="AF29" s="710">
        <f>VLOOKUP(AE29,'Datos Validacion'!$K$6:$L$8,2,0)</f>
        <v>0.25</v>
      </c>
      <c r="AG29" s="711" t="s">
        <v>93</v>
      </c>
      <c r="AH29" s="710">
        <f>VLOOKUP(AG29,'Datos Validacion'!$M$6:$N$7,2,0)</f>
        <v>0.15</v>
      </c>
      <c r="AI29" s="709" t="s">
        <v>94</v>
      </c>
      <c r="AJ29" s="411" t="s">
        <v>267</v>
      </c>
      <c r="AK29" s="709" t="s">
        <v>96</v>
      </c>
      <c r="AL29" s="711" t="s">
        <v>268</v>
      </c>
      <c r="AM29" s="712">
        <f>+AF29+AH29</f>
        <v>0.4</v>
      </c>
      <c r="AN29" s="1313" t="str">
        <f>IF(AO29&lt;=20%,"MUY BAJA",IF(AO29&lt;=40%,"BAJA",IF(AO29&lt;=60%,"MEDIA",IF(AO29&lt;=80%,"ALTA","MUY ALTA"))))</f>
        <v>BAJA</v>
      </c>
      <c r="AO29" s="1293">
        <f>IF(OR(AE29="prevenir",AE29="detectar"),(V29-(V29*AM29)), V29)</f>
        <v>0.24</v>
      </c>
      <c r="AP29" s="1313" t="str">
        <f>IF(AQ29&lt;=20%,"LEVE",IF(AQ29&lt;=40%,"MENOR",IF(AQ29&lt;=60%,"MODERADO",IF(AQ29&lt;=80%,"MAYOR","CATASTROFICO"))))</f>
        <v>MODERADO</v>
      </c>
      <c r="AQ29" s="1293">
        <f>IF(AE29="corregir",(X29-(X29*AM29)), X29)</f>
        <v>0.6</v>
      </c>
      <c r="AR29" s="1113" t="s">
        <v>263</v>
      </c>
      <c r="AS29" s="1117" t="s">
        <v>191</v>
      </c>
      <c r="AT29" s="364"/>
      <c r="AU29" s="398" t="s">
        <v>269</v>
      </c>
      <c r="AV29" s="1195" t="s">
        <v>270</v>
      </c>
      <c r="AW29" s="1190">
        <v>45209</v>
      </c>
      <c r="AX29" s="1301" t="s">
        <v>271</v>
      </c>
      <c r="AY29" s="1289" t="s">
        <v>195</v>
      </c>
      <c r="AZ29" s="1300" t="s">
        <v>476</v>
      </c>
      <c r="BA29" s="1301"/>
      <c r="BB29" s="1289" t="s">
        <v>152</v>
      </c>
      <c r="BC29" s="1195" t="s">
        <v>271</v>
      </c>
      <c r="BD29" s="1190">
        <v>45334</v>
      </c>
      <c r="BE29" s="1301" t="s">
        <v>1415</v>
      </c>
      <c r="BF29" s="1289" t="s">
        <v>195</v>
      </c>
      <c r="BG29" s="1302" t="s">
        <v>1396</v>
      </c>
      <c r="BH29" s="1301"/>
      <c r="BI29" s="1289" t="s">
        <v>152</v>
      </c>
      <c r="BJ29" s="1301" t="s">
        <v>1415</v>
      </c>
      <c r="BK29" s="1306" t="s">
        <v>1314</v>
      </c>
      <c r="BL29" s="733"/>
      <c r="BM29" s="1190">
        <v>45334</v>
      </c>
      <c r="BN29" s="1301" t="s">
        <v>1415</v>
      </c>
      <c r="BO29" s="1289" t="s">
        <v>195</v>
      </c>
      <c r="BP29" s="1300" t="s">
        <v>1396</v>
      </c>
      <c r="BQ29" s="1301"/>
      <c r="BR29" s="1289" t="s">
        <v>152</v>
      </c>
      <c r="BS29" s="1195" t="s">
        <v>1415</v>
      </c>
      <c r="BT29" s="1306" t="s">
        <v>1314</v>
      </c>
      <c r="BU29" s="1284"/>
      <c r="BV29" s="1284"/>
      <c r="BW29" s="1190">
        <v>45334</v>
      </c>
      <c r="BX29" s="1301" t="s">
        <v>1415</v>
      </c>
      <c r="BY29" s="1289" t="s">
        <v>195</v>
      </c>
      <c r="BZ29" s="1300" t="s">
        <v>1396</v>
      </c>
      <c r="CA29" s="1301"/>
      <c r="CB29" s="1289" t="s">
        <v>152</v>
      </c>
      <c r="CC29" s="1195" t="s">
        <v>1415</v>
      </c>
      <c r="CD29" s="1306" t="s">
        <v>1314</v>
      </c>
      <c r="CE29" s="1284"/>
      <c r="CF29" s="1284"/>
      <c r="CG29" s="1278"/>
      <c r="CH29" s="1277" t="s">
        <v>152</v>
      </c>
      <c r="CI29" s="761" t="s">
        <v>1415</v>
      </c>
      <c r="CJ29" s="1277" t="s">
        <v>1314</v>
      </c>
    </row>
    <row r="30" spans="1:88" ht="71.25" customHeight="1">
      <c r="B30" s="1113"/>
      <c r="C30" s="1111"/>
      <c r="D30" s="1111"/>
      <c r="E30" s="1111"/>
      <c r="F30" s="1113"/>
      <c r="G30" s="1305"/>
      <c r="H30" s="1113"/>
      <c r="I30" s="1111"/>
      <c r="J30" s="1111"/>
      <c r="K30" s="1298"/>
      <c r="L30" s="1315"/>
      <c r="M30" s="332"/>
      <c r="N30" s="332"/>
      <c r="O30" s="1145"/>
      <c r="P30" s="1298"/>
      <c r="Q30" s="1117"/>
      <c r="R30" s="1299"/>
      <c r="S30" s="1145"/>
      <c r="T30" s="1120"/>
      <c r="U30" s="1117"/>
      <c r="V30" s="1295"/>
      <c r="W30" s="1296"/>
      <c r="X30" s="1297"/>
      <c r="Y30" s="1113"/>
      <c r="Z30" s="1113"/>
      <c r="AA30" s="714" t="s">
        <v>1379</v>
      </c>
      <c r="AB30" s="708" t="s">
        <v>89</v>
      </c>
      <c r="AC30" s="411" t="s">
        <v>273</v>
      </c>
      <c r="AD30" s="709" t="s">
        <v>91</v>
      </c>
      <c r="AE30" s="709" t="s">
        <v>92</v>
      </c>
      <c r="AF30" s="710">
        <f>VLOOKUP(AE30,'Datos Validacion'!$K$6:$L$8,2,0)</f>
        <v>0.25</v>
      </c>
      <c r="AG30" s="711" t="s">
        <v>93</v>
      </c>
      <c r="AH30" s="710">
        <f>VLOOKUP(AG30,'Datos Validacion'!$M$6:$N$7,2,0)</f>
        <v>0.15</v>
      </c>
      <c r="AI30" s="709" t="s">
        <v>94</v>
      </c>
      <c r="AJ30" s="411" t="s">
        <v>274</v>
      </c>
      <c r="AK30" s="709" t="s">
        <v>96</v>
      </c>
      <c r="AL30" s="711" t="s">
        <v>275</v>
      </c>
      <c r="AM30" s="712">
        <f t="shared" ref="AM30" si="21">+AF30+AH30</f>
        <v>0.4</v>
      </c>
      <c r="AN30" s="1313"/>
      <c r="AO30" s="1293"/>
      <c r="AP30" s="1313"/>
      <c r="AQ30" s="1293"/>
      <c r="AR30" s="1113"/>
      <c r="AS30" s="1117"/>
      <c r="AT30" s="364"/>
      <c r="AU30" s="398" t="s">
        <v>99</v>
      </c>
      <c r="AV30" s="1195"/>
      <c r="AW30" s="1190"/>
      <c r="AX30" s="1301"/>
      <c r="AY30" s="1289"/>
      <c r="AZ30" s="1300"/>
      <c r="BA30" s="1301"/>
      <c r="BB30" s="1289"/>
      <c r="BC30" s="1195"/>
      <c r="BD30" s="1190"/>
      <c r="BE30" s="1301"/>
      <c r="BF30" s="1289"/>
      <c r="BG30" s="1302"/>
      <c r="BH30" s="1301"/>
      <c r="BI30" s="1289"/>
      <c r="BJ30" s="1301"/>
      <c r="BK30" s="1306"/>
      <c r="BL30" s="733"/>
      <c r="BM30" s="1190"/>
      <c r="BN30" s="1301"/>
      <c r="BO30" s="1289"/>
      <c r="BP30" s="1300"/>
      <c r="BQ30" s="1301"/>
      <c r="BR30" s="1289"/>
      <c r="BS30" s="1195"/>
      <c r="BT30" s="1306"/>
      <c r="BU30" s="1284"/>
      <c r="BV30" s="1284"/>
      <c r="BW30" s="1190"/>
      <c r="BX30" s="1301"/>
      <c r="BY30" s="1289"/>
      <c r="BZ30" s="1300"/>
      <c r="CA30" s="1301"/>
      <c r="CB30" s="1289"/>
      <c r="CC30" s="1195"/>
      <c r="CD30" s="1306"/>
      <c r="CE30" s="1284"/>
      <c r="CF30" s="1284"/>
      <c r="CG30" s="1278"/>
      <c r="CH30" s="1277"/>
      <c r="CI30" s="761"/>
      <c r="CJ30" s="1277"/>
    </row>
    <row r="31" spans="1:88" ht="65.25" customHeight="1">
      <c r="B31" s="1113" t="s">
        <v>1322</v>
      </c>
      <c r="C31" s="1111"/>
      <c r="D31" s="1111"/>
      <c r="E31" s="1111"/>
      <c r="F31" s="1186" t="s">
        <v>276</v>
      </c>
      <c r="G31" s="1111" t="s">
        <v>277</v>
      </c>
      <c r="H31" s="1113" t="s">
        <v>256</v>
      </c>
      <c r="I31" s="1111" t="s">
        <v>278</v>
      </c>
      <c r="J31" s="1111" t="s">
        <v>279</v>
      </c>
      <c r="K31" s="1298" t="s">
        <v>280</v>
      </c>
      <c r="L31" s="1187">
        <v>8</v>
      </c>
      <c r="M31" s="1111"/>
      <c r="N31" s="1111"/>
      <c r="O31" s="1145" t="s">
        <v>79</v>
      </c>
      <c r="P31" s="1298" t="s">
        <v>281</v>
      </c>
      <c r="Q31" s="1117">
        <v>8</v>
      </c>
      <c r="R31" s="1299" t="s">
        <v>282</v>
      </c>
      <c r="S31" s="1145" t="s">
        <v>82</v>
      </c>
      <c r="T31" s="1120" t="s">
        <v>283</v>
      </c>
      <c r="U31" s="1117" t="s">
        <v>184</v>
      </c>
      <c r="V31" s="1295">
        <f>VLOOKUP(U31,'Datos Validacion'!$C$6:$D$10,2,0)</f>
        <v>0.4</v>
      </c>
      <c r="W31" s="1296" t="s">
        <v>263</v>
      </c>
      <c r="X31" s="1297">
        <f>VLOOKUP(W31,'Datos Validacion'!$E$6:$F$15,2,0)</f>
        <v>0.6</v>
      </c>
      <c r="Y31" s="1113" t="s">
        <v>1380</v>
      </c>
      <c r="Z31" s="1113" t="s">
        <v>263</v>
      </c>
      <c r="AA31" s="1145" t="s">
        <v>1378</v>
      </c>
      <c r="AB31" s="344" t="s">
        <v>89</v>
      </c>
      <c r="AC31" s="334" t="s">
        <v>266</v>
      </c>
      <c r="AD31" s="344" t="s">
        <v>91</v>
      </c>
      <c r="AE31" s="344" t="s">
        <v>92</v>
      </c>
      <c r="AF31" s="357">
        <f>VLOOKUP(AE31,'Datos Validacion'!$K$6:$L$8,2,0)</f>
        <v>0.25</v>
      </c>
      <c r="AG31" s="332" t="s">
        <v>188</v>
      </c>
      <c r="AH31" s="357">
        <f>VLOOKUP(AG31,'Datos Validacion'!$M$6:$N$7,2,0)</f>
        <v>0.25</v>
      </c>
      <c r="AI31" s="344" t="s">
        <v>94</v>
      </c>
      <c r="AJ31" s="334" t="s">
        <v>267</v>
      </c>
      <c r="AK31" s="344" t="s">
        <v>96</v>
      </c>
      <c r="AL31" s="1111" t="s">
        <v>268</v>
      </c>
      <c r="AM31" s="715">
        <f>+AF31+AH31</f>
        <v>0.5</v>
      </c>
      <c r="AN31" s="1313" t="str">
        <f>IF(AO31&lt;=20%,"MUY BAJA",IF(AO31&lt;=40%,"BAJA",IF(AO31&lt;=60%,"MEDIA",IF(AO31&lt;=80%,"ALTA","MUY ALTA"))))</f>
        <v>MUY BAJA</v>
      </c>
      <c r="AO31" s="1293">
        <f>IF(OR(AE31="prevenir",AE31="detectar"),(V31-(V31*AM31)), V31)</f>
        <v>0.2</v>
      </c>
      <c r="AP31" s="1313" t="str">
        <f>IF(AQ31&lt;=20%,"LEVE",IF(AQ31&lt;=40%,"MENOR",IF(AQ31&lt;=60%,"MODERADO",IF(AQ31&lt;=80%,"MAYOR","CATASTROFICO"))))</f>
        <v>MODERADO</v>
      </c>
      <c r="AQ31" s="1293">
        <f>IF(AE31="corregir",(X31-(X31*AM31)), X31)</f>
        <v>0.6</v>
      </c>
      <c r="AR31" s="1314" t="s">
        <v>263</v>
      </c>
      <c r="AS31" s="1117" t="s">
        <v>191</v>
      </c>
      <c r="AT31" s="1303"/>
      <c r="AU31" s="398" t="s">
        <v>99</v>
      </c>
      <c r="AV31" s="1294" t="s">
        <v>1444</v>
      </c>
      <c r="AW31" s="1190">
        <v>45209</v>
      </c>
      <c r="AX31" s="1301" t="s">
        <v>253</v>
      </c>
      <c r="AY31" s="1289" t="s">
        <v>195</v>
      </c>
      <c r="AZ31" s="1301"/>
      <c r="BA31" s="1301"/>
      <c r="BB31" s="1289"/>
      <c r="BC31" s="1195"/>
      <c r="BD31" s="1190" t="s">
        <v>1397</v>
      </c>
      <c r="BE31" s="1301" t="s">
        <v>1398</v>
      </c>
      <c r="BF31" s="1289" t="s">
        <v>195</v>
      </c>
      <c r="BG31" s="726" t="s">
        <v>1399</v>
      </c>
      <c r="BH31" s="389"/>
      <c r="BI31" s="1289" t="s">
        <v>152</v>
      </c>
      <c r="BJ31" s="1301" t="s">
        <v>1400</v>
      </c>
      <c r="BK31" s="1306" t="s">
        <v>1340</v>
      </c>
      <c r="BL31" s="733"/>
      <c r="BM31" s="1190">
        <v>45365</v>
      </c>
      <c r="BN31" s="1301" t="s">
        <v>1436</v>
      </c>
      <c r="BO31" s="1289" t="s">
        <v>195</v>
      </c>
      <c r="BP31" s="782" t="s">
        <v>1399</v>
      </c>
      <c r="BQ31" s="389"/>
      <c r="BR31" s="1289" t="s">
        <v>152</v>
      </c>
      <c r="BS31" s="1195" t="s">
        <v>1437</v>
      </c>
      <c r="BT31" s="1306" t="s">
        <v>1340</v>
      </c>
      <c r="BU31" s="1284"/>
      <c r="BV31" s="1284">
        <v>1</v>
      </c>
      <c r="BW31" s="1190">
        <v>45365</v>
      </c>
      <c r="BX31" s="1301" t="s">
        <v>1445</v>
      </c>
      <c r="BY31" s="1289" t="s">
        <v>195</v>
      </c>
      <c r="BZ31" s="1300" t="s">
        <v>1399</v>
      </c>
      <c r="CA31" s="1289"/>
      <c r="CB31" s="1289" t="s">
        <v>152</v>
      </c>
      <c r="CC31" s="1195" t="s">
        <v>1446</v>
      </c>
      <c r="CD31" s="1306" t="s">
        <v>1340</v>
      </c>
      <c r="CE31" s="1284"/>
      <c r="CF31" s="1284">
        <v>1</v>
      </c>
      <c r="CG31" s="1277"/>
      <c r="CH31" s="1277" t="s">
        <v>152</v>
      </c>
      <c r="CI31" s="761" t="s">
        <v>1446</v>
      </c>
      <c r="CJ31" s="1279" t="s">
        <v>1340</v>
      </c>
    </row>
    <row r="32" spans="1:88" ht="57" customHeight="1">
      <c r="B32" s="1113"/>
      <c r="C32" s="1111"/>
      <c r="D32" s="1111"/>
      <c r="E32" s="1111"/>
      <c r="F32" s="1186"/>
      <c r="G32" s="1111"/>
      <c r="H32" s="1113"/>
      <c r="I32" s="1111"/>
      <c r="J32" s="1111"/>
      <c r="K32" s="1298"/>
      <c r="L32" s="1187"/>
      <c r="M32" s="1111"/>
      <c r="N32" s="1111"/>
      <c r="O32" s="1145"/>
      <c r="P32" s="1298"/>
      <c r="Q32" s="1117"/>
      <c r="R32" s="1299"/>
      <c r="S32" s="1145"/>
      <c r="T32" s="1120"/>
      <c r="U32" s="1117"/>
      <c r="V32" s="1295"/>
      <c r="W32" s="1296"/>
      <c r="X32" s="1297"/>
      <c r="Y32" s="1113"/>
      <c r="Z32" s="1113"/>
      <c r="AA32" s="1145"/>
      <c r="AB32" s="344" t="s">
        <v>89</v>
      </c>
      <c r="AC32" s="334" t="s">
        <v>266</v>
      </c>
      <c r="AD32" s="344" t="s">
        <v>91</v>
      </c>
      <c r="AE32" s="344" t="s">
        <v>92</v>
      </c>
      <c r="AF32" s="357">
        <f>VLOOKUP(AE32,'Datos Validacion'!$K$6:$L$8,2,0)</f>
        <v>0.25</v>
      </c>
      <c r="AG32" s="332" t="s">
        <v>188</v>
      </c>
      <c r="AH32" s="357">
        <f>VLOOKUP(AG32,'Datos Validacion'!$M$6:$N$7,2,0)</f>
        <v>0.25</v>
      </c>
      <c r="AI32" s="344" t="s">
        <v>94</v>
      </c>
      <c r="AJ32" s="334" t="s">
        <v>286</v>
      </c>
      <c r="AK32" s="344" t="s">
        <v>96</v>
      </c>
      <c r="AL32" s="1111"/>
      <c r="AM32" s="715">
        <f>+AF32+AH32</f>
        <v>0.5</v>
      </c>
      <c r="AN32" s="1313"/>
      <c r="AO32" s="1293"/>
      <c r="AP32" s="1313"/>
      <c r="AQ32" s="1293"/>
      <c r="AR32" s="1314"/>
      <c r="AS32" s="1117"/>
      <c r="AT32" s="1303"/>
      <c r="AU32" s="398" t="s">
        <v>287</v>
      </c>
      <c r="AV32" s="1294"/>
      <c r="AW32" s="1190">
        <v>45209</v>
      </c>
      <c r="AX32" s="1301"/>
      <c r="AY32" s="1289"/>
      <c r="AZ32" s="1301"/>
      <c r="BA32" s="1301"/>
      <c r="BB32" s="1289"/>
      <c r="BC32" s="1195"/>
      <c r="BD32" s="1190"/>
      <c r="BE32" s="1301"/>
      <c r="BF32" s="1289"/>
      <c r="BG32" s="726"/>
      <c r="BH32" s="389"/>
      <c r="BI32" s="1289"/>
      <c r="BJ32" s="1301"/>
      <c r="BK32" s="1306"/>
      <c r="BL32" s="733"/>
      <c r="BM32" s="1190"/>
      <c r="BN32" s="1301"/>
      <c r="BO32" s="1289"/>
      <c r="BP32" s="782"/>
      <c r="BQ32" s="389"/>
      <c r="BR32" s="1289"/>
      <c r="BS32" s="1195"/>
      <c r="BT32" s="1306"/>
      <c r="BU32" s="1284"/>
      <c r="BV32" s="1284"/>
      <c r="BW32" s="1190"/>
      <c r="BX32" s="1301"/>
      <c r="BY32" s="1289"/>
      <c r="BZ32" s="1300"/>
      <c r="CA32" s="1289"/>
      <c r="CB32" s="1289"/>
      <c r="CC32" s="1195"/>
      <c r="CD32" s="1306"/>
      <c r="CE32" s="1284"/>
      <c r="CF32" s="1284"/>
      <c r="CG32" s="1277"/>
      <c r="CH32" s="1277"/>
      <c r="CI32" s="761"/>
      <c r="CJ32" s="1279"/>
    </row>
    <row r="33" spans="2:88" ht="63">
      <c r="B33" s="1113"/>
      <c r="C33" s="1111"/>
      <c r="D33" s="1111"/>
      <c r="E33" s="1111"/>
      <c r="F33" s="1186"/>
      <c r="G33" s="1111"/>
      <c r="H33" s="1113"/>
      <c r="I33" s="1111"/>
      <c r="J33" s="1111"/>
      <c r="K33" s="1298"/>
      <c r="L33" s="1187"/>
      <c r="M33" s="1111"/>
      <c r="N33" s="1111"/>
      <c r="O33" s="1145"/>
      <c r="P33" s="1298"/>
      <c r="Q33" s="1117"/>
      <c r="R33" s="1299"/>
      <c r="S33" s="1145"/>
      <c r="T33" s="1120"/>
      <c r="U33" s="1117"/>
      <c r="V33" s="1295"/>
      <c r="W33" s="1296"/>
      <c r="X33" s="1297"/>
      <c r="Y33" s="1113"/>
      <c r="Z33" s="1113"/>
      <c r="AA33" s="1145" t="s">
        <v>1381</v>
      </c>
      <c r="AB33" s="344" t="s">
        <v>89</v>
      </c>
      <c r="AC33" s="334" t="s">
        <v>289</v>
      </c>
      <c r="AD33" s="344" t="s">
        <v>91</v>
      </c>
      <c r="AE33" s="344" t="s">
        <v>92</v>
      </c>
      <c r="AF33" s="357">
        <f>VLOOKUP(AE33,'Datos Validacion'!$K$6:$L$8,2,0)</f>
        <v>0.25</v>
      </c>
      <c r="AG33" s="332" t="s">
        <v>188</v>
      </c>
      <c r="AH33" s="357">
        <f>VLOOKUP(AG33,'Datos Validacion'!$M$6:$N$7,2,0)</f>
        <v>0.25</v>
      </c>
      <c r="AI33" s="344" t="s">
        <v>94</v>
      </c>
      <c r="AJ33" s="334" t="s">
        <v>189</v>
      </c>
      <c r="AK33" s="344" t="s">
        <v>96</v>
      </c>
      <c r="AL33" s="1111" t="s">
        <v>290</v>
      </c>
      <c r="AM33" s="358">
        <f>+AF33+AH33</f>
        <v>0.5</v>
      </c>
      <c r="AN33" s="1313"/>
      <c r="AO33" s="1293"/>
      <c r="AP33" s="1313"/>
      <c r="AQ33" s="1293"/>
      <c r="AR33" s="1314"/>
      <c r="AS33" s="1117"/>
      <c r="AT33" s="1303"/>
      <c r="AU33" s="398" t="s">
        <v>291</v>
      </c>
      <c r="AV33" s="721" t="s">
        <v>292</v>
      </c>
      <c r="AW33" s="388">
        <v>45209</v>
      </c>
      <c r="AX33" s="389" t="s">
        <v>213</v>
      </c>
      <c r="AY33" s="391" t="s">
        <v>205</v>
      </c>
      <c r="AZ33" s="405" t="s">
        <v>151</v>
      </c>
      <c r="BA33" s="389"/>
      <c r="BB33" s="391" t="s">
        <v>152</v>
      </c>
      <c r="BC33" s="387" t="s">
        <v>206</v>
      </c>
      <c r="BD33" s="388">
        <f>BD25</f>
        <v>45335</v>
      </c>
      <c r="BE33" s="723" t="str">
        <f t="shared" ref="BE33:BK33" si="22">BE25</f>
        <v>Infomes periodicos de seguimiento alertas de eventos e incidentes</v>
      </c>
      <c r="BF33" s="388" t="str">
        <f t="shared" si="22"/>
        <v>Oficina Sistemas de Información 
- Monitoreo Plataforma Tecnológica</v>
      </c>
      <c r="BG33" s="388" t="str">
        <f t="shared" si="22"/>
        <v>MRSPI2022 Seguimeinto Acciones 202312 202402</v>
      </c>
      <c r="BH33" s="388"/>
      <c r="BI33" s="388" t="str">
        <f t="shared" si="22"/>
        <v>X</v>
      </c>
      <c r="BJ33" s="723" t="str">
        <f t="shared" si="22"/>
        <v>ANS Contrato GC363-2025</v>
      </c>
      <c r="BK33" s="724" t="str">
        <f t="shared" si="22"/>
        <v>Cumplida</v>
      </c>
      <c r="BL33" s="733"/>
      <c r="BM33" s="388">
        <f>BM25</f>
        <v>45335</v>
      </c>
      <c r="BN33" s="723" t="str">
        <f t="shared" ref="BN33:BP33" si="23">BN25</f>
        <v>Infomes periodicos de seguimiento alertas de eventos e incidentes</v>
      </c>
      <c r="BO33" s="388" t="str">
        <f t="shared" si="23"/>
        <v>Oficina Sistemas de Información 
- Monitoreo Plataforma Tecnológica</v>
      </c>
      <c r="BP33" s="388" t="str">
        <f t="shared" si="23"/>
        <v>MRSPI2022 Seguimeinto Acciones 202312 202402</v>
      </c>
      <c r="BQ33" s="388"/>
      <c r="BR33" s="388" t="str">
        <f t="shared" ref="BR33:BT33" si="24">BR25</f>
        <v>X</v>
      </c>
      <c r="BS33" s="723" t="str">
        <f t="shared" si="24"/>
        <v>ANS Contrato GC363-2025</v>
      </c>
      <c r="BT33" s="724" t="str">
        <f t="shared" si="24"/>
        <v>Cumplida</v>
      </c>
      <c r="BU33" s="720"/>
      <c r="BV33" s="720"/>
      <c r="BW33" s="388">
        <f>BW25</f>
        <v>45335</v>
      </c>
      <c r="BX33" s="723" t="str">
        <f t="shared" ref="BX33:BZ33" si="25">BX25</f>
        <v>Infomes periodicos de seguimiento alertas de eventos e incidentes</v>
      </c>
      <c r="BY33" s="388" t="str">
        <f t="shared" si="25"/>
        <v>Oficina Sistemas de Información 
- Monitoreo Plataforma Tecnológica</v>
      </c>
      <c r="BZ33" s="388" t="str">
        <f t="shared" si="25"/>
        <v>MRSPI2022 Seguimeinto Acciones 202312 202402</v>
      </c>
      <c r="CA33" s="388"/>
      <c r="CB33" s="388" t="str">
        <f t="shared" ref="CB33:CD33" si="26">CB25</f>
        <v>X</v>
      </c>
      <c r="CC33" s="723" t="str">
        <f t="shared" si="26"/>
        <v>ANS Contrato GC363-2025</v>
      </c>
      <c r="CD33" s="724" t="str">
        <f t="shared" si="26"/>
        <v>Cumplida</v>
      </c>
      <c r="CE33" s="720"/>
      <c r="CF33" s="720"/>
      <c r="CG33" s="762"/>
      <c r="CH33" s="1280" t="s">
        <v>152</v>
      </c>
      <c r="CI33" s="762" t="str">
        <f t="shared" ref="CI33" si="27">CI25</f>
        <v>ANS Contrato GC363-2025</v>
      </c>
      <c r="CJ33" s="1280" t="s">
        <v>1314</v>
      </c>
    </row>
    <row r="34" spans="2:88" ht="52.5">
      <c r="B34" s="1113"/>
      <c r="C34" s="1111"/>
      <c r="D34" s="1111"/>
      <c r="E34" s="1111"/>
      <c r="F34" s="1186"/>
      <c r="G34" s="1111"/>
      <c r="H34" s="1113"/>
      <c r="I34" s="1111"/>
      <c r="J34" s="1111"/>
      <c r="K34" s="1298"/>
      <c r="L34" s="1187"/>
      <c r="M34" s="1111"/>
      <c r="N34" s="1111"/>
      <c r="O34" s="1145"/>
      <c r="P34" s="1298"/>
      <c r="Q34" s="1117"/>
      <c r="R34" s="1299"/>
      <c r="S34" s="1145"/>
      <c r="T34" s="1120"/>
      <c r="U34" s="1117"/>
      <c r="V34" s="1295"/>
      <c r="W34" s="1296"/>
      <c r="X34" s="1297"/>
      <c r="Y34" s="1113"/>
      <c r="Z34" s="1113"/>
      <c r="AA34" s="1145"/>
      <c r="AB34" s="344" t="s">
        <v>89</v>
      </c>
      <c r="AC34" s="334" t="s">
        <v>289</v>
      </c>
      <c r="AD34" s="344" t="s">
        <v>91</v>
      </c>
      <c r="AE34" s="344" t="s">
        <v>92</v>
      </c>
      <c r="AF34" s="357">
        <f>VLOOKUP(AE34,'Datos Validacion'!$K$6:$L$8,2,0)</f>
        <v>0.25</v>
      </c>
      <c r="AG34" s="332" t="s">
        <v>188</v>
      </c>
      <c r="AH34" s="357">
        <f>VLOOKUP(AG34,'Datos Validacion'!$M$6:$N$7,2,0)</f>
        <v>0.25</v>
      </c>
      <c r="AI34" s="344" t="s">
        <v>94</v>
      </c>
      <c r="AJ34" s="334" t="s">
        <v>189</v>
      </c>
      <c r="AK34" s="344" t="s">
        <v>96</v>
      </c>
      <c r="AL34" s="1111"/>
      <c r="AM34" s="358">
        <f t="shared" ref="AM34:AM36" si="28">+AF34+AH34</f>
        <v>0.5</v>
      </c>
      <c r="AN34" s="1313"/>
      <c r="AO34" s="1293"/>
      <c r="AP34" s="1313"/>
      <c r="AQ34" s="1293"/>
      <c r="AR34" s="1314"/>
      <c r="AS34" s="1117"/>
      <c r="AT34" s="1303"/>
      <c r="AU34" s="398" t="s">
        <v>293</v>
      </c>
      <c r="AV34" s="721" t="s">
        <v>294</v>
      </c>
      <c r="AW34" s="388">
        <v>45209</v>
      </c>
      <c r="AX34" s="389" t="s">
        <v>295</v>
      </c>
      <c r="AY34" s="391" t="s">
        <v>296</v>
      </c>
      <c r="AZ34" s="405" t="s">
        <v>151</v>
      </c>
      <c r="BA34" s="389"/>
      <c r="BB34" s="391" t="s">
        <v>152</v>
      </c>
      <c r="BC34" s="387" t="s">
        <v>297</v>
      </c>
      <c r="BD34" s="388">
        <v>45335</v>
      </c>
      <c r="BE34" s="389" t="s">
        <v>1401</v>
      </c>
      <c r="BF34" s="391" t="s">
        <v>296</v>
      </c>
      <c r="BG34" s="718"/>
      <c r="BH34" s="389"/>
      <c r="BI34" s="391"/>
      <c r="BJ34" s="389" t="s">
        <v>1402</v>
      </c>
      <c r="BK34" s="390" t="s">
        <v>1314</v>
      </c>
      <c r="BL34" s="733"/>
      <c r="BM34" s="388">
        <v>45335</v>
      </c>
      <c r="BN34" s="389" t="s">
        <v>1401</v>
      </c>
      <c r="BO34" s="391" t="s">
        <v>296</v>
      </c>
      <c r="BP34" s="405"/>
      <c r="BQ34" s="389"/>
      <c r="BR34" s="391"/>
      <c r="BS34" s="387" t="s">
        <v>1402</v>
      </c>
      <c r="BT34" s="390" t="s">
        <v>1314</v>
      </c>
      <c r="BU34" s="720"/>
      <c r="BV34" s="720"/>
      <c r="BW34" s="388">
        <v>45335</v>
      </c>
      <c r="BX34" s="389" t="s">
        <v>1401</v>
      </c>
      <c r="BY34" s="391" t="s">
        <v>296</v>
      </c>
      <c r="BZ34" s="405"/>
      <c r="CA34" s="389"/>
      <c r="CB34" s="391"/>
      <c r="CC34" s="387" t="s">
        <v>1402</v>
      </c>
      <c r="CD34" s="390" t="s">
        <v>1314</v>
      </c>
      <c r="CE34" s="720"/>
      <c r="CF34" s="720"/>
      <c r="CG34" s="761"/>
      <c r="CH34" s="1280"/>
      <c r="CI34" s="761" t="s">
        <v>1402</v>
      </c>
      <c r="CJ34" s="1280"/>
    </row>
    <row r="35" spans="2:88" ht="62.25" customHeight="1">
      <c r="B35" s="1113"/>
      <c r="C35" s="1111"/>
      <c r="D35" s="1111"/>
      <c r="E35" s="1111"/>
      <c r="F35" s="1186"/>
      <c r="G35" s="1111"/>
      <c r="H35" s="1113"/>
      <c r="I35" s="1111"/>
      <c r="J35" s="1111"/>
      <c r="K35" s="1298"/>
      <c r="L35" s="1187"/>
      <c r="M35" s="1111"/>
      <c r="N35" s="1111"/>
      <c r="O35" s="1145"/>
      <c r="P35" s="1298"/>
      <c r="Q35" s="1117"/>
      <c r="R35" s="1299"/>
      <c r="S35" s="1145"/>
      <c r="T35" s="1120"/>
      <c r="U35" s="1117"/>
      <c r="V35" s="1295"/>
      <c r="W35" s="1296"/>
      <c r="X35" s="1297"/>
      <c r="Y35" s="1113"/>
      <c r="Z35" s="1113"/>
      <c r="AA35" s="1145"/>
      <c r="AB35" s="344" t="s">
        <v>89</v>
      </c>
      <c r="AC35" s="334" t="s">
        <v>289</v>
      </c>
      <c r="AD35" s="344" t="s">
        <v>91</v>
      </c>
      <c r="AE35" s="344" t="s">
        <v>92</v>
      </c>
      <c r="AF35" s="357">
        <f>VLOOKUP(AE35,'Datos Validacion'!$K$6:$L$8,2,0)</f>
        <v>0.25</v>
      </c>
      <c r="AG35" s="332" t="s">
        <v>188</v>
      </c>
      <c r="AH35" s="357">
        <f>VLOOKUP(AG35,'Datos Validacion'!$M$6:$N$7,2,0)</f>
        <v>0.25</v>
      </c>
      <c r="AI35" s="344" t="s">
        <v>94</v>
      </c>
      <c r="AJ35" s="334" t="s">
        <v>189</v>
      </c>
      <c r="AK35" s="344" t="s">
        <v>96</v>
      </c>
      <c r="AL35" s="1111"/>
      <c r="AM35" s="358">
        <f t="shared" si="28"/>
        <v>0.5</v>
      </c>
      <c r="AN35" s="1313"/>
      <c r="AO35" s="1293"/>
      <c r="AP35" s="1313"/>
      <c r="AQ35" s="1293"/>
      <c r="AR35" s="1314"/>
      <c r="AS35" s="1117"/>
      <c r="AT35" s="1303"/>
      <c r="AU35" s="398" t="s">
        <v>298</v>
      </c>
      <c r="AV35" s="764" t="s">
        <v>299</v>
      </c>
      <c r="AW35" s="388">
        <v>45209</v>
      </c>
      <c r="AX35" s="389" t="str">
        <f>AX31</f>
        <v xml:space="preserve">Pendiente de publicar en noviembre 2023 noticia sobre aplicación de políticas de segurida de la información. </v>
      </c>
      <c r="AY35" s="391" t="str">
        <f t="shared" ref="AY35:BC35" si="29">AY31</f>
        <v>Oficina Sistemas de Información 
SPI</v>
      </c>
      <c r="AZ35" s="389">
        <f t="shared" si="29"/>
        <v>0</v>
      </c>
      <c r="BA35" s="389"/>
      <c r="BB35" s="391">
        <f t="shared" si="29"/>
        <v>0</v>
      </c>
      <c r="BC35" s="387">
        <f t="shared" si="29"/>
        <v>0</v>
      </c>
      <c r="BD35" s="388" t="str">
        <f>BD31</f>
        <v>12/02/204</v>
      </c>
      <c r="BE35" s="723" t="str">
        <f t="shared" ref="BE35:BK35" si="30">BE31</f>
        <v>Durante el 2024 se adelantarán publicaciones de buenas prácticas de seguridad y privacidad de la información y el manejo de repositorios de almacenamientos.</v>
      </c>
      <c r="BF35" s="388" t="str">
        <f t="shared" si="30"/>
        <v>Oficina Sistemas de Información 
SPI</v>
      </c>
      <c r="BG35" s="723" t="str">
        <f t="shared" si="30"/>
        <v>2 ECCS SPI 2024</v>
      </c>
      <c r="BH35" s="388"/>
      <c r="BI35" s="388" t="str">
        <f t="shared" si="30"/>
        <v>X</v>
      </c>
      <c r="BJ35" s="723" t="str">
        <f t="shared" si="30"/>
        <v>Se implementan controles de acceso de usuarios a servicios de almacenamiento institucionales</v>
      </c>
      <c r="BK35" s="724" t="str">
        <f t="shared" si="30"/>
        <v xml:space="preserve">En Ejecución </v>
      </c>
      <c r="BL35" s="733"/>
      <c r="BM35" s="388">
        <f>BM31</f>
        <v>45365</v>
      </c>
      <c r="BN35" s="723" t="str">
        <f>BN31</f>
        <v xml:space="preserve">Durante el 2024 se adelantarán publicaciones de buenas prácticas de seguridad y privacidad de la información y el manejo de repositorios de almacenamientos.
Se impleemnta a partir del mes de Marzo 2024 acorde con la articulación de la Matriz de Comunicación Interna y la Estrategia Capacitación, Comunicaciópn y Sensibilización - ECCS-SPI. En Desarrollo de la ECCS-SPI el 20/03/2024 se adelantará en el proceso de inducción nuevos funcionarios se informara sobre el alcance de SPI anivel institucional y buenas prácticas SPI y Seguridad Digital. 
</v>
      </c>
      <c r="BO35" s="388" t="str">
        <f t="shared" ref="BO35:BP35" si="31">BO31</f>
        <v>Oficina Sistemas de Información 
SPI</v>
      </c>
      <c r="BP35" s="388" t="str">
        <f t="shared" si="31"/>
        <v>2 ECCS SPI 2024</v>
      </c>
      <c r="BQ35" s="388"/>
      <c r="BR35" s="388" t="str">
        <f t="shared" ref="BR35:BT35" si="32">BR31</f>
        <v>X</v>
      </c>
      <c r="BS35" s="723" t="str">
        <f t="shared" si="32"/>
        <v>Se implementan controles de acceso de usuarios a servicios de almacenamiento institucionales.
Se han definido la ECCS-SPI con los temas a apropiar durante 2024 y articulación con Comunicación Interna para su divulgación.
Apropiación de SPI y Buenas prácticas de control sobre activos: Inducción Nuevos Funcionarios 20/03/2024</v>
      </c>
      <c r="BT35" s="724" t="str">
        <f t="shared" si="32"/>
        <v xml:space="preserve">En Ejecución </v>
      </c>
      <c r="BU35" s="720"/>
      <c r="BV35" s="720">
        <v>1</v>
      </c>
      <c r="BW35" s="388">
        <f>BW31</f>
        <v>45365</v>
      </c>
      <c r="BX35" s="723" t="str">
        <f>BX31</f>
        <v xml:space="preserve">El 20/03/2024.se llevó a cabo el proceso de inducción a nuevos funcionarios en la cual se apropio el alacance sw la gestión tecnológica, atención de la Mesa de ayuda y soporte técnico a usuarios y equipos institucionales, y el alcance de la seguridad y privacidad de la información y aplaición de buenas prácticas de SPI y Seguridad Digital en el uso de activos institucionales.
</v>
      </c>
      <c r="BY35" s="388" t="str">
        <f t="shared" ref="BY35:BZ35" si="33">BY31</f>
        <v>Oficina Sistemas de Información 
SPI</v>
      </c>
      <c r="BZ35" s="388" t="str">
        <f t="shared" si="33"/>
        <v>2 ECCS SPI 2024</v>
      </c>
      <c r="CA35" s="388"/>
      <c r="CB35" s="388" t="str">
        <f t="shared" ref="CB35:CD35" si="34">CB31</f>
        <v>X</v>
      </c>
      <c r="CC35" s="723" t="str">
        <f t="shared" si="34"/>
        <v>Los controles de acceso de usuarios a servicios de red cuentan don doble factor de autenticación para uso de almacenamiento institucionales, aplicaciones como Gestión Documental o Mintranet con acceso externo.</v>
      </c>
      <c r="CD35" s="724" t="str">
        <f t="shared" si="34"/>
        <v xml:space="preserve">En Ejecución </v>
      </c>
      <c r="CE35" s="720"/>
      <c r="CF35" s="720">
        <v>1</v>
      </c>
      <c r="CG35" s="762"/>
      <c r="CH35" s="755" t="str">
        <f t="shared" ref="CH35:CJ35" si="35">CH31</f>
        <v>X</v>
      </c>
      <c r="CI35" s="762" t="str">
        <f t="shared" si="35"/>
        <v>Los controles de acceso de usuarios a servicios de red cuentan don doble factor de autenticación para uso de almacenamiento institucionales, aplicaciones como Gestión Documental o Mintranet con acceso externo.</v>
      </c>
      <c r="CJ35" s="763" t="str">
        <f t="shared" si="35"/>
        <v xml:space="preserve">En Ejecución </v>
      </c>
    </row>
    <row r="36" spans="2:88" ht="69.75" customHeight="1">
      <c r="B36" s="1113"/>
      <c r="C36" s="1111"/>
      <c r="D36" s="1111"/>
      <c r="E36" s="1111"/>
      <c r="F36" s="1186"/>
      <c r="G36" s="1111"/>
      <c r="H36" s="1113"/>
      <c r="I36" s="1111"/>
      <c r="J36" s="1111"/>
      <c r="K36" s="1298"/>
      <c r="L36" s="1187"/>
      <c r="M36" s="1111"/>
      <c r="N36" s="1111"/>
      <c r="O36" s="1145"/>
      <c r="P36" s="1298"/>
      <c r="Q36" s="1117"/>
      <c r="R36" s="1299"/>
      <c r="S36" s="1145"/>
      <c r="T36" s="1120"/>
      <c r="U36" s="1117"/>
      <c r="V36" s="1295"/>
      <c r="W36" s="1296"/>
      <c r="X36" s="1297"/>
      <c r="Y36" s="1113"/>
      <c r="Z36" s="1113"/>
      <c r="AA36" s="334" t="s">
        <v>1382</v>
      </c>
      <c r="AB36" s="344" t="s">
        <v>89</v>
      </c>
      <c r="AC36" s="332" t="s">
        <v>167</v>
      </c>
      <c r="AD36" s="344" t="s">
        <v>91</v>
      </c>
      <c r="AE36" s="344" t="s">
        <v>208</v>
      </c>
      <c r="AF36" s="357">
        <f>VLOOKUP(AE36,'Datos Validacion'!$K$6:$L$8,2,0)</f>
        <v>0.1</v>
      </c>
      <c r="AG36" s="332" t="s">
        <v>188</v>
      </c>
      <c r="AH36" s="357">
        <f>VLOOKUP(AG36,'Datos Validacion'!$M$6:$N$7,2,0)</f>
        <v>0.25</v>
      </c>
      <c r="AI36" s="344" t="s">
        <v>94</v>
      </c>
      <c r="AJ36" s="334" t="s">
        <v>209</v>
      </c>
      <c r="AK36" s="344" t="s">
        <v>96</v>
      </c>
      <c r="AL36" s="332" t="s">
        <v>210</v>
      </c>
      <c r="AM36" s="716">
        <f t="shared" si="28"/>
        <v>0.35</v>
      </c>
      <c r="AN36" s="1313"/>
      <c r="AO36" s="1293"/>
      <c r="AP36" s="1313"/>
      <c r="AQ36" s="1293"/>
      <c r="AR36" s="1314"/>
      <c r="AS36" s="1117"/>
      <c r="AT36" s="1303"/>
      <c r="AU36" s="398" t="s">
        <v>211</v>
      </c>
      <c r="AV36" s="721" t="s">
        <v>301</v>
      </c>
      <c r="AW36" s="388">
        <v>45209</v>
      </c>
      <c r="AX36" s="389" t="s">
        <v>213</v>
      </c>
      <c r="AY36" s="391" t="s">
        <v>205</v>
      </c>
      <c r="AZ36" s="405" t="s">
        <v>151</v>
      </c>
      <c r="BA36" s="389"/>
      <c r="BB36" s="391" t="s">
        <v>152</v>
      </c>
      <c r="BC36" s="387" t="s">
        <v>206</v>
      </c>
      <c r="BD36" s="388">
        <f>BD20</f>
        <v>45335</v>
      </c>
      <c r="BE36" s="723" t="str">
        <f t="shared" ref="BE36:BK36" si="36">BE20</f>
        <v>Infomes periodicos de seguimiento alertas de eventos e incidentes</v>
      </c>
      <c r="BF36" s="388" t="str">
        <f t="shared" si="36"/>
        <v>Oficina Sistemas de Información 
- Monitoreo Plataforma Tecnológica</v>
      </c>
      <c r="BG36" s="723" t="str">
        <f t="shared" si="36"/>
        <v>MRSPI2022 Seguimeinto Acciones 202312 202402</v>
      </c>
      <c r="BH36" s="388"/>
      <c r="BI36" s="388" t="str">
        <f t="shared" si="36"/>
        <v>X</v>
      </c>
      <c r="BJ36" s="722" t="str">
        <f t="shared" si="36"/>
        <v>ANS Contrato GC363-2025</v>
      </c>
      <c r="BK36" s="724" t="str">
        <f t="shared" si="36"/>
        <v>Cumplida</v>
      </c>
      <c r="BL36" s="733"/>
      <c r="BM36" s="388">
        <f>BM20</f>
        <v>45335</v>
      </c>
      <c r="BN36" s="723" t="str">
        <f t="shared" ref="BN36:BP36" si="37">BN20</f>
        <v>Infomes periodicos de seguimiento alertas de eventos e incidentes</v>
      </c>
      <c r="BO36" s="388" t="str">
        <f t="shared" si="37"/>
        <v>Oficina Sistemas de Información 
- Monitoreo Plataforma Tecnológica</v>
      </c>
      <c r="BP36" s="388" t="str">
        <f t="shared" si="37"/>
        <v>MRSPI2022 Seguimeinto Acciones 202312 202402</v>
      </c>
      <c r="BQ36" s="388"/>
      <c r="BR36" s="388" t="str">
        <f t="shared" ref="BR36:BT36" si="38">BR20</f>
        <v>X</v>
      </c>
      <c r="BS36" s="723" t="str">
        <f t="shared" si="38"/>
        <v>ANS Contrato GC363-2025</v>
      </c>
      <c r="BT36" s="724" t="str">
        <f t="shared" si="38"/>
        <v>Cumplida</v>
      </c>
      <c r="BU36" s="720"/>
      <c r="BV36" s="720"/>
      <c r="BW36" s="388">
        <f>BW20</f>
        <v>45335</v>
      </c>
      <c r="BX36" s="723" t="str">
        <f t="shared" ref="BX36:BZ36" si="39">BX20</f>
        <v>Infomes periodicos de seguimiento alertas de eventos e incidentes</v>
      </c>
      <c r="BY36" s="388" t="str">
        <f t="shared" si="39"/>
        <v>Oficina Sistemas de Información 
- Monitoreo Plataforma Tecnológica</v>
      </c>
      <c r="BZ36" s="388" t="str">
        <f t="shared" si="39"/>
        <v>MRSPI2022 Seguimeinto Acciones 202312 202402</v>
      </c>
      <c r="CA36" s="388"/>
      <c r="CB36" s="388" t="str">
        <f t="shared" ref="CB36:CD36" si="40">CB20</f>
        <v>X</v>
      </c>
      <c r="CC36" s="723" t="str">
        <f t="shared" si="40"/>
        <v>ANS Contrato GC363-2025</v>
      </c>
      <c r="CD36" s="724" t="str">
        <f t="shared" si="40"/>
        <v>Cumplida</v>
      </c>
      <c r="CE36" s="720"/>
      <c r="CF36" s="720"/>
      <c r="CG36" s="762"/>
      <c r="CH36" s="755" t="s">
        <v>152</v>
      </c>
      <c r="CI36" s="762" t="str">
        <f t="shared" ref="CI36" si="41">CI20</f>
        <v>ANS Contrato GC363-2025</v>
      </c>
      <c r="CJ36" s="616" t="s">
        <v>1314</v>
      </c>
    </row>
    <row r="37" spans="2:88" ht="69.75" customHeight="1">
      <c r="B37" s="1113" t="s">
        <v>1323</v>
      </c>
      <c r="C37" s="1111"/>
      <c r="D37" s="1111"/>
      <c r="E37" s="1111"/>
      <c r="F37" s="1186" t="s">
        <v>302</v>
      </c>
      <c r="G37" s="1111" t="s">
        <v>303</v>
      </c>
      <c r="H37" s="1113" t="s">
        <v>256</v>
      </c>
      <c r="I37" s="1111" t="s">
        <v>304</v>
      </c>
      <c r="J37" s="1111" t="s">
        <v>305</v>
      </c>
      <c r="K37" s="1298" t="s">
        <v>306</v>
      </c>
      <c r="L37" s="1187">
        <v>9</v>
      </c>
      <c r="M37" s="1111" t="s">
        <v>307</v>
      </c>
      <c r="N37" s="1111" t="s">
        <v>308</v>
      </c>
      <c r="O37" s="1145" t="s">
        <v>239</v>
      </c>
      <c r="P37" s="1298" t="s">
        <v>309</v>
      </c>
      <c r="Q37" s="1117">
        <v>9</v>
      </c>
      <c r="R37" s="1299" t="s">
        <v>310</v>
      </c>
      <c r="S37" s="1145" t="s">
        <v>82</v>
      </c>
      <c r="T37" s="1120" t="s">
        <v>283</v>
      </c>
      <c r="U37" s="1117" t="s">
        <v>184</v>
      </c>
      <c r="V37" s="1295">
        <f>VLOOKUP(U37,'Datos Validacion'!$C$6:$D$10,2,0)</f>
        <v>0.4</v>
      </c>
      <c r="W37" s="1296" t="s">
        <v>263</v>
      </c>
      <c r="X37" s="1297">
        <f>VLOOKUP(W37,'Datos Validacion'!$E$6:$F$15,2,0)</f>
        <v>0.6</v>
      </c>
      <c r="Y37" s="1113" t="s">
        <v>1383</v>
      </c>
      <c r="Z37" s="1113" t="s">
        <v>263</v>
      </c>
      <c r="AA37" s="334" t="s">
        <v>1381</v>
      </c>
      <c r="AB37" s="344" t="s">
        <v>89</v>
      </c>
      <c r="AC37" s="334" t="s">
        <v>289</v>
      </c>
      <c r="AD37" s="344" t="s">
        <v>91</v>
      </c>
      <c r="AE37" s="344" t="s">
        <v>92</v>
      </c>
      <c r="AF37" s="357">
        <f>VLOOKUP(AE37,'Datos Validacion'!$K$6:$L$8,2,0)</f>
        <v>0.25</v>
      </c>
      <c r="AG37" s="332" t="s">
        <v>188</v>
      </c>
      <c r="AH37" s="357">
        <f>VLOOKUP(AG37,'Datos Validacion'!$M$6:$N$7,2,0)</f>
        <v>0.25</v>
      </c>
      <c r="AI37" s="344" t="s">
        <v>94</v>
      </c>
      <c r="AJ37" s="334" t="s">
        <v>189</v>
      </c>
      <c r="AK37" s="344" t="s">
        <v>96</v>
      </c>
      <c r="AL37" s="332" t="s">
        <v>290</v>
      </c>
      <c r="AM37" s="358">
        <f>+AF37+AH37</f>
        <v>0.5</v>
      </c>
      <c r="AN37" s="1313" t="str">
        <f>IF(AO37&lt;=20%,"MUY BAJA",IF(AO37&lt;=40%,"BAJA",IF(AO37&lt;=60%,"MEDIA",IF(AO37&lt;=80%,"ALTA","MUY ALTA"))))</f>
        <v>MUY BAJA</v>
      </c>
      <c r="AO37" s="1293">
        <f>IF(OR(AE37="prevenir",AE37="detectar"),(V37-(V37*AM37)), V37)</f>
        <v>0.2</v>
      </c>
      <c r="AP37" s="1313" t="str">
        <f>IF(AQ37&lt;=20%,"LEVE",IF(AQ37&lt;=40%,"MENOR",IF(AQ37&lt;=60%,"MODERADO",IF(AQ37&lt;=80%,"MAYOR","CATASTROFICO"))))</f>
        <v>MODERADO</v>
      </c>
      <c r="AQ37" s="1293">
        <f>IF(AE37="corregir",(X37-(X37*AM37)), X37)</f>
        <v>0.6</v>
      </c>
      <c r="AR37" s="1314" t="s">
        <v>263</v>
      </c>
      <c r="AS37" s="1117" t="s">
        <v>191</v>
      </c>
      <c r="AT37" s="1303"/>
      <c r="AU37" s="398" t="s">
        <v>192</v>
      </c>
      <c r="AV37" s="721" t="s">
        <v>312</v>
      </c>
      <c r="AW37" s="388">
        <v>45209</v>
      </c>
      <c r="AX37" s="389" t="s">
        <v>194</v>
      </c>
      <c r="AY37" s="391" t="s">
        <v>195</v>
      </c>
      <c r="AZ37" s="405" t="s">
        <v>196</v>
      </c>
      <c r="BA37" s="389"/>
      <c r="BB37" s="391" t="s">
        <v>152</v>
      </c>
      <c r="BC37" s="387" t="s">
        <v>197</v>
      </c>
      <c r="BD37" s="388">
        <f>BD18</f>
        <v>45335</v>
      </c>
      <c r="BE37" s="723" t="str">
        <f t="shared" ref="BE37:BK37" si="42">BE18</f>
        <v>Reportes de Accesos a los Servicios de TI, Aplicaciones y Sitios Web</v>
      </c>
      <c r="BF37" s="388" t="str">
        <f t="shared" si="42"/>
        <v>Oficina Sistemas de Información 
SPI</v>
      </c>
      <c r="BG37" s="723" t="str">
        <f t="shared" si="42"/>
        <v>MRSPI2022 Seguimeinto Acciones 202312 202402</v>
      </c>
      <c r="BH37" s="388"/>
      <c r="BI37" s="388" t="str">
        <f t="shared" si="42"/>
        <v>X</v>
      </c>
      <c r="BJ37" s="722" t="str">
        <f t="shared" si="42"/>
        <v>Revisión periódica de accesos a los servicios de aplicativos Web institucionales.</v>
      </c>
      <c r="BK37" s="724" t="str">
        <f t="shared" si="42"/>
        <v>Cumplida</v>
      </c>
      <c r="BL37" s="733"/>
      <c r="BM37" s="388">
        <f>BM18</f>
        <v>45335</v>
      </c>
      <c r="BN37" s="723" t="str">
        <f t="shared" ref="BN37:BP37" si="43">BN18</f>
        <v>Reportes de Accesos a los Servicios de TI, Aplicaciones y Sitios Web</v>
      </c>
      <c r="BO37" s="388" t="str">
        <f t="shared" si="43"/>
        <v>Oficina Sistemas de Información 
SPI</v>
      </c>
      <c r="BP37" s="388" t="str">
        <f t="shared" si="43"/>
        <v>MRSPI2022 Seguimeinto Acciones 202312 202402</v>
      </c>
      <c r="BQ37" s="388"/>
      <c r="BR37" s="388" t="str">
        <f t="shared" ref="BR37:BT37" si="44">BR18</f>
        <v>X</v>
      </c>
      <c r="BS37" s="723" t="str">
        <f t="shared" si="44"/>
        <v>Revisión periódica de accesos a los servicios de aplicativos Web institucionales.</v>
      </c>
      <c r="BT37" s="724" t="str">
        <f t="shared" si="44"/>
        <v>Cumplida</v>
      </c>
      <c r="BU37" s="720"/>
      <c r="BV37" s="720"/>
      <c r="BW37" s="388">
        <f>BW18</f>
        <v>45335</v>
      </c>
      <c r="BX37" s="723" t="str">
        <f t="shared" ref="BX37:BZ37" si="45">BX18</f>
        <v>Reportes de Accesos a los Servicios de TI, Aplicaciones y Sitios Web</v>
      </c>
      <c r="BY37" s="388" t="str">
        <f t="shared" si="45"/>
        <v>Oficina Sistemas de Información 
SPI</v>
      </c>
      <c r="BZ37" s="388" t="str">
        <f t="shared" si="45"/>
        <v>MRSPI2022 Seguimeinto Acciones 202312 202402</v>
      </c>
      <c r="CA37" s="388"/>
      <c r="CB37" s="388" t="str">
        <f t="shared" ref="CB37:CD37" si="46">CB18</f>
        <v>X</v>
      </c>
      <c r="CC37" s="723" t="str">
        <f t="shared" si="46"/>
        <v>Revisión periódica de accesos a los servicios de aplicativos Web institucionales.</v>
      </c>
      <c r="CD37" s="724" t="str">
        <f t="shared" si="46"/>
        <v>Cumplida</v>
      </c>
      <c r="CE37" s="720"/>
      <c r="CF37" s="720"/>
      <c r="CG37" s="762"/>
      <c r="CH37" s="1280" t="str">
        <f t="shared" ref="CH37:CJ37" si="47">CH18</f>
        <v>X</v>
      </c>
      <c r="CI37" s="762" t="str">
        <f t="shared" si="47"/>
        <v>Revisión periódica de accesos a los servicios de aplicativos Web institucionales.</v>
      </c>
      <c r="CJ37" s="1277" t="str">
        <f t="shared" si="47"/>
        <v>Cumplida</v>
      </c>
    </row>
    <row r="38" spans="2:88" ht="69.75" customHeight="1">
      <c r="B38" s="1113"/>
      <c r="C38" s="1111"/>
      <c r="D38" s="1111"/>
      <c r="E38" s="1111"/>
      <c r="F38" s="1186"/>
      <c r="G38" s="1111"/>
      <c r="H38" s="1113"/>
      <c r="I38" s="1111"/>
      <c r="J38" s="1111"/>
      <c r="K38" s="1298"/>
      <c r="L38" s="1187"/>
      <c r="M38" s="1111"/>
      <c r="N38" s="1111"/>
      <c r="O38" s="1145"/>
      <c r="P38" s="1298"/>
      <c r="Q38" s="1117"/>
      <c r="R38" s="1299"/>
      <c r="S38" s="1145"/>
      <c r="T38" s="1120"/>
      <c r="U38" s="1117"/>
      <c r="V38" s="1295"/>
      <c r="W38" s="1296"/>
      <c r="X38" s="1297"/>
      <c r="Y38" s="1113"/>
      <c r="Z38" s="1113"/>
      <c r="AA38" s="334" t="s">
        <v>1382</v>
      </c>
      <c r="AB38" s="344" t="s">
        <v>89</v>
      </c>
      <c r="AC38" s="332" t="s">
        <v>167</v>
      </c>
      <c r="AD38" s="344" t="s">
        <v>91</v>
      </c>
      <c r="AE38" s="344" t="s">
        <v>92</v>
      </c>
      <c r="AF38" s="357">
        <f>VLOOKUP(AE38,'Datos Validacion'!$K$6:$L$8,2,0)</f>
        <v>0.25</v>
      </c>
      <c r="AG38" s="332" t="s">
        <v>188</v>
      </c>
      <c r="AH38" s="357">
        <f>VLOOKUP(AG38,'Datos Validacion'!$M$6:$N$7,2,0)</f>
        <v>0.25</v>
      </c>
      <c r="AI38" s="344" t="s">
        <v>94</v>
      </c>
      <c r="AJ38" s="334" t="s">
        <v>209</v>
      </c>
      <c r="AK38" s="344" t="s">
        <v>96</v>
      </c>
      <c r="AL38" s="332" t="s">
        <v>210</v>
      </c>
      <c r="AM38" s="358">
        <f t="shared" ref="AM38:AM44" si="48">+AF38+AH38</f>
        <v>0.5</v>
      </c>
      <c r="AN38" s="1313"/>
      <c r="AO38" s="1293"/>
      <c r="AP38" s="1313"/>
      <c r="AQ38" s="1293"/>
      <c r="AR38" s="1314"/>
      <c r="AS38" s="1117"/>
      <c r="AT38" s="1303"/>
      <c r="AU38" s="398" t="s">
        <v>211</v>
      </c>
      <c r="AV38" s="387" t="s">
        <v>313</v>
      </c>
      <c r="AW38" s="388">
        <v>45209</v>
      </c>
      <c r="AX38" s="389" t="s">
        <v>213</v>
      </c>
      <c r="AY38" s="391" t="s">
        <v>205</v>
      </c>
      <c r="AZ38" s="405" t="s">
        <v>151</v>
      </c>
      <c r="BA38" s="389"/>
      <c r="BB38" s="391" t="s">
        <v>152</v>
      </c>
      <c r="BC38" s="387" t="s">
        <v>206</v>
      </c>
      <c r="BD38" s="388">
        <f>BD20</f>
        <v>45335</v>
      </c>
      <c r="BE38" s="723" t="str">
        <f t="shared" ref="BE38:BK38" si="49">BE20</f>
        <v>Infomes periodicos de seguimiento alertas de eventos e incidentes</v>
      </c>
      <c r="BF38" s="388" t="str">
        <f t="shared" si="49"/>
        <v>Oficina Sistemas de Información 
- Monitoreo Plataforma Tecnológica</v>
      </c>
      <c r="BG38" s="723" t="str">
        <f t="shared" si="49"/>
        <v>MRSPI2022 Seguimeinto Acciones 202312 202402</v>
      </c>
      <c r="BH38" s="388"/>
      <c r="BI38" s="388" t="str">
        <f t="shared" si="49"/>
        <v>X</v>
      </c>
      <c r="BJ38" s="722" t="str">
        <f t="shared" si="49"/>
        <v>ANS Contrato GC363-2025</v>
      </c>
      <c r="BK38" s="724" t="str">
        <f t="shared" si="49"/>
        <v>Cumplida</v>
      </c>
      <c r="BL38" s="733"/>
      <c r="BM38" s="388">
        <f>BM20</f>
        <v>45335</v>
      </c>
      <c r="BN38" s="723" t="str">
        <f t="shared" ref="BN38:BP38" si="50">BN20</f>
        <v>Infomes periodicos de seguimiento alertas de eventos e incidentes</v>
      </c>
      <c r="BO38" s="388" t="str">
        <f t="shared" si="50"/>
        <v>Oficina Sistemas de Información 
- Monitoreo Plataforma Tecnológica</v>
      </c>
      <c r="BP38" s="388" t="str">
        <f t="shared" si="50"/>
        <v>MRSPI2022 Seguimeinto Acciones 202312 202402</v>
      </c>
      <c r="BQ38" s="388"/>
      <c r="BR38" s="388" t="str">
        <f t="shared" ref="BR38:BT38" si="51">BR20</f>
        <v>X</v>
      </c>
      <c r="BS38" s="723" t="str">
        <f t="shared" si="51"/>
        <v>ANS Contrato GC363-2025</v>
      </c>
      <c r="BT38" s="724" t="str">
        <f t="shared" si="51"/>
        <v>Cumplida</v>
      </c>
      <c r="BU38" s="720"/>
      <c r="BV38" s="720"/>
      <c r="BW38" s="388">
        <f>BW20</f>
        <v>45335</v>
      </c>
      <c r="BX38" s="723" t="str">
        <f t="shared" ref="BX38:BZ38" si="52">BX20</f>
        <v>Infomes periodicos de seguimiento alertas de eventos e incidentes</v>
      </c>
      <c r="BY38" s="388" t="str">
        <f t="shared" si="52"/>
        <v>Oficina Sistemas de Información 
- Monitoreo Plataforma Tecnológica</v>
      </c>
      <c r="BZ38" s="388" t="str">
        <f t="shared" si="52"/>
        <v>MRSPI2022 Seguimeinto Acciones 202312 202402</v>
      </c>
      <c r="CA38" s="388"/>
      <c r="CB38" s="388" t="str">
        <f t="shared" ref="CB38:CD38" si="53">CB20</f>
        <v>X</v>
      </c>
      <c r="CC38" s="723" t="str">
        <f t="shared" si="53"/>
        <v>ANS Contrato GC363-2025</v>
      </c>
      <c r="CD38" s="724" t="str">
        <f t="shared" si="53"/>
        <v>Cumplida</v>
      </c>
      <c r="CE38" s="720"/>
      <c r="CF38" s="720"/>
      <c r="CG38" s="762"/>
      <c r="CH38" s="1280"/>
      <c r="CI38" s="762" t="str">
        <f t="shared" ref="CI38" si="54">CI20</f>
        <v>ANS Contrato GC363-2025</v>
      </c>
      <c r="CJ38" s="1277"/>
    </row>
    <row r="39" spans="2:88" ht="54.75" customHeight="1">
      <c r="B39" s="1113"/>
      <c r="C39" s="1111"/>
      <c r="D39" s="1111"/>
      <c r="E39" s="1111"/>
      <c r="F39" s="1186"/>
      <c r="G39" s="1111"/>
      <c r="H39" s="1113"/>
      <c r="I39" s="1111"/>
      <c r="J39" s="1111"/>
      <c r="K39" s="1298"/>
      <c r="L39" s="1187"/>
      <c r="M39" s="1111"/>
      <c r="N39" s="1111"/>
      <c r="O39" s="1145"/>
      <c r="P39" s="1298"/>
      <c r="Q39" s="1117"/>
      <c r="R39" s="1299"/>
      <c r="S39" s="1145"/>
      <c r="T39" s="1120"/>
      <c r="U39" s="1117"/>
      <c r="V39" s="1295"/>
      <c r="W39" s="1296"/>
      <c r="X39" s="1297"/>
      <c r="Y39" s="1113"/>
      <c r="Z39" s="1113"/>
      <c r="AA39" s="334" t="s">
        <v>1355</v>
      </c>
      <c r="AB39" s="344" t="s">
        <v>89</v>
      </c>
      <c r="AC39" s="332" t="s">
        <v>90</v>
      </c>
      <c r="AD39" s="344" t="s">
        <v>91</v>
      </c>
      <c r="AE39" s="344" t="s">
        <v>92</v>
      </c>
      <c r="AF39" s="357">
        <f>VLOOKUP(AE39,'Datos Validacion'!$K$6:$L$8,2,0)</f>
        <v>0.25</v>
      </c>
      <c r="AG39" s="332" t="s">
        <v>93</v>
      </c>
      <c r="AH39" s="357">
        <f>VLOOKUP(AG39,'Datos Validacion'!$M$6:$N$7,2,0)</f>
        <v>0.15</v>
      </c>
      <c r="AI39" s="344" t="s">
        <v>94</v>
      </c>
      <c r="AJ39" s="334" t="s">
        <v>95</v>
      </c>
      <c r="AK39" s="344" t="s">
        <v>96</v>
      </c>
      <c r="AL39" s="332" t="s">
        <v>141</v>
      </c>
      <c r="AM39" s="358">
        <f t="shared" si="48"/>
        <v>0.4</v>
      </c>
      <c r="AN39" s="1313"/>
      <c r="AO39" s="1293"/>
      <c r="AP39" s="1313"/>
      <c r="AQ39" s="1293"/>
      <c r="AR39" s="1314"/>
      <c r="AS39" s="1117"/>
      <c r="AT39" s="704"/>
      <c r="AU39" s="398" t="s">
        <v>287</v>
      </c>
      <c r="AV39" s="721" t="s">
        <v>315</v>
      </c>
      <c r="AW39" s="388">
        <v>45209</v>
      </c>
      <c r="AX39" s="389" t="s">
        <v>213</v>
      </c>
      <c r="AY39" s="391" t="s">
        <v>205</v>
      </c>
      <c r="AZ39" s="405" t="s">
        <v>151</v>
      </c>
      <c r="BA39" s="389"/>
      <c r="BB39" s="391" t="s">
        <v>152</v>
      </c>
      <c r="BC39" s="387" t="s">
        <v>206</v>
      </c>
      <c r="BD39" s="388">
        <f>BD18</f>
        <v>45335</v>
      </c>
      <c r="BE39" s="723" t="str">
        <f t="shared" ref="BE39:BK39" si="55">BE18</f>
        <v>Reportes de Accesos a los Servicios de TI, Aplicaciones y Sitios Web</v>
      </c>
      <c r="BF39" s="388" t="str">
        <f t="shared" si="55"/>
        <v>Oficina Sistemas de Información 
SPI</v>
      </c>
      <c r="BG39" s="388" t="str">
        <f t="shared" si="55"/>
        <v>MRSPI2022 Seguimeinto Acciones 202312 202402</v>
      </c>
      <c r="BH39" s="388"/>
      <c r="BI39" s="388" t="str">
        <f t="shared" si="55"/>
        <v>X</v>
      </c>
      <c r="BJ39" s="388" t="str">
        <f t="shared" si="55"/>
        <v>Revisión periódica de accesos a los servicios de aplicativos Web institucionales.</v>
      </c>
      <c r="BK39" s="724" t="str">
        <f t="shared" si="55"/>
        <v>Cumplida</v>
      </c>
      <c r="BL39" s="733"/>
      <c r="BM39" s="388">
        <f>BM18</f>
        <v>45335</v>
      </c>
      <c r="BN39" s="723" t="str">
        <f t="shared" ref="BN39:BP39" si="56">BN18</f>
        <v>Reportes de Accesos a los Servicios de TI, Aplicaciones y Sitios Web</v>
      </c>
      <c r="BO39" s="388" t="str">
        <f t="shared" si="56"/>
        <v>Oficina Sistemas de Información 
SPI</v>
      </c>
      <c r="BP39" s="388" t="str">
        <f t="shared" si="56"/>
        <v>MRSPI2022 Seguimeinto Acciones 202312 202402</v>
      </c>
      <c r="BQ39" s="388"/>
      <c r="BR39" s="388" t="str">
        <f t="shared" ref="BR39:BT39" si="57">BR18</f>
        <v>X</v>
      </c>
      <c r="BS39" s="723" t="str">
        <f t="shared" si="57"/>
        <v>Revisión periódica de accesos a los servicios de aplicativos Web institucionales.</v>
      </c>
      <c r="BT39" s="724" t="str">
        <f t="shared" si="57"/>
        <v>Cumplida</v>
      </c>
      <c r="BU39" s="720"/>
      <c r="BV39" s="720"/>
      <c r="BW39" s="388">
        <f>BW18</f>
        <v>45335</v>
      </c>
      <c r="BX39" s="723" t="str">
        <f t="shared" ref="BX39:BZ39" si="58">BX18</f>
        <v>Reportes de Accesos a los Servicios de TI, Aplicaciones y Sitios Web</v>
      </c>
      <c r="BY39" s="388" t="str">
        <f t="shared" si="58"/>
        <v>Oficina Sistemas de Información 
SPI</v>
      </c>
      <c r="BZ39" s="388" t="str">
        <f t="shared" si="58"/>
        <v>MRSPI2022 Seguimeinto Acciones 202312 202402</v>
      </c>
      <c r="CA39" s="388"/>
      <c r="CB39" s="388" t="str">
        <f t="shared" ref="CB39:CD39" si="59">CB18</f>
        <v>X</v>
      </c>
      <c r="CC39" s="723" t="str">
        <f t="shared" si="59"/>
        <v>Revisión periódica de accesos a los servicios de aplicativos Web institucionales.</v>
      </c>
      <c r="CD39" s="724" t="str">
        <f t="shared" si="59"/>
        <v>Cumplida</v>
      </c>
      <c r="CE39" s="720"/>
      <c r="CF39" s="720"/>
      <c r="CG39" s="762"/>
      <c r="CH39" s="1280"/>
      <c r="CI39" s="762" t="str">
        <f t="shared" ref="CI39" si="60">CI18</f>
        <v>Revisión periódica de accesos a los servicios de aplicativos Web institucionales.</v>
      </c>
      <c r="CJ39" s="1277"/>
    </row>
    <row r="40" spans="2:88" ht="65.25" customHeight="1">
      <c r="B40" s="1113" t="s">
        <v>1324</v>
      </c>
      <c r="C40" s="1111"/>
      <c r="D40" s="1111"/>
      <c r="E40" s="1111" t="s">
        <v>316</v>
      </c>
      <c r="F40" s="1186" t="s">
        <v>317</v>
      </c>
      <c r="G40" s="1111" t="s">
        <v>318</v>
      </c>
      <c r="H40" s="1113" t="s">
        <v>256</v>
      </c>
      <c r="I40" s="1111" t="s">
        <v>176</v>
      </c>
      <c r="J40" s="1111" t="s">
        <v>319</v>
      </c>
      <c r="K40" s="1298" t="s">
        <v>320</v>
      </c>
      <c r="L40" s="1187">
        <v>10</v>
      </c>
      <c r="M40" s="1111" t="s">
        <v>321</v>
      </c>
      <c r="N40" s="1111" t="s">
        <v>321</v>
      </c>
      <c r="O40" s="1145" t="s">
        <v>79</v>
      </c>
      <c r="P40" s="1298" t="s">
        <v>322</v>
      </c>
      <c r="Q40" s="1117">
        <v>10</v>
      </c>
      <c r="R40" s="1299" t="s">
        <v>323</v>
      </c>
      <c r="S40" s="1145" t="s">
        <v>82</v>
      </c>
      <c r="T40" s="1120" t="s">
        <v>324</v>
      </c>
      <c r="U40" s="1117" t="s">
        <v>184</v>
      </c>
      <c r="V40" s="1295">
        <f>VLOOKUP(U40,'Datos Validacion'!$C$6:$D$10,2,0)</f>
        <v>0.4</v>
      </c>
      <c r="W40" s="1296" t="s">
        <v>163</v>
      </c>
      <c r="X40" s="1297">
        <f>VLOOKUP(W40,'Datos Validacion'!$E$6:$F$15,2,0)</f>
        <v>0.8</v>
      </c>
      <c r="Y40" s="1113" t="s">
        <v>1384</v>
      </c>
      <c r="Z40" s="1113" t="s">
        <v>165</v>
      </c>
      <c r="AA40" s="391" t="s">
        <v>1372</v>
      </c>
      <c r="AB40" s="344" t="s">
        <v>89</v>
      </c>
      <c r="AC40" s="332" t="s">
        <v>215</v>
      </c>
      <c r="AD40" s="344" t="s">
        <v>91</v>
      </c>
      <c r="AE40" s="344" t="s">
        <v>92</v>
      </c>
      <c r="AF40" s="357">
        <f>VLOOKUP(AE40,'Datos Validacion'!$K$6:$L$8,2,0)</f>
        <v>0.25</v>
      </c>
      <c r="AG40" s="332" t="s">
        <v>188</v>
      </c>
      <c r="AH40" s="357">
        <f>VLOOKUP(AG40,'Datos Validacion'!$M$6:$N$7,2,0)</f>
        <v>0.25</v>
      </c>
      <c r="AI40" s="344" t="s">
        <v>94</v>
      </c>
      <c r="AJ40" s="334" t="s">
        <v>216</v>
      </c>
      <c r="AK40" s="344" t="s">
        <v>96</v>
      </c>
      <c r="AL40" s="332" t="s">
        <v>217</v>
      </c>
      <c r="AM40" s="358">
        <f t="shared" si="48"/>
        <v>0.5</v>
      </c>
      <c r="AN40" s="1313" t="str">
        <f t="shared" ref="AN40" si="61">IF(AO40&lt;=20%,"MUY BAJA",IF(AO40&lt;=40%,"BAJA",IF(AO40&lt;=60%,"MEDIA",IF(AO40&lt;=80%,"ALTA","MUY ALTA"))))</f>
        <v>MUY BAJA</v>
      </c>
      <c r="AO40" s="1293">
        <f t="shared" ref="AO40" si="62">IF(OR(AE40="prevenir",AE40="detectar"),(V40-(V40*AM40)), V40)</f>
        <v>0.2</v>
      </c>
      <c r="AP40" s="1313" t="str">
        <f t="shared" ref="AP40" si="63">IF(AQ40&lt;=20%,"LEVE",IF(AQ40&lt;=40%,"MENOR",IF(AQ40&lt;=60%,"MODERADO",IF(AQ40&lt;=80%,"MAYOR","CATASTROFICO"))))</f>
        <v>MAYOR</v>
      </c>
      <c r="AQ40" s="1293">
        <f t="shared" ref="AQ40" si="64">IF(AE40="corregir",(X40-(X40*AM40)), X40)</f>
        <v>0.8</v>
      </c>
      <c r="AR40" s="1314" t="s">
        <v>165</v>
      </c>
      <c r="AS40" s="1117" t="s">
        <v>191</v>
      </c>
      <c r="AT40" s="704"/>
      <c r="AU40" s="398" t="s">
        <v>192</v>
      </c>
      <c r="AV40" s="721" t="s">
        <v>326</v>
      </c>
      <c r="AW40" s="388">
        <v>45209</v>
      </c>
      <c r="AX40" s="389" t="s">
        <v>194</v>
      </c>
      <c r="AY40" s="391" t="s">
        <v>195</v>
      </c>
      <c r="AZ40" s="405" t="s">
        <v>196</v>
      </c>
      <c r="BA40" s="389"/>
      <c r="BB40" s="391" t="s">
        <v>152</v>
      </c>
      <c r="BC40" s="387" t="s">
        <v>197</v>
      </c>
      <c r="BD40" s="388">
        <f>BD18</f>
        <v>45335</v>
      </c>
      <c r="BE40" s="723" t="str">
        <f t="shared" ref="BE40:BK40" si="65">BE18</f>
        <v>Reportes de Accesos a los Servicios de TI, Aplicaciones y Sitios Web</v>
      </c>
      <c r="BF40" s="388" t="str">
        <f t="shared" si="65"/>
        <v>Oficina Sistemas de Información 
SPI</v>
      </c>
      <c r="BG40" s="723" t="str">
        <f t="shared" si="65"/>
        <v>MRSPI2022 Seguimeinto Acciones 202312 202402</v>
      </c>
      <c r="BH40" s="388"/>
      <c r="BI40" s="388" t="str">
        <f t="shared" si="65"/>
        <v>X</v>
      </c>
      <c r="BJ40" s="722" t="str">
        <f t="shared" si="65"/>
        <v>Revisión periódica de accesos a los servicios de aplicativos Web institucionales.</v>
      </c>
      <c r="BK40" s="724" t="str">
        <f t="shared" si="65"/>
        <v>Cumplida</v>
      </c>
      <c r="BL40" s="733"/>
      <c r="BM40" s="388">
        <f>BM18</f>
        <v>45335</v>
      </c>
      <c r="BN40" s="723" t="str">
        <f t="shared" ref="BN40:BP40" si="66">BN18</f>
        <v>Reportes de Accesos a los Servicios de TI, Aplicaciones y Sitios Web</v>
      </c>
      <c r="BO40" s="388" t="str">
        <f t="shared" si="66"/>
        <v>Oficina Sistemas de Información 
SPI</v>
      </c>
      <c r="BP40" s="388" t="str">
        <f t="shared" si="66"/>
        <v>MRSPI2022 Seguimeinto Acciones 202312 202402</v>
      </c>
      <c r="BQ40" s="388"/>
      <c r="BR40" s="388" t="str">
        <f t="shared" ref="BR40:BT40" si="67">BR18</f>
        <v>X</v>
      </c>
      <c r="BS40" s="723" t="str">
        <f t="shared" si="67"/>
        <v>Revisión periódica de accesos a los servicios de aplicativos Web institucionales.</v>
      </c>
      <c r="BT40" s="724" t="str">
        <f t="shared" si="67"/>
        <v>Cumplida</v>
      </c>
      <c r="BU40" s="720"/>
      <c r="BV40" s="720"/>
      <c r="BW40" s="388">
        <f>BW18</f>
        <v>45335</v>
      </c>
      <c r="BX40" s="723" t="str">
        <f t="shared" ref="BX40:BZ40" si="68">BX18</f>
        <v>Reportes de Accesos a los Servicios de TI, Aplicaciones y Sitios Web</v>
      </c>
      <c r="BY40" s="388" t="str">
        <f t="shared" si="68"/>
        <v>Oficina Sistemas de Información 
SPI</v>
      </c>
      <c r="BZ40" s="388" t="str">
        <f t="shared" si="68"/>
        <v>MRSPI2022 Seguimeinto Acciones 202312 202402</v>
      </c>
      <c r="CA40" s="388"/>
      <c r="CB40" s="388" t="str">
        <f t="shared" ref="CB40:CD40" si="69">CB18</f>
        <v>X</v>
      </c>
      <c r="CC40" s="723" t="str">
        <f t="shared" si="69"/>
        <v>Revisión periódica de accesos a los servicios de aplicativos Web institucionales.</v>
      </c>
      <c r="CD40" s="724" t="str">
        <f t="shared" si="69"/>
        <v>Cumplida</v>
      </c>
      <c r="CE40" s="720"/>
      <c r="CF40" s="720"/>
      <c r="CG40" s="1281"/>
      <c r="CH40" s="1280" t="str">
        <f t="shared" ref="CH40:CJ40" si="70">CH18</f>
        <v>X</v>
      </c>
      <c r="CI40" s="762" t="str">
        <f t="shared" si="70"/>
        <v>Revisión periódica de accesos a los servicios de aplicativos Web institucionales.</v>
      </c>
      <c r="CJ40" s="1277" t="str">
        <f t="shared" si="70"/>
        <v>Cumplida</v>
      </c>
    </row>
    <row r="41" spans="2:88" ht="65.25" customHeight="1">
      <c r="B41" s="1113"/>
      <c r="C41" s="1111"/>
      <c r="D41" s="1111"/>
      <c r="E41" s="1111"/>
      <c r="F41" s="1186"/>
      <c r="G41" s="1111"/>
      <c r="H41" s="1113"/>
      <c r="I41" s="1111"/>
      <c r="J41" s="1111"/>
      <c r="K41" s="1298"/>
      <c r="L41" s="1187"/>
      <c r="M41" s="1111"/>
      <c r="N41" s="1111"/>
      <c r="O41" s="1145"/>
      <c r="P41" s="1298"/>
      <c r="Q41" s="1117"/>
      <c r="R41" s="1299"/>
      <c r="S41" s="1145"/>
      <c r="T41" s="1120"/>
      <c r="U41" s="1117"/>
      <c r="V41" s="1295"/>
      <c r="W41" s="1296"/>
      <c r="X41" s="1297"/>
      <c r="Y41" s="1113"/>
      <c r="Z41" s="1113"/>
      <c r="AA41" s="391" t="s">
        <v>1365</v>
      </c>
      <c r="AB41" s="344" t="s">
        <v>89</v>
      </c>
      <c r="AC41" s="334" t="s">
        <v>187</v>
      </c>
      <c r="AD41" s="344" t="s">
        <v>91</v>
      </c>
      <c r="AE41" s="344" t="s">
        <v>92</v>
      </c>
      <c r="AF41" s="357">
        <f>VLOOKUP(AE41,'Datos Validacion'!$K$6:$L$8,2,0)</f>
        <v>0.25</v>
      </c>
      <c r="AG41" s="332" t="s">
        <v>188</v>
      </c>
      <c r="AH41" s="357">
        <f>VLOOKUP(AG41,'Datos Validacion'!$M$6:$N$7,2,0)</f>
        <v>0.25</v>
      </c>
      <c r="AI41" s="344" t="s">
        <v>94</v>
      </c>
      <c r="AJ41" s="334" t="s">
        <v>327</v>
      </c>
      <c r="AK41" s="344" t="s">
        <v>96</v>
      </c>
      <c r="AL41" s="332" t="s">
        <v>190</v>
      </c>
      <c r="AM41" s="358">
        <f t="shared" si="48"/>
        <v>0.5</v>
      </c>
      <c r="AN41" s="1313"/>
      <c r="AO41" s="1293"/>
      <c r="AP41" s="1313"/>
      <c r="AQ41" s="1293"/>
      <c r="AR41" s="1314"/>
      <c r="AS41" s="1117"/>
      <c r="AT41" s="704"/>
      <c r="AU41" s="398" t="s">
        <v>328</v>
      </c>
      <c r="AV41" s="721" t="s">
        <v>329</v>
      </c>
      <c r="AW41" s="388">
        <v>45209</v>
      </c>
      <c r="AX41" s="389" t="s">
        <v>330</v>
      </c>
      <c r="AY41" s="391" t="s">
        <v>331</v>
      </c>
      <c r="AZ41" s="405" t="s">
        <v>151</v>
      </c>
      <c r="BA41" s="389"/>
      <c r="BB41" s="391" t="s">
        <v>152</v>
      </c>
      <c r="BC41" s="387" t="s">
        <v>332</v>
      </c>
      <c r="BD41" s="388">
        <v>45335</v>
      </c>
      <c r="BE41" s="389" t="s">
        <v>1403</v>
      </c>
      <c r="BF41" s="391" t="s">
        <v>331</v>
      </c>
      <c r="BG41" s="719" t="s">
        <v>1343</v>
      </c>
      <c r="BH41" s="389"/>
      <c r="BI41" s="391" t="s">
        <v>152</v>
      </c>
      <c r="BJ41" s="389" t="s">
        <v>1404</v>
      </c>
      <c r="BK41" s="390" t="s">
        <v>1314</v>
      </c>
      <c r="BL41" s="733"/>
      <c r="BM41" s="388">
        <v>45335</v>
      </c>
      <c r="BN41" s="389" t="s">
        <v>1403</v>
      </c>
      <c r="BO41" s="391" t="s">
        <v>331</v>
      </c>
      <c r="BP41" s="713" t="s">
        <v>1343</v>
      </c>
      <c r="BQ41" s="389"/>
      <c r="BR41" s="391" t="s">
        <v>152</v>
      </c>
      <c r="BS41" s="387" t="s">
        <v>1404</v>
      </c>
      <c r="BT41" s="390" t="s">
        <v>1314</v>
      </c>
      <c r="BU41" s="720"/>
      <c r="BV41" s="720"/>
      <c r="BW41" s="388">
        <v>45335</v>
      </c>
      <c r="BX41" s="389" t="s">
        <v>1403</v>
      </c>
      <c r="BY41" s="391" t="s">
        <v>331</v>
      </c>
      <c r="BZ41" s="713" t="s">
        <v>1343</v>
      </c>
      <c r="CA41" s="389"/>
      <c r="CB41" s="391" t="s">
        <v>152</v>
      </c>
      <c r="CC41" s="387" t="s">
        <v>1404</v>
      </c>
      <c r="CD41" s="390" t="s">
        <v>1314</v>
      </c>
      <c r="CE41" s="720"/>
      <c r="CF41" s="720"/>
      <c r="CG41" s="1281"/>
      <c r="CH41" s="1280"/>
      <c r="CI41" s="761" t="s">
        <v>1404</v>
      </c>
      <c r="CJ41" s="1277"/>
    </row>
    <row r="42" spans="2:88" ht="87" customHeight="1">
      <c r="B42" s="1113"/>
      <c r="C42" s="1111"/>
      <c r="D42" s="1111"/>
      <c r="E42" s="1111"/>
      <c r="F42" s="1186"/>
      <c r="G42" s="1111"/>
      <c r="H42" s="1113"/>
      <c r="I42" s="1111"/>
      <c r="J42" s="1111"/>
      <c r="K42" s="1298"/>
      <c r="L42" s="1187"/>
      <c r="M42" s="1111"/>
      <c r="N42" s="1111"/>
      <c r="O42" s="1145"/>
      <c r="P42" s="1298"/>
      <c r="Q42" s="1117"/>
      <c r="R42" s="1299"/>
      <c r="S42" s="1145"/>
      <c r="T42" s="1120"/>
      <c r="U42" s="1117"/>
      <c r="V42" s="1295"/>
      <c r="W42" s="1296"/>
      <c r="X42" s="1297"/>
      <c r="Y42" s="1113"/>
      <c r="Z42" s="1113"/>
      <c r="AA42" s="390" t="s">
        <v>1385</v>
      </c>
      <c r="AB42" s="344" t="s">
        <v>89</v>
      </c>
      <c r="AC42" s="332" t="s">
        <v>199</v>
      </c>
      <c r="AD42" s="344" t="s">
        <v>91</v>
      </c>
      <c r="AE42" s="344" t="s">
        <v>92</v>
      </c>
      <c r="AF42" s="357">
        <f>VLOOKUP(AE42,'Datos Validacion'!$K$6:$L$8,2,0)</f>
        <v>0.25</v>
      </c>
      <c r="AG42" s="332" t="s">
        <v>188</v>
      </c>
      <c r="AH42" s="357">
        <f>VLOOKUP(AG42,'Datos Validacion'!$M$6:$N$7,2,0)</f>
        <v>0.25</v>
      </c>
      <c r="AI42" s="344" t="s">
        <v>94</v>
      </c>
      <c r="AJ42" s="334" t="s">
        <v>200</v>
      </c>
      <c r="AK42" s="344" t="s">
        <v>96</v>
      </c>
      <c r="AL42" s="332" t="s">
        <v>201</v>
      </c>
      <c r="AM42" s="358">
        <f t="shared" si="48"/>
        <v>0.5</v>
      </c>
      <c r="AN42" s="1313"/>
      <c r="AO42" s="1293"/>
      <c r="AP42" s="1313"/>
      <c r="AQ42" s="1293"/>
      <c r="AR42" s="1314"/>
      <c r="AS42" s="1117"/>
      <c r="AT42" s="704"/>
      <c r="AU42" s="398" t="s">
        <v>334</v>
      </c>
      <c r="AV42" s="387" t="s">
        <v>335</v>
      </c>
      <c r="AW42" s="388">
        <v>45209</v>
      </c>
      <c r="AX42" s="389" t="s">
        <v>1406</v>
      </c>
      <c r="AY42" s="391" t="s">
        <v>331</v>
      </c>
      <c r="AZ42" s="405" t="s">
        <v>151</v>
      </c>
      <c r="BA42" s="389"/>
      <c r="BB42" s="391" t="s">
        <v>152</v>
      </c>
      <c r="BC42" s="387" t="s">
        <v>332</v>
      </c>
      <c r="BD42" s="388" t="s">
        <v>1405</v>
      </c>
      <c r="BE42" s="389" t="s">
        <v>1413</v>
      </c>
      <c r="BF42" s="391" t="s">
        <v>331</v>
      </c>
      <c r="BG42" s="718" t="s">
        <v>1339</v>
      </c>
      <c r="BH42" s="389"/>
      <c r="BI42" s="391" t="s">
        <v>152</v>
      </c>
      <c r="BJ42" s="389" t="s">
        <v>1414</v>
      </c>
      <c r="BK42" s="390" t="s">
        <v>1314</v>
      </c>
      <c r="BL42" s="733"/>
      <c r="BM42" s="388" t="s">
        <v>1405</v>
      </c>
      <c r="BN42" s="389" t="s">
        <v>1413</v>
      </c>
      <c r="BO42" s="391" t="s">
        <v>331</v>
      </c>
      <c r="BP42" s="405" t="s">
        <v>1339</v>
      </c>
      <c r="BQ42" s="389"/>
      <c r="BR42" s="391" t="s">
        <v>152</v>
      </c>
      <c r="BS42" s="387" t="s">
        <v>1414</v>
      </c>
      <c r="BT42" s="390" t="s">
        <v>1314</v>
      </c>
      <c r="BU42" s="720"/>
      <c r="BV42" s="720"/>
      <c r="BW42" s="388" t="s">
        <v>1405</v>
      </c>
      <c r="BX42" s="389" t="s">
        <v>1413</v>
      </c>
      <c r="BY42" s="391" t="s">
        <v>331</v>
      </c>
      <c r="BZ42" s="405" t="s">
        <v>1339</v>
      </c>
      <c r="CA42" s="389"/>
      <c r="CB42" s="391" t="s">
        <v>152</v>
      </c>
      <c r="CC42" s="387" t="s">
        <v>1414</v>
      </c>
      <c r="CD42" s="390" t="s">
        <v>1314</v>
      </c>
      <c r="CE42" s="720"/>
      <c r="CF42" s="720"/>
      <c r="CG42" s="1281"/>
      <c r="CH42" s="1280"/>
      <c r="CI42" s="761" t="s">
        <v>1414</v>
      </c>
      <c r="CJ42" s="1277"/>
    </row>
    <row r="43" spans="2:88" ht="65.25" customHeight="1">
      <c r="B43" s="1113"/>
      <c r="C43" s="1111"/>
      <c r="D43" s="1111"/>
      <c r="E43" s="1111"/>
      <c r="F43" s="1186"/>
      <c r="G43" s="1111"/>
      <c r="H43" s="1113"/>
      <c r="I43" s="1111"/>
      <c r="J43" s="1111"/>
      <c r="K43" s="1298"/>
      <c r="L43" s="1187"/>
      <c r="M43" s="1111"/>
      <c r="N43" s="1111"/>
      <c r="O43" s="1145"/>
      <c r="P43" s="1298"/>
      <c r="Q43" s="1117"/>
      <c r="R43" s="1299"/>
      <c r="S43" s="1145"/>
      <c r="T43" s="1120"/>
      <c r="U43" s="1117"/>
      <c r="V43" s="1295"/>
      <c r="W43" s="1296"/>
      <c r="X43" s="1297"/>
      <c r="Y43" s="1113"/>
      <c r="Z43" s="1113"/>
      <c r="AA43" s="391" t="s">
        <v>1367</v>
      </c>
      <c r="AB43" s="344" t="s">
        <v>89</v>
      </c>
      <c r="AC43" s="332" t="s">
        <v>167</v>
      </c>
      <c r="AD43" s="344" t="s">
        <v>91</v>
      </c>
      <c r="AE43" s="344" t="s">
        <v>208</v>
      </c>
      <c r="AF43" s="357">
        <f>VLOOKUP(AE43,'Datos Validacion'!$K$6:$L$8,2,0)</f>
        <v>0.1</v>
      </c>
      <c r="AG43" s="332" t="s">
        <v>188</v>
      </c>
      <c r="AH43" s="357">
        <f>VLOOKUP(AG43,'Datos Validacion'!$M$6:$N$7,2,0)</f>
        <v>0.25</v>
      </c>
      <c r="AI43" s="344" t="s">
        <v>94</v>
      </c>
      <c r="AJ43" s="334" t="s">
        <v>209</v>
      </c>
      <c r="AK43" s="344" t="s">
        <v>96</v>
      </c>
      <c r="AL43" s="332" t="s">
        <v>210</v>
      </c>
      <c r="AM43" s="358">
        <f t="shared" si="48"/>
        <v>0.35</v>
      </c>
      <c r="AN43" s="1313"/>
      <c r="AO43" s="1293"/>
      <c r="AP43" s="1313"/>
      <c r="AQ43" s="1293"/>
      <c r="AR43" s="1314"/>
      <c r="AS43" s="1117"/>
      <c r="AT43" s="704"/>
      <c r="AU43" s="398" t="s">
        <v>211</v>
      </c>
      <c r="AV43" s="387" t="s">
        <v>336</v>
      </c>
      <c r="AW43" s="388">
        <v>45209</v>
      </c>
      <c r="AX43" s="389" t="s">
        <v>213</v>
      </c>
      <c r="AY43" s="391" t="s">
        <v>205</v>
      </c>
      <c r="AZ43" s="405" t="s">
        <v>151</v>
      </c>
      <c r="BA43" s="389"/>
      <c r="BB43" s="391" t="s">
        <v>152</v>
      </c>
      <c r="BC43" s="387" t="s">
        <v>206</v>
      </c>
      <c r="BD43" s="388">
        <f>BD20</f>
        <v>45335</v>
      </c>
      <c r="BE43" s="722" t="str">
        <f t="shared" ref="BE43:BK43" si="71">BE20</f>
        <v>Infomes periodicos de seguimiento alertas de eventos e incidentes</v>
      </c>
      <c r="BF43" s="388" t="str">
        <f t="shared" si="71"/>
        <v>Oficina Sistemas de Información 
- Monitoreo Plataforma Tecnológica</v>
      </c>
      <c r="BG43" s="723" t="str">
        <f t="shared" si="71"/>
        <v>MRSPI2022 Seguimeinto Acciones 202312 202402</v>
      </c>
      <c r="BH43" s="388"/>
      <c r="BI43" s="388" t="str">
        <f t="shared" si="71"/>
        <v>X</v>
      </c>
      <c r="BJ43" s="722" t="str">
        <f t="shared" si="71"/>
        <v>ANS Contrato GC363-2025</v>
      </c>
      <c r="BK43" s="724" t="str">
        <f t="shared" si="71"/>
        <v>Cumplida</v>
      </c>
      <c r="BL43" s="733"/>
      <c r="BM43" s="388">
        <f>BM20</f>
        <v>45335</v>
      </c>
      <c r="BN43" s="722" t="str">
        <f t="shared" ref="BN43:BP43" si="72">BN20</f>
        <v>Infomes periodicos de seguimiento alertas de eventos e incidentes</v>
      </c>
      <c r="BO43" s="388" t="str">
        <f t="shared" si="72"/>
        <v>Oficina Sistemas de Información 
- Monitoreo Plataforma Tecnológica</v>
      </c>
      <c r="BP43" s="388" t="str">
        <f t="shared" si="72"/>
        <v>MRSPI2022 Seguimeinto Acciones 202312 202402</v>
      </c>
      <c r="BQ43" s="388"/>
      <c r="BR43" s="388" t="str">
        <f t="shared" ref="BR43:BT43" si="73">BR20</f>
        <v>X</v>
      </c>
      <c r="BS43" s="723" t="str">
        <f t="shared" si="73"/>
        <v>ANS Contrato GC363-2025</v>
      </c>
      <c r="BT43" s="724" t="str">
        <f t="shared" si="73"/>
        <v>Cumplida</v>
      </c>
      <c r="BU43" s="720"/>
      <c r="BV43" s="720"/>
      <c r="BW43" s="388">
        <f>BW20</f>
        <v>45335</v>
      </c>
      <c r="BX43" s="722" t="str">
        <f t="shared" ref="BX43:BZ43" si="74">BX20</f>
        <v>Infomes periodicos de seguimiento alertas de eventos e incidentes</v>
      </c>
      <c r="BY43" s="388" t="str">
        <f t="shared" si="74"/>
        <v>Oficina Sistemas de Información 
- Monitoreo Plataforma Tecnológica</v>
      </c>
      <c r="BZ43" s="388" t="str">
        <f t="shared" si="74"/>
        <v>MRSPI2022 Seguimeinto Acciones 202312 202402</v>
      </c>
      <c r="CA43" s="388"/>
      <c r="CB43" s="388" t="str">
        <f t="shared" ref="CB43:CD43" si="75">CB20</f>
        <v>X</v>
      </c>
      <c r="CC43" s="723" t="str">
        <f t="shared" si="75"/>
        <v>ANS Contrato GC363-2025</v>
      </c>
      <c r="CD43" s="724" t="str">
        <f t="shared" si="75"/>
        <v>Cumplida</v>
      </c>
      <c r="CE43" s="720"/>
      <c r="CF43" s="720"/>
      <c r="CG43" s="1281"/>
      <c r="CH43" s="1280"/>
      <c r="CI43" s="762" t="str">
        <f t="shared" ref="CI43" si="76">CI20</f>
        <v>ANS Contrato GC363-2025</v>
      </c>
      <c r="CJ43" s="1277"/>
    </row>
    <row r="44" spans="2:88" ht="65.25" customHeight="1">
      <c r="B44" s="1113"/>
      <c r="C44" s="1111"/>
      <c r="D44" s="1111"/>
      <c r="E44" s="1111"/>
      <c r="F44" s="1186"/>
      <c r="G44" s="1111"/>
      <c r="H44" s="1113"/>
      <c r="I44" s="1111"/>
      <c r="J44" s="1111"/>
      <c r="K44" s="1298"/>
      <c r="L44" s="1187"/>
      <c r="M44" s="1111"/>
      <c r="N44" s="1111"/>
      <c r="O44" s="1145"/>
      <c r="P44" s="1298"/>
      <c r="Q44" s="1117"/>
      <c r="R44" s="1299"/>
      <c r="S44" s="1145"/>
      <c r="T44" s="1120"/>
      <c r="U44" s="1117"/>
      <c r="V44" s="1295"/>
      <c r="W44" s="1296"/>
      <c r="X44" s="1297"/>
      <c r="Y44" s="1113"/>
      <c r="Z44" s="1113"/>
      <c r="AA44" s="391" t="s">
        <v>1386</v>
      </c>
      <c r="AB44" s="344" t="s">
        <v>89</v>
      </c>
      <c r="AC44" s="332" t="s">
        <v>219</v>
      </c>
      <c r="AD44" s="344" t="s">
        <v>91</v>
      </c>
      <c r="AE44" s="344" t="s">
        <v>208</v>
      </c>
      <c r="AF44" s="357">
        <f>VLOOKUP(AE44,'Datos Validacion'!$K$6:$L$8,2,0)</f>
        <v>0.1</v>
      </c>
      <c r="AG44" s="332" t="s">
        <v>188</v>
      </c>
      <c r="AH44" s="357">
        <f>VLOOKUP(AG44,'Datos Validacion'!$M$6:$N$7,2,0)</f>
        <v>0.25</v>
      </c>
      <c r="AI44" s="344" t="s">
        <v>94</v>
      </c>
      <c r="AJ44" s="334" t="s">
        <v>220</v>
      </c>
      <c r="AK44" s="344" t="s">
        <v>96</v>
      </c>
      <c r="AL44" s="332" t="s">
        <v>221</v>
      </c>
      <c r="AM44" s="358">
        <f t="shared" si="48"/>
        <v>0.35</v>
      </c>
      <c r="AN44" s="1313"/>
      <c r="AO44" s="1293"/>
      <c r="AP44" s="1313"/>
      <c r="AQ44" s="1293"/>
      <c r="AR44" s="1314"/>
      <c r="AS44" s="1117"/>
      <c r="AT44" s="704"/>
      <c r="AU44" s="398" t="s">
        <v>222</v>
      </c>
      <c r="AV44" s="387" t="s">
        <v>338</v>
      </c>
      <c r="AW44" s="388">
        <v>45209</v>
      </c>
      <c r="AX44" s="389" t="s">
        <v>224</v>
      </c>
      <c r="AY44" s="391" t="s">
        <v>195</v>
      </c>
      <c r="AZ44" s="405" t="s">
        <v>196</v>
      </c>
      <c r="BA44" s="389"/>
      <c r="BB44" s="391" t="s">
        <v>152</v>
      </c>
      <c r="BC44" s="387" t="s">
        <v>225</v>
      </c>
      <c r="BD44" s="388">
        <f>BD19</f>
        <v>45335</v>
      </c>
      <c r="BE44" s="722" t="str">
        <f t="shared" ref="BE44:BK44" si="77">BE19</f>
        <v>Cumplida para la vigencia 2023</v>
      </c>
      <c r="BF44" s="388" t="str">
        <f t="shared" si="77"/>
        <v>Oficina Sistemas de Información 
- Monitoreo Plataforma Tecnológica</v>
      </c>
      <c r="BG44" s="723" t="str">
        <f t="shared" si="77"/>
        <v>MRSPI2022 Seguimeinto Acciones 202312 202402</v>
      </c>
      <c r="BH44" s="388"/>
      <c r="BI44" s="388" t="str">
        <f t="shared" si="77"/>
        <v>X</v>
      </c>
      <c r="BJ44" s="722" t="str">
        <f t="shared" si="77"/>
        <v>Cumplida para la vigencia 2023</v>
      </c>
      <c r="BK44" s="724" t="str">
        <f t="shared" si="77"/>
        <v>Cumplida</v>
      </c>
      <c r="BL44" s="733"/>
      <c r="BM44" s="388">
        <f>BM19</f>
        <v>45335</v>
      </c>
      <c r="BN44" s="722" t="str">
        <f t="shared" ref="BN44:BP44" si="78">BN19</f>
        <v>Cumplida para la vigencia 2023</v>
      </c>
      <c r="BO44" s="388" t="str">
        <f t="shared" si="78"/>
        <v>Oficina Sistemas de Información 
- Monitoreo Plataforma Tecnológica</v>
      </c>
      <c r="BP44" s="388" t="str">
        <f t="shared" si="78"/>
        <v>MRSPI2022 Seguimeinto Acciones 202312 202402</v>
      </c>
      <c r="BQ44" s="388"/>
      <c r="BR44" s="388" t="str">
        <f t="shared" ref="BR44:BT44" si="79">BR19</f>
        <v>X</v>
      </c>
      <c r="BS44" s="723" t="str">
        <f t="shared" si="79"/>
        <v>Cumplida para la vigencia 2023</v>
      </c>
      <c r="BT44" s="724" t="str">
        <f t="shared" si="79"/>
        <v>Cumplida</v>
      </c>
      <c r="BU44" s="720"/>
      <c r="BV44" s="720"/>
      <c r="BW44" s="388">
        <f>BW19</f>
        <v>45335</v>
      </c>
      <c r="BX44" s="722" t="str">
        <f t="shared" ref="BX44:BZ44" si="80">BX19</f>
        <v>Cumplida para la vigencia 2023</v>
      </c>
      <c r="BY44" s="388" t="str">
        <f t="shared" si="80"/>
        <v>Oficina Sistemas de Información 
- Monitoreo Plataforma Tecnológica</v>
      </c>
      <c r="BZ44" s="388" t="str">
        <f t="shared" si="80"/>
        <v>MRSPI2022 Seguimeinto Acciones 202312 202402</v>
      </c>
      <c r="CA44" s="388"/>
      <c r="CB44" s="388" t="str">
        <f t="shared" ref="CB44:CD44" si="81">CB19</f>
        <v>X</v>
      </c>
      <c r="CC44" s="723" t="str">
        <f t="shared" si="81"/>
        <v>Cumplida para la vigencia 2023</v>
      </c>
      <c r="CD44" s="724" t="str">
        <f t="shared" si="81"/>
        <v>Cumplida</v>
      </c>
      <c r="CE44" s="720"/>
      <c r="CF44" s="720"/>
      <c r="CG44" s="1281"/>
      <c r="CH44" s="1280"/>
      <c r="CI44" s="762" t="str">
        <f t="shared" ref="CI44" si="82">CI19</f>
        <v>Cumplida para la vigencia 2023</v>
      </c>
      <c r="CJ44" s="1277"/>
    </row>
    <row r="45" spans="2:88" ht="71.099999999999994" customHeight="1">
      <c r="B45" s="1113" t="s">
        <v>1325</v>
      </c>
      <c r="C45" s="1111"/>
      <c r="D45" s="1111" t="s">
        <v>316</v>
      </c>
      <c r="E45" s="1111"/>
      <c r="F45" s="1186" t="s">
        <v>339</v>
      </c>
      <c r="G45" s="1111" t="s">
        <v>340</v>
      </c>
      <c r="H45" s="1113" t="s">
        <v>256</v>
      </c>
      <c r="I45" s="1111" t="s">
        <v>341</v>
      </c>
      <c r="J45" s="1111" t="s">
        <v>342</v>
      </c>
      <c r="K45" s="1298" t="s">
        <v>343</v>
      </c>
      <c r="L45" s="1187">
        <v>11</v>
      </c>
      <c r="M45" s="1111" t="s">
        <v>344</v>
      </c>
      <c r="N45" s="1111" t="s">
        <v>344</v>
      </c>
      <c r="O45" s="1145" t="s">
        <v>79</v>
      </c>
      <c r="P45" s="1298" t="s">
        <v>345</v>
      </c>
      <c r="Q45" s="1117">
        <v>11</v>
      </c>
      <c r="R45" s="1299" t="s">
        <v>346</v>
      </c>
      <c r="S45" s="1145" t="s">
        <v>82</v>
      </c>
      <c r="T45" s="1120" t="s">
        <v>347</v>
      </c>
      <c r="U45" s="1117" t="s">
        <v>184</v>
      </c>
      <c r="V45" s="1295">
        <f>VLOOKUP(U45,'Datos Validacion'!$C$6:$D$10,2,0)</f>
        <v>0.4</v>
      </c>
      <c r="W45" s="1296" t="s">
        <v>263</v>
      </c>
      <c r="X45" s="1297">
        <f>VLOOKUP(W45,'Datos Validacion'!$E$6:$F$15,2,0)</f>
        <v>0.6</v>
      </c>
      <c r="Y45" s="1113" t="s">
        <v>1387</v>
      </c>
      <c r="Z45" s="1113" t="s">
        <v>263</v>
      </c>
      <c r="AA45" s="1145" t="s">
        <v>1388</v>
      </c>
      <c r="AB45" s="344" t="s">
        <v>89</v>
      </c>
      <c r="AC45" s="344" t="s">
        <v>266</v>
      </c>
      <c r="AD45" s="344" t="s">
        <v>91</v>
      </c>
      <c r="AE45" s="344" t="s">
        <v>92</v>
      </c>
      <c r="AF45" s="357">
        <f>VLOOKUP(AE45,'Datos Validacion'!$K$6:$L$8,2,0)</f>
        <v>0.25</v>
      </c>
      <c r="AG45" s="332" t="s">
        <v>188</v>
      </c>
      <c r="AH45" s="357">
        <f>VLOOKUP(AG45,'Datos Validacion'!$M$6:$N$7,2,0)</f>
        <v>0.25</v>
      </c>
      <c r="AI45" s="344" t="s">
        <v>94</v>
      </c>
      <c r="AJ45" s="1111" t="s">
        <v>267</v>
      </c>
      <c r="AK45" s="1308" t="s">
        <v>96</v>
      </c>
      <c r="AL45" s="1111" t="s">
        <v>268</v>
      </c>
      <c r="AM45" s="1168">
        <f>+AF45+AH45</f>
        <v>0.5</v>
      </c>
      <c r="AN45" s="1292" t="str">
        <f>IF(AO45&lt;=20%,"MUY BAJA",IF(AO45&lt;=40%,"BAJA",IF(AO45&lt;=60%,"MEDIA",IF(AO45&lt;=80%,"ALTA","MUY ALTA"))))</f>
        <v>MUY BAJA</v>
      </c>
      <c r="AO45" s="1293">
        <f>IF(OR(AE45="prevenir",AE45="detectar"),(V45-(V45*AM45)), V45)</f>
        <v>0.2</v>
      </c>
      <c r="AP45" s="1292" t="str">
        <f>IF(AQ45&lt;=20%,"LEVE",IF(AQ45&lt;=40%,"MENOR",IF(AQ45&lt;=60%,"MODERADO",IF(AQ45&lt;=80%,"MAYOR","CATASTROFICO"))))</f>
        <v>MODERADO</v>
      </c>
      <c r="AQ45" s="1293">
        <f>IF(AE45="corregir",(X45-(X45*AM45)), X45)</f>
        <v>0.6</v>
      </c>
      <c r="AR45" s="1113" t="s">
        <v>263</v>
      </c>
      <c r="AS45" s="1117" t="s">
        <v>191</v>
      </c>
      <c r="AT45" s="1303"/>
      <c r="AU45" s="398" t="s">
        <v>99</v>
      </c>
      <c r="AV45" s="1294" t="s">
        <v>350</v>
      </c>
      <c r="AW45" s="1190">
        <v>45209</v>
      </c>
      <c r="AX45" s="1195" t="str">
        <f>AX31</f>
        <v xml:space="preserve">Pendiente de publicar en noviembre 2023 noticia sobre aplicación de políticas de segurida de la información. </v>
      </c>
      <c r="AY45" s="1289" t="str">
        <f t="shared" ref="AY45:BC45" si="83">AY31</f>
        <v>Oficina Sistemas de Información 
SPI</v>
      </c>
      <c r="AZ45" s="1289">
        <f t="shared" si="83"/>
        <v>0</v>
      </c>
      <c r="BA45" s="1289"/>
      <c r="BB45" s="1289">
        <f t="shared" si="83"/>
        <v>0</v>
      </c>
      <c r="BC45" s="1195">
        <f t="shared" si="83"/>
        <v>0</v>
      </c>
      <c r="BD45" s="1190" t="str">
        <f>BD31</f>
        <v>12/02/204</v>
      </c>
      <c r="BE45" s="1312" t="str">
        <f t="shared" ref="BE45:BK45" si="84">BE31</f>
        <v>Durante el 2024 se adelantarán publicaciones de buenas prácticas de seguridad y privacidad de la información y el manejo de repositorios de almacenamientos.</v>
      </c>
      <c r="BF45" s="1190" t="str">
        <f t="shared" si="84"/>
        <v>Oficina Sistemas de Información 
SPI</v>
      </c>
      <c r="BG45" s="1285" t="str">
        <f t="shared" si="84"/>
        <v>2 ECCS SPI 2024</v>
      </c>
      <c r="BH45" s="1190"/>
      <c r="BI45" s="1190" t="str">
        <f t="shared" si="84"/>
        <v>X</v>
      </c>
      <c r="BJ45" s="1285" t="str">
        <f t="shared" si="84"/>
        <v>Se implementan controles de acceso de usuarios a servicios de almacenamiento institucionales</v>
      </c>
      <c r="BK45" s="1286" t="str">
        <f t="shared" si="84"/>
        <v xml:space="preserve">En Ejecución </v>
      </c>
      <c r="BL45" s="733"/>
      <c r="BM45" s="1190">
        <f>BM31</f>
        <v>45365</v>
      </c>
      <c r="BN45" s="1312" t="str">
        <f t="shared" ref="BN45:BP45" si="85">BN31</f>
        <v xml:space="preserve">Durante el 2024 se adelantarán publicaciones de buenas prácticas de seguridad y privacidad de la información y el manejo de repositorios de almacenamientos.
Se impleemnta a partir del mes de Marzo 2024 acorde con la articulación de la Matriz de Comunicación Interna y la Estrategia Capacitación, Comunicaciópn y Sensibilización - ECCS-SPI. En Desarrollo de la ECCS-SPI el 20/03/2024 se adelantará en el proceso de inducción nuevos funcionarios se informara sobre el alcance de SPI anivel institucional y buenas prácticas SPI y Seguridad Digital. 
</v>
      </c>
      <c r="BO45" s="1190" t="str">
        <f t="shared" si="85"/>
        <v>Oficina Sistemas de Información 
SPI</v>
      </c>
      <c r="BP45" s="1190" t="str">
        <f t="shared" si="85"/>
        <v>2 ECCS SPI 2024</v>
      </c>
      <c r="BQ45" s="1190"/>
      <c r="BR45" s="1190" t="str">
        <f t="shared" ref="BR45:BT45" si="86">BR31</f>
        <v>X</v>
      </c>
      <c r="BS45" s="1285" t="str">
        <f t="shared" si="86"/>
        <v>Se implementan controles de acceso de usuarios a servicios de almacenamiento institucionales.
Se han definido la ECCS-SPI con los temas a apropiar durante 2024 y articulación con Comunicación Interna para su divulgación.
Apropiación de SPI y Buenas prácticas de control sobre activos: Inducción Nuevos Funcionarios 20/03/2024</v>
      </c>
      <c r="BT45" s="1286" t="str">
        <f t="shared" si="86"/>
        <v xml:space="preserve">En Ejecución </v>
      </c>
      <c r="BU45" s="1284"/>
      <c r="BV45" s="1284">
        <v>1</v>
      </c>
      <c r="BW45" s="1190">
        <f>BW31</f>
        <v>45365</v>
      </c>
      <c r="BX45" s="1312" t="str">
        <f t="shared" ref="BX45:BZ45" si="87">BX31</f>
        <v xml:space="preserve">El 20/03/2024.se llevó a cabo el proceso de inducción a nuevos funcionarios en la cual se apropio el alacance sw la gestión tecnológica, atención de la Mesa de ayuda y soporte técnico a usuarios y equipos institucionales, y el alcance de la seguridad y privacidad de la información y aplaición de buenas prácticas de SPI y Seguridad Digital en el uso de activos institucionales.
</v>
      </c>
      <c r="BY45" s="1190" t="str">
        <f t="shared" si="87"/>
        <v>Oficina Sistemas de Información 
SPI</v>
      </c>
      <c r="BZ45" s="1190" t="str">
        <f t="shared" si="87"/>
        <v>2 ECCS SPI 2024</v>
      </c>
      <c r="CA45" s="1190"/>
      <c r="CB45" s="1190" t="str">
        <f t="shared" ref="CB45:CD45" si="88">CB31</f>
        <v>X</v>
      </c>
      <c r="CC45" s="1285" t="str">
        <f t="shared" si="88"/>
        <v>Los controles de acceso de usuarios a servicios de red cuentan don doble factor de autenticación para uso de almacenamiento institucionales, aplicaciones como Gestión Documental o Mintranet con acceso externo.</v>
      </c>
      <c r="CD45" s="1286" t="str">
        <f t="shared" si="88"/>
        <v xml:space="preserve">En Ejecución </v>
      </c>
      <c r="CE45" s="1284"/>
      <c r="CF45" s="1284">
        <v>1</v>
      </c>
      <c r="CG45" s="1281"/>
      <c r="CH45" s="1280" t="str">
        <f t="shared" ref="CH45:CJ45" si="89">CH31</f>
        <v>X</v>
      </c>
      <c r="CI45" s="762" t="str">
        <f t="shared" si="89"/>
        <v>Los controles de acceso de usuarios a servicios de red cuentan don doble factor de autenticación para uso de almacenamiento institucionales, aplicaciones como Gestión Documental o Mintranet con acceso externo.</v>
      </c>
      <c r="CJ45" s="1279" t="str">
        <f t="shared" si="89"/>
        <v xml:space="preserve">En Ejecución </v>
      </c>
    </row>
    <row r="46" spans="2:88" ht="65.25" customHeight="1">
      <c r="B46" s="1113"/>
      <c r="C46" s="1111"/>
      <c r="D46" s="1111"/>
      <c r="E46" s="1111"/>
      <c r="F46" s="1186"/>
      <c r="G46" s="1111"/>
      <c r="H46" s="1113"/>
      <c r="I46" s="1111"/>
      <c r="J46" s="1111"/>
      <c r="K46" s="1298"/>
      <c r="L46" s="1187"/>
      <c r="M46" s="1111"/>
      <c r="N46" s="1111"/>
      <c r="O46" s="1145"/>
      <c r="P46" s="1298"/>
      <c r="Q46" s="1117"/>
      <c r="R46" s="1299"/>
      <c r="S46" s="1145"/>
      <c r="T46" s="1120"/>
      <c r="U46" s="1117"/>
      <c r="V46" s="1295"/>
      <c r="W46" s="1296"/>
      <c r="X46" s="1297"/>
      <c r="Y46" s="1113"/>
      <c r="Z46" s="1113"/>
      <c r="AA46" s="1145"/>
      <c r="AB46" s="344" t="s">
        <v>89</v>
      </c>
      <c r="AC46" s="344" t="s">
        <v>266</v>
      </c>
      <c r="AD46" s="344" t="s">
        <v>91</v>
      </c>
      <c r="AE46" s="344" t="s">
        <v>92</v>
      </c>
      <c r="AF46" s="357">
        <f>VLOOKUP(AE46,'Datos Validacion'!$K$6:$L$8,2,0)</f>
        <v>0.25</v>
      </c>
      <c r="AG46" s="332" t="s">
        <v>188</v>
      </c>
      <c r="AH46" s="357">
        <f>VLOOKUP(AG46,'Datos Validacion'!$M$6:$N$7,2,0)</f>
        <v>0.25</v>
      </c>
      <c r="AI46" s="344" t="s">
        <v>94</v>
      </c>
      <c r="AJ46" s="1111"/>
      <c r="AK46" s="1308"/>
      <c r="AL46" s="1111"/>
      <c r="AM46" s="1168"/>
      <c r="AN46" s="1292"/>
      <c r="AO46" s="1293"/>
      <c r="AP46" s="1292"/>
      <c r="AQ46" s="1293"/>
      <c r="AR46" s="1113"/>
      <c r="AS46" s="1117"/>
      <c r="AT46" s="1303"/>
      <c r="AU46" s="398" t="s">
        <v>287</v>
      </c>
      <c r="AV46" s="1294"/>
      <c r="AW46" s="1190"/>
      <c r="AX46" s="1195"/>
      <c r="AY46" s="1289"/>
      <c r="AZ46" s="1289"/>
      <c r="BA46" s="1289"/>
      <c r="BB46" s="1289"/>
      <c r="BC46" s="1195"/>
      <c r="BD46" s="1190"/>
      <c r="BE46" s="1312"/>
      <c r="BF46" s="1190"/>
      <c r="BG46" s="1285"/>
      <c r="BH46" s="1190"/>
      <c r="BI46" s="1190"/>
      <c r="BJ46" s="1285"/>
      <c r="BK46" s="1286"/>
      <c r="BL46" s="733"/>
      <c r="BM46" s="1190"/>
      <c r="BN46" s="1312"/>
      <c r="BO46" s="1190"/>
      <c r="BP46" s="1190"/>
      <c r="BQ46" s="1190"/>
      <c r="BR46" s="1190"/>
      <c r="BS46" s="1285"/>
      <c r="BT46" s="1286"/>
      <c r="BU46" s="1284"/>
      <c r="BV46" s="1284"/>
      <c r="BW46" s="1190"/>
      <c r="BX46" s="1312"/>
      <c r="BY46" s="1190"/>
      <c r="BZ46" s="1190"/>
      <c r="CA46" s="1190"/>
      <c r="CB46" s="1190"/>
      <c r="CC46" s="1285"/>
      <c r="CD46" s="1286"/>
      <c r="CE46" s="1284"/>
      <c r="CF46" s="1284"/>
      <c r="CG46" s="1281"/>
      <c r="CH46" s="1280"/>
      <c r="CI46" s="762"/>
      <c r="CJ46" s="1279"/>
    </row>
    <row r="47" spans="2:88" ht="65.25" customHeight="1">
      <c r="B47" s="1113"/>
      <c r="C47" s="1111"/>
      <c r="D47" s="1111"/>
      <c r="E47" s="1111"/>
      <c r="F47" s="1186"/>
      <c r="G47" s="1111"/>
      <c r="H47" s="1113"/>
      <c r="I47" s="1111"/>
      <c r="J47" s="1111"/>
      <c r="K47" s="1298"/>
      <c r="L47" s="1187"/>
      <c r="M47" s="1111"/>
      <c r="N47" s="1111"/>
      <c r="O47" s="1145"/>
      <c r="P47" s="1298"/>
      <c r="Q47" s="1117"/>
      <c r="R47" s="1299"/>
      <c r="S47" s="1145"/>
      <c r="T47" s="1120"/>
      <c r="U47" s="1117"/>
      <c r="V47" s="1295"/>
      <c r="W47" s="1296"/>
      <c r="X47" s="1297"/>
      <c r="Y47" s="1113"/>
      <c r="Z47" s="1113"/>
      <c r="AA47" s="334" t="s">
        <v>1382</v>
      </c>
      <c r="AB47" s="344" t="s">
        <v>89</v>
      </c>
      <c r="AC47" s="332" t="s">
        <v>167</v>
      </c>
      <c r="AD47" s="344" t="s">
        <v>91</v>
      </c>
      <c r="AE47" s="344" t="s">
        <v>208</v>
      </c>
      <c r="AF47" s="357">
        <f>VLOOKUP(AE47,'Datos Validacion'!$K$6:$L$8,2,0)</f>
        <v>0.1</v>
      </c>
      <c r="AG47" s="332" t="s">
        <v>188</v>
      </c>
      <c r="AH47" s="357">
        <f>VLOOKUP(AG47,'Datos Validacion'!$M$6:$N$7,2,0)</f>
        <v>0.25</v>
      </c>
      <c r="AI47" s="344" t="s">
        <v>94</v>
      </c>
      <c r="AJ47" s="334" t="s">
        <v>209</v>
      </c>
      <c r="AK47" s="344" t="s">
        <v>96</v>
      </c>
      <c r="AL47" s="332" t="s">
        <v>210</v>
      </c>
      <c r="AM47" s="358">
        <f t="shared" ref="AM47" si="90">+AF47+AH47</f>
        <v>0.35</v>
      </c>
      <c r="AN47" s="1292"/>
      <c r="AO47" s="1293"/>
      <c r="AP47" s="1292"/>
      <c r="AQ47" s="1293"/>
      <c r="AR47" s="1113"/>
      <c r="AS47" s="1117"/>
      <c r="AT47" s="1303"/>
      <c r="AU47" s="398" t="s">
        <v>211</v>
      </c>
      <c r="AV47" s="387" t="s">
        <v>351</v>
      </c>
      <c r="AW47" s="388">
        <v>45209</v>
      </c>
      <c r="AX47" s="389" t="s">
        <v>213</v>
      </c>
      <c r="AY47" s="391" t="s">
        <v>205</v>
      </c>
      <c r="AZ47" s="405" t="s">
        <v>151</v>
      </c>
      <c r="BA47" s="389"/>
      <c r="BB47" s="391" t="s">
        <v>152</v>
      </c>
      <c r="BC47" s="387" t="s">
        <v>206</v>
      </c>
      <c r="BD47" s="388">
        <f>BD20</f>
        <v>45335</v>
      </c>
      <c r="BE47" s="722" t="str">
        <f t="shared" ref="BE47:BK47" si="91">BE20</f>
        <v>Infomes periodicos de seguimiento alertas de eventos e incidentes</v>
      </c>
      <c r="BF47" s="388" t="str">
        <f t="shared" si="91"/>
        <v>Oficina Sistemas de Información 
- Monitoreo Plataforma Tecnológica</v>
      </c>
      <c r="BG47" s="723" t="str">
        <f t="shared" si="91"/>
        <v>MRSPI2022 Seguimeinto Acciones 202312 202402</v>
      </c>
      <c r="BH47" s="388"/>
      <c r="BI47" s="388" t="str">
        <f t="shared" si="91"/>
        <v>X</v>
      </c>
      <c r="BJ47" s="722" t="str">
        <f t="shared" si="91"/>
        <v>ANS Contrato GC363-2025</v>
      </c>
      <c r="BK47" s="724" t="str">
        <f t="shared" si="91"/>
        <v>Cumplida</v>
      </c>
      <c r="BL47" s="733"/>
      <c r="BM47" s="388">
        <f>BM20</f>
        <v>45335</v>
      </c>
      <c r="BN47" s="722" t="str">
        <f t="shared" ref="BN47:BP47" si="92">BN20</f>
        <v>Infomes periodicos de seguimiento alertas de eventos e incidentes</v>
      </c>
      <c r="BO47" s="388" t="str">
        <f t="shared" si="92"/>
        <v>Oficina Sistemas de Información 
- Monitoreo Plataforma Tecnológica</v>
      </c>
      <c r="BP47" s="388" t="str">
        <f t="shared" si="92"/>
        <v>MRSPI2022 Seguimeinto Acciones 202312 202402</v>
      </c>
      <c r="BQ47" s="388"/>
      <c r="BR47" s="388" t="str">
        <f t="shared" ref="BR47:BT47" si="93">BR20</f>
        <v>X</v>
      </c>
      <c r="BS47" s="723" t="str">
        <f t="shared" si="93"/>
        <v>ANS Contrato GC363-2025</v>
      </c>
      <c r="BT47" s="724" t="str">
        <f t="shared" si="93"/>
        <v>Cumplida</v>
      </c>
      <c r="BU47" s="720"/>
      <c r="BV47" s="720"/>
      <c r="BW47" s="388">
        <f>BW20</f>
        <v>45335</v>
      </c>
      <c r="BX47" s="722" t="str">
        <f t="shared" ref="BX47:BZ47" si="94">BX20</f>
        <v>Infomes periodicos de seguimiento alertas de eventos e incidentes</v>
      </c>
      <c r="BY47" s="388" t="str">
        <f t="shared" si="94"/>
        <v>Oficina Sistemas de Información 
- Monitoreo Plataforma Tecnológica</v>
      </c>
      <c r="BZ47" s="388" t="str">
        <f t="shared" si="94"/>
        <v>MRSPI2022 Seguimeinto Acciones 202312 202402</v>
      </c>
      <c r="CA47" s="388"/>
      <c r="CB47" s="388" t="str">
        <f t="shared" ref="CB47:CD47" si="95">CB20</f>
        <v>X</v>
      </c>
      <c r="CC47" s="723" t="str">
        <f t="shared" si="95"/>
        <v>ANS Contrato GC363-2025</v>
      </c>
      <c r="CD47" s="724" t="str">
        <f t="shared" si="95"/>
        <v>Cumplida</v>
      </c>
      <c r="CE47" s="720"/>
      <c r="CF47" s="720"/>
      <c r="CG47" s="762"/>
      <c r="CH47" s="755" t="s">
        <v>152</v>
      </c>
      <c r="CI47" s="762" t="str">
        <f t="shared" ref="CI47" si="96">CI20</f>
        <v>ANS Contrato GC363-2025</v>
      </c>
      <c r="CJ47" s="616" t="s">
        <v>1314</v>
      </c>
    </row>
    <row r="48" spans="2:88" ht="72.75" customHeight="1">
      <c r="B48" s="1113" t="s">
        <v>1326</v>
      </c>
      <c r="C48" s="1111"/>
      <c r="D48" s="1111"/>
      <c r="E48" s="1111"/>
      <c r="F48" s="1186" t="s">
        <v>352</v>
      </c>
      <c r="G48" s="1111" t="s">
        <v>353</v>
      </c>
      <c r="H48" s="1113" t="s">
        <v>256</v>
      </c>
      <c r="I48" s="1111" t="s">
        <v>341</v>
      </c>
      <c r="J48" s="1111" t="s">
        <v>342</v>
      </c>
      <c r="K48" s="1298" t="s">
        <v>343</v>
      </c>
      <c r="L48" s="1187">
        <v>12</v>
      </c>
      <c r="M48" s="1111" t="s">
        <v>354</v>
      </c>
      <c r="N48" s="1111" t="s">
        <v>355</v>
      </c>
      <c r="O48" s="1145" t="s">
        <v>117</v>
      </c>
      <c r="P48" s="1298" t="s">
        <v>345</v>
      </c>
      <c r="Q48" s="1117">
        <v>12</v>
      </c>
      <c r="R48" s="1299" t="s">
        <v>356</v>
      </c>
      <c r="S48" s="1145" t="s">
        <v>82</v>
      </c>
      <c r="T48" s="1120" t="s">
        <v>347</v>
      </c>
      <c r="U48" s="1117" t="s">
        <v>184</v>
      </c>
      <c r="V48" s="1295">
        <f>VLOOKUP(U48,'Datos Validacion'!$C$6:$D$10,2,0)</f>
        <v>0.4</v>
      </c>
      <c r="W48" s="1296" t="s">
        <v>263</v>
      </c>
      <c r="X48" s="1297">
        <f>VLOOKUP(W48,'Datos Validacion'!$E$6:$F$15,2,0)</f>
        <v>0.6</v>
      </c>
      <c r="Y48" s="1113" t="s">
        <v>1387</v>
      </c>
      <c r="Z48" s="1113" t="s">
        <v>263</v>
      </c>
      <c r="AA48" s="1309" t="s">
        <v>1388</v>
      </c>
      <c r="AB48" s="344" t="s">
        <v>89</v>
      </c>
      <c r="AC48" s="344" t="s">
        <v>266</v>
      </c>
      <c r="AD48" s="344" t="s">
        <v>91</v>
      </c>
      <c r="AE48" s="344" t="s">
        <v>92</v>
      </c>
      <c r="AF48" s="357">
        <f>VLOOKUP(AE48,'Datos Validacion'!$K$6:$L$8,2,0)</f>
        <v>0.25</v>
      </c>
      <c r="AG48" s="332" t="s">
        <v>188</v>
      </c>
      <c r="AH48" s="357">
        <f>VLOOKUP(AG48,'Datos Validacion'!$M$6:$N$7,2,0)</f>
        <v>0.25</v>
      </c>
      <c r="AI48" s="344" t="s">
        <v>94</v>
      </c>
      <c r="AJ48" s="1111" t="s">
        <v>267</v>
      </c>
      <c r="AK48" s="1308" t="s">
        <v>96</v>
      </c>
      <c r="AL48" s="1111" t="s">
        <v>268</v>
      </c>
      <c r="AM48" s="1168">
        <f>+AF48+AH48</f>
        <v>0.5</v>
      </c>
      <c r="AN48" s="1292" t="str">
        <f>IF(AO48&lt;=20%,"MUY BAJA",IF(AO48&lt;=40%,"BAJA",IF(AO48&lt;=60%,"MEDIA",IF(AO48&lt;=80%,"ALTA","MUY ALTA"))))</f>
        <v>MUY BAJA</v>
      </c>
      <c r="AO48" s="1293">
        <f>IF(OR(AE48="prevenir",AE48="detectar"),(V48-(V48*AM48)), V48)</f>
        <v>0.2</v>
      </c>
      <c r="AP48" s="1292" t="str">
        <f>IF(AQ48&lt;=20%,"LEVE",IF(AQ48&lt;=40%,"MENOR",IF(AQ48&lt;=60%,"MODERADO",IF(AQ48&lt;=80%,"MAYOR","CATASTROFICO"))))</f>
        <v>MODERADO</v>
      </c>
      <c r="AQ48" s="1293">
        <f>IF(AE48="corregir",(X48-(X48*AM48)), X48)</f>
        <v>0.6</v>
      </c>
      <c r="AR48" s="1113" t="s">
        <v>263</v>
      </c>
      <c r="AS48" s="1117" t="s">
        <v>191</v>
      </c>
      <c r="AT48" s="1303"/>
      <c r="AU48" s="398" t="s">
        <v>99</v>
      </c>
      <c r="AV48" s="1294" t="s">
        <v>350</v>
      </c>
      <c r="AW48" s="1190">
        <v>45209</v>
      </c>
      <c r="AX48" s="1195" t="str">
        <f>AX31</f>
        <v xml:space="preserve">Pendiente de publicar en noviembre 2023 noticia sobre aplicación de políticas de segurida de la información. </v>
      </c>
      <c r="AY48" s="1289" t="str">
        <f t="shared" ref="AY48:BC48" si="97">AY31</f>
        <v>Oficina Sistemas de Información 
SPI</v>
      </c>
      <c r="AZ48" s="1289">
        <f t="shared" si="97"/>
        <v>0</v>
      </c>
      <c r="BA48" s="1289"/>
      <c r="BB48" s="1289">
        <f t="shared" si="97"/>
        <v>0</v>
      </c>
      <c r="BC48" s="1195">
        <f t="shared" si="97"/>
        <v>0</v>
      </c>
      <c r="BD48" s="1190" t="str">
        <f>BD31</f>
        <v>12/02/204</v>
      </c>
      <c r="BE48" s="1312" t="str">
        <f t="shared" ref="BE48:BK48" si="98">BE31</f>
        <v>Durante el 2024 se adelantarán publicaciones de buenas prácticas de seguridad y privacidad de la información y el manejo de repositorios de almacenamientos.</v>
      </c>
      <c r="BF48" s="1190" t="str">
        <f t="shared" si="98"/>
        <v>Oficina Sistemas de Información 
SPI</v>
      </c>
      <c r="BG48" s="1190" t="str">
        <f t="shared" si="98"/>
        <v>2 ECCS SPI 2024</v>
      </c>
      <c r="BH48" s="1190"/>
      <c r="BI48" s="1190" t="str">
        <f t="shared" si="98"/>
        <v>X</v>
      </c>
      <c r="BJ48" s="1190" t="str">
        <f t="shared" si="98"/>
        <v>Se implementan controles de acceso de usuarios a servicios de almacenamiento institucionales</v>
      </c>
      <c r="BK48" s="1286" t="str">
        <f t="shared" si="98"/>
        <v xml:space="preserve">En Ejecución </v>
      </c>
      <c r="BL48" s="733"/>
      <c r="BM48" s="1190">
        <f>BM31</f>
        <v>45365</v>
      </c>
      <c r="BN48" s="1312" t="str">
        <f t="shared" ref="BN48:BP48" si="99">BN31</f>
        <v xml:space="preserve">Durante el 2024 se adelantarán publicaciones de buenas prácticas de seguridad y privacidad de la información y el manejo de repositorios de almacenamientos.
Se impleemnta a partir del mes de Marzo 2024 acorde con la articulación de la Matriz de Comunicación Interna y la Estrategia Capacitación, Comunicaciópn y Sensibilización - ECCS-SPI. En Desarrollo de la ECCS-SPI el 20/03/2024 se adelantará en el proceso de inducción nuevos funcionarios se informara sobre el alcance de SPI anivel institucional y buenas prácticas SPI y Seguridad Digital. 
</v>
      </c>
      <c r="BO48" s="1190" t="str">
        <f t="shared" si="99"/>
        <v>Oficina Sistemas de Información 
SPI</v>
      </c>
      <c r="BP48" s="1190" t="str">
        <f t="shared" si="99"/>
        <v>2 ECCS SPI 2024</v>
      </c>
      <c r="BQ48" s="1190"/>
      <c r="BR48" s="1190" t="str">
        <f t="shared" ref="BR48:BT48" si="100">BR31</f>
        <v>X</v>
      </c>
      <c r="BS48" s="1285" t="str">
        <f t="shared" si="100"/>
        <v>Se implementan controles de acceso de usuarios a servicios de almacenamiento institucionales.
Se han definido la ECCS-SPI con los temas a apropiar durante 2024 y articulación con Comunicación Interna para su divulgación.
Apropiación de SPI y Buenas prácticas de control sobre activos: Inducción Nuevos Funcionarios 20/03/2024</v>
      </c>
      <c r="BT48" s="1286" t="str">
        <f t="shared" si="100"/>
        <v xml:space="preserve">En Ejecución </v>
      </c>
      <c r="BU48" s="1284"/>
      <c r="BV48" s="1284">
        <v>1</v>
      </c>
      <c r="BW48" s="1190">
        <f>BW31</f>
        <v>45365</v>
      </c>
      <c r="BX48" s="1312" t="str">
        <f t="shared" ref="BX48:BZ48" si="101">BX31</f>
        <v xml:space="preserve">El 20/03/2024.se llevó a cabo el proceso de inducción a nuevos funcionarios en la cual se apropio el alacance sw la gestión tecnológica, atención de la Mesa de ayuda y soporte técnico a usuarios y equipos institucionales, y el alcance de la seguridad y privacidad de la información y aplaición de buenas prácticas de SPI y Seguridad Digital en el uso de activos institucionales.
</v>
      </c>
      <c r="BY48" s="1190" t="str">
        <f t="shared" si="101"/>
        <v>Oficina Sistemas de Información 
SPI</v>
      </c>
      <c r="BZ48" s="1190" t="str">
        <f t="shared" si="101"/>
        <v>2 ECCS SPI 2024</v>
      </c>
      <c r="CA48" s="1190"/>
      <c r="CB48" s="1190" t="str">
        <f t="shared" ref="CB48:CD48" si="102">CB31</f>
        <v>X</v>
      </c>
      <c r="CC48" s="1285" t="str">
        <f t="shared" si="102"/>
        <v>Los controles de acceso de usuarios a servicios de red cuentan don doble factor de autenticación para uso de almacenamiento institucionales, aplicaciones como Gestión Documental o Mintranet con acceso externo.</v>
      </c>
      <c r="CD48" s="1286" t="str">
        <f t="shared" si="102"/>
        <v xml:space="preserve">En Ejecución </v>
      </c>
      <c r="CE48" s="1284"/>
      <c r="CF48" s="1284">
        <v>1</v>
      </c>
      <c r="CG48" s="1281"/>
      <c r="CH48" s="1280" t="str">
        <f t="shared" ref="CH48:CJ48" si="103">CH31</f>
        <v>X</v>
      </c>
      <c r="CI48" s="762" t="str">
        <f t="shared" si="103"/>
        <v>Los controles de acceso de usuarios a servicios de red cuentan don doble factor de autenticación para uso de almacenamiento institucionales, aplicaciones como Gestión Documental o Mintranet con acceso externo.</v>
      </c>
      <c r="CJ48" s="1279" t="str">
        <f t="shared" si="103"/>
        <v xml:space="preserve">En Ejecución </v>
      </c>
    </row>
    <row r="49" spans="2:88" ht="65.25" customHeight="1">
      <c r="B49" s="1113"/>
      <c r="C49" s="1111"/>
      <c r="D49" s="1111"/>
      <c r="E49" s="1111"/>
      <c r="F49" s="1186"/>
      <c r="G49" s="1111"/>
      <c r="H49" s="1113"/>
      <c r="I49" s="1111"/>
      <c r="J49" s="1111"/>
      <c r="K49" s="1298"/>
      <c r="L49" s="1187"/>
      <c r="M49" s="1111"/>
      <c r="N49" s="1111"/>
      <c r="O49" s="1145"/>
      <c r="P49" s="1298"/>
      <c r="Q49" s="1117"/>
      <c r="R49" s="1299"/>
      <c r="S49" s="1145"/>
      <c r="T49" s="1120"/>
      <c r="U49" s="1117"/>
      <c r="V49" s="1295"/>
      <c r="W49" s="1296"/>
      <c r="X49" s="1297"/>
      <c r="Y49" s="1113"/>
      <c r="Z49" s="1113"/>
      <c r="AA49" s="1309"/>
      <c r="AB49" s="344" t="s">
        <v>89</v>
      </c>
      <c r="AC49" s="344" t="s">
        <v>266</v>
      </c>
      <c r="AD49" s="344" t="s">
        <v>91</v>
      </c>
      <c r="AE49" s="344" t="s">
        <v>92</v>
      </c>
      <c r="AF49" s="357">
        <f>VLOOKUP(AE49,'Datos Validacion'!$K$6:$L$8,2,0)</f>
        <v>0.25</v>
      </c>
      <c r="AG49" s="332" t="s">
        <v>188</v>
      </c>
      <c r="AH49" s="357">
        <f>VLOOKUP(AG49,'Datos Validacion'!$M$6:$N$7,2,0)</f>
        <v>0.25</v>
      </c>
      <c r="AI49" s="344" t="s">
        <v>94</v>
      </c>
      <c r="AJ49" s="1111"/>
      <c r="AK49" s="1308"/>
      <c r="AL49" s="1111"/>
      <c r="AM49" s="1168"/>
      <c r="AN49" s="1292"/>
      <c r="AO49" s="1293"/>
      <c r="AP49" s="1292"/>
      <c r="AQ49" s="1293"/>
      <c r="AR49" s="1113"/>
      <c r="AS49" s="1117"/>
      <c r="AT49" s="1303"/>
      <c r="AU49" s="398" t="s">
        <v>287</v>
      </c>
      <c r="AV49" s="1294"/>
      <c r="AW49" s="1190"/>
      <c r="AX49" s="1195"/>
      <c r="AY49" s="1289"/>
      <c r="AZ49" s="1289"/>
      <c r="BA49" s="1289"/>
      <c r="BB49" s="1289"/>
      <c r="BC49" s="1195"/>
      <c r="BD49" s="1190"/>
      <c r="BE49" s="1312"/>
      <c r="BF49" s="1190"/>
      <c r="BG49" s="1190"/>
      <c r="BH49" s="1190"/>
      <c r="BI49" s="1190"/>
      <c r="BJ49" s="1190"/>
      <c r="BK49" s="1286"/>
      <c r="BL49" s="733"/>
      <c r="BM49" s="1190"/>
      <c r="BN49" s="1312"/>
      <c r="BO49" s="1190"/>
      <c r="BP49" s="1190"/>
      <c r="BQ49" s="1190"/>
      <c r="BR49" s="1190"/>
      <c r="BS49" s="1285"/>
      <c r="BT49" s="1286"/>
      <c r="BU49" s="1284"/>
      <c r="BV49" s="1284"/>
      <c r="BW49" s="1190"/>
      <c r="BX49" s="1312"/>
      <c r="BY49" s="1190"/>
      <c r="BZ49" s="1190"/>
      <c r="CA49" s="1190"/>
      <c r="CB49" s="1190"/>
      <c r="CC49" s="1285"/>
      <c r="CD49" s="1286"/>
      <c r="CE49" s="1284"/>
      <c r="CF49" s="1284"/>
      <c r="CG49" s="1281"/>
      <c r="CH49" s="1280"/>
      <c r="CI49" s="762"/>
      <c r="CJ49" s="1279"/>
    </row>
    <row r="50" spans="2:88" ht="83.45" customHeight="1">
      <c r="B50" s="1113"/>
      <c r="C50" s="1111"/>
      <c r="D50" s="1111"/>
      <c r="E50" s="1111"/>
      <c r="F50" s="1186"/>
      <c r="G50" s="1111"/>
      <c r="H50" s="1113"/>
      <c r="I50" s="1111"/>
      <c r="J50" s="1111"/>
      <c r="K50" s="1298"/>
      <c r="L50" s="1187"/>
      <c r="M50" s="1111"/>
      <c r="N50" s="1111"/>
      <c r="O50" s="1145"/>
      <c r="P50" s="1298"/>
      <c r="Q50" s="1117"/>
      <c r="R50" s="1299"/>
      <c r="S50" s="1145"/>
      <c r="T50" s="1120"/>
      <c r="U50" s="1117"/>
      <c r="V50" s="1295"/>
      <c r="W50" s="1296"/>
      <c r="X50" s="1297"/>
      <c r="Y50" s="1113"/>
      <c r="Z50" s="1113"/>
      <c r="AA50" s="411" t="s">
        <v>1382</v>
      </c>
      <c r="AB50" s="344" t="s">
        <v>89</v>
      </c>
      <c r="AC50" s="332" t="s">
        <v>167</v>
      </c>
      <c r="AD50" s="344" t="s">
        <v>91</v>
      </c>
      <c r="AE50" s="344" t="s">
        <v>208</v>
      </c>
      <c r="AF50" s="357">
        <f>VLOOKUP(AE50,'Datos Validacion'!$K$6:$L$8,2,0)</f>
        <v>0.1</v>
      </c>
      <c r="AG50" s="332" t="s">
        <v>188</v>
      </c>
      <c r="AH50" s="357">
        <f>VLOOKUP(AG50,'Datos Validacion'!$M$6:$N$7,2,0)</f>
        <v>0.25</v>
      </c>
      <c r="AI50" s="344" t="s">
        <v>94</v>
      </c>
      <c r="AJ50" s="334" t="s">
        <v>209</v>
      </c>
      <c r="AK50" s="344" t="s">
        <v>96</v>
      </c>
      <c r="AL50" s="332" t="s">
        <v>210</v>
      </c>
      <c r="AM50" s="358">
        <f t="shared" ref="AM50" si="104">+AF50+AH50</f>
        <v>0.35</v>
      </c>
      <c r="AN50" s="1292"/>
      <c r="AO50" s="1293"/>
      <c r="AP50" s="1292"/>
      <c r="AQ50" s="1293"/>
      <c r="AR50" s="1113"/>
      <c r="AS50" s="1117"/>
      <c r="AT50" s="1303"/>
      <c r="AU50" s="398" t="s">
        <v>211</v>
      </c>
      <c r="AV50" s="387" t="s">
        <v>351</v>
      </c>
      <c r="AW50" s="388">
        <v>45209</v>
      </c>
      <c r="AX50" s="389" t="s">
        <v>213</v>
      </c>
      <c r="AY50" s="391" t="s">
        <v>205</v>
      </c>
      <c r="AZ50" s="405" t="s">
        <v>151</v>
      </c>
      <c r="BA50" s="389"/>
      <c r="BB50" s="391" t="s">
        <v>152</v>
      </c>
      <c r="BC50" s="387" t="s">
        <v>206</v>
      </c>
      <c r="BD50" s="388">
        <f>BD20</f>
        <v>45335</v>
      </c>
      <c r="BE50" s="722" t="str">
        <f t="shared" ref="BE50:BK50" si="105">BE20</f>
        <v>Infomes periodicos de seguimiento alertas de eventos e incidentes</v>
      </c>
      <c r="BF50" s="388" t="str">
        <f t="shared" si="105"/>
        <v>Oficina Sistemas de Información 
- Monitoreo Plataforma Tecnológica</v>
      </c>
      <c r="BG50" s="723" t="str">
        <f t="shared" si="105"/>
        <v>MRSPI2022 Seguimeinto Acciones 202312 202402</v>
      </c>
      <c r="BH50" s="388"/>
      <c r="BI50" s="388" t="str">
        <f t="shared" si="105"/>
        <v>X</v>
      </c>
      <c r="BJ50" s="722" t="str">
        <f t="shared" si="105"/>
        <v>ANS Contrato GC363-2025</v>
      </c>
      <c r="BK50" s="724" t="str">
        <f t="shared" si="105"/>
        <v>Cumplida</v>
      </c>
      <c r="BL50" s="733"/>
      <c r="BM50" s="388">
        <f>BM20</f>
        <v>45335</v>
      </c>
      <c r="BN50" s="722" t="str">
        <f t="shared" ref="BN50:BP50" si="106">BN20</f>
        <v>Infomes periodicos de seguimiento alertas de eventos e incidentes</v>
      </c>
      <c r="BO50" s="388" t="str">
        <f t="shared" si="106"/>
        <v>Oficina Sistemas de Información 
- Monitoreo Plataforma Tecnológica</v>
      </c>
      <c r="BP50" s="388" t="str">
        <f t="shared" si="106"/>
        <v>MRSPI2022 Seguimeinto Acciones 202312 202402</v>
      </c>
      <c r="BQ50" s="388"/>
      <c r="BR50" s="388" t="str">
        <f t="shared" ref="BR50:BT50" si="107">BR20</f>
        <v>X</v>
      </c>
      <c r="BS50" s="723" t="str">
        <f t="shared" si="107"/>
        <v>ANS Contrato GC363-2025</v>
      </c>
      <c r="BT50" s="724" t="str">
        <f t="shared" si="107"/>
        <v>Cumplida</v>
      </c>
      <c r="BU50" s="720"/>
      <c r="BV50" s="720"/>
      <c r="BW50" s="388">
        <f>BW20</f>
        <v>45335</v>
      </c>
      <c r="BX50" s="722" t="str">
        <f t="shared" ref="BX50:BZ50" si="108">BX20</f>
        <v>Infomes periodicos de seguimiento alertas de eventos e incidentes</v>
      </c>
      <c r="BY50" s="388" t="str">
        <f t="shared" si="108"/>
        <v>Oficina Sistemas de Información 
- Monitoreo Plataforma Tecnológica</v>
      </c>
      <c r="BZ50" s="388" t="str">
        <f t="shared" si="108"/>
        <v>MRSPI2022 Seguimeinto Acciones 202312 202402</v>
      </c>
      <c r="CA50" s="388"/>
      <c r="CB50" s="388" t="str">
        <f t="shared" ref="CB50:CD50" si="109">CB20</f>
        <v>X</v>
      </c>
      <c r="CC50" s="723" t="str">
        <f t="shared" si="109"/>
        <v>ANS Contrato GC363-2025</v>
      </c>
      <c r="CD50" s="724" t="str">
        <f t="shared" si="109"/>
        <v>Cumplida</v>
      </c>
      <c r="CE50" s="720"/>
      <c r="CF50" s="720"/>
      <c r="CG50" s="762"/>
      <c r="CH50" s="755" t="s">
        <v>152</v>
      </c>
      <c r="CI50" s="762" t="str">
        <f t="shared" ref="CI50" si="110">CI20</f>
        <v>ANS Contrato GC363-2025</v>
      </c>
      <c r="CJ50" s="616" t="s">
        <v>1314</v>
      </c>
    </row>
    <row r="51" spans="2:88" ht="69" customHeight="1">
      <c r="B51" s="1117" t="s">
        <v>1327</v>
      </c>
      <c r="C51" s="329"/>
      <c r="D51" s="329"/>
      <c r="E51" s="1117"/>
      <c r="F51" s="1186" t="s">
        <v>357</v>
      </c>
      <c r="G51" s="1111" t="s">
        <v>358</v>
      </c>
      <c r="H51" s="1113" t="s">
        <v>256</v>
      </c>
      <c r="I51" s="1111" t="s">
        <v>359</v>
      </c>
      <c r="J51" s="1111" t="s">
        <v>360</v>
      </c>
      <c r="K51" s="1298" t="s">
        <v>343</v>
      </c>
      <c r="L51" s="1187">
        <v>13</v>
      </c>
      <c r="M51" s="1111"/>
      <c r="N51" s="1111"/>
      <c r="O51" s="1145" t="s">
        <v>79</v>
      </c>
      <c r="P51" s="1298" t="s">
        <v>345</v>
      </c>
      <c r="Q51" s="1117">
        <v>13</v>
      </c>
      <c r="R51" s="1299" t="s">
        <v>361</v>
      </c>
      <c r="S51" s="1145" t="s">
        <v>82</v>
      </c>
      <c r="T51" s="1120" t="s">
        <v>362</v>
      </c>
      <c r="U51" s="1117" t="s">
        <v>184</v>
      </c>
      <c r="V51" s="1295">
        <f>VLOOKUP(U51,'Datos Validacion'!$C$6:$D$10,2,0)</f>
        <v>0.4</v>
      </c>
      <c r="W51" s="1307" t="s">
        <v>263</v>
      </c>
      <c r="X51" s="1297">
        <f>VLOOKUP(W51,'Datos Validacion'!$E$6:$F$15,2,0)</f>
        <v>0.6</v>
      </c>
      <c r="Y51" s="1111" t="s">
        <v>1389</v>
      </c>
      <c r="Z51" s="1113" t="s">
        <v>263</v>
      </c>
      <c r="AA51" s="1309" t="s">
        <v>1388</v>
      </c>
      <c r="AB51" s="344" t="s">
        <v>89</v>
      </c>
      <c r="AC51" s="344" t="s">
        <v>266</v>
      </c>
      <c r="AD51" s="344" t="s">
        <v>91</v>
      </c>
      <c r="AE51" s="344" t="s">
        <v>92</v>
      </c>
      <c r="AF51" s="357">
        <f>VLOOKUP(AE51,'Datos Validacion'!$K$6:$L$8,2,0)</f>
        <v>0.25</v>
      </c>
      <c r="AG51" s="332" t="s">
        <v>188</v>
      </c>
      <c r="AH51" s="357">
        <f>VLOOKUP(AG51,'Datos Validacion'!$M$6:$N$7,2,0)</f>
        <v>0.25</v>
      </c>
      <c r="AI51" s="344" t="s">
        <v>94</v>
      </c>
      <c r="AJ51" s="1111" t="s">
        <v>267</v>
      </c>
      <c r="AK51" s="1308" t="s">
        <v>96</v>
      </c>
      <c r="AL51" s="1111" t="s">
        <v>268</v>
      </c>
      <c r="AM51" s="1168">
        <f>+AF51+AH51</f>
        <v>0.5</v>
      </c>
      <c r="AN51" s="1292" t="str">
        <f t="shared" ref="AN51:AN57" si="111">IF(AO51&lt;=20%,"MUY BAJA",IF(AO51&lt;=40%,"BAJA",IF(AO51&lt;=60%,"MEDIA",IF(AO51&lt;=80%,"ALTA","MUY ALTA"))))</f>
        <v>MUY BAJA</v>
      </c>
      <c r="AO51" s="1293">
        <f t="shared" ref="AO51:AO57" si="112">IF(OR(AE51="prevenir",AE51="detectar"),(V51-(V51*AM51)), V51)</f>
        <v>0.2</v>
      </c>
      <c r="AP51" s="1292" t="str">
        <f t="shared" ref="AP51:AP57" si="113">IF(AQ51&lt;=20%,"LEVE",IF(AQ51&lt;=40%,"MENOR",IF(AQ51&lt;=60%,"MODERADO",IF(AQ51&lt;=80%,"MAYOR","CATASTROFICO"))))</f>
        <v>MODERADO</v>
      </c>
      <c r="AQ51" s="1293">
        <f t="shared" ref="AQ51:AQ57" si="114">IF(AE51="corregir",(X51-(X51*AM51)), X51)</f>
        <v>0.6</v>
      </c>
      <c r="AR51" s="1113" t="s">
        <v>263</v>
      </c>
      <c r="AS51" s="1117" t="s">
        <v>191</v>
      </c>
      <c r="AT51" s="364"/>
      <c r="AU51" s="398" t="s">
        <v>99</v>
      </c>
      <c r="AV51" s="1294" t="s">
        <v>350</v>
      </c>
      <c r="AW51" s="1190">
        <v>45209</v>
      </c>
      <c r="AX51" s="1195" t="str">
        <f>AX31</f>
        <v xml:space="preserve">Pendiente de publicar en noviembre 2023 noticia sobre aplicación de políticas de segurida de la información. </v>
      </c>
      <c r="AY51" s="1289" t="str">
        <f t="shared" ref="AY51:BC51" si="115">AY31</f>
        <v>Oficina Sistemas de Información 
SPI</v>
      </c>
      <c r="AZ51" s="1289">
        <f t="shared" si="115"/>
        <v>0</v>
      </c>
      <c r="BA51" s="1289"/>
      <c r="BB51" s="1289">
        <f t="shared" si="115"/>
        <v>0</v>
      </c>
      <c r="BC51" s="1195">
        <f t="shared" si="115"/>
        <v>0</v>
      </c>
      <c r="BD51" s="1190" t="str">
        <f>BD31</f>
        <v>12/02/204</v>
      </c>
      <c r="BE51" s="1312" t="str">
        <f t="shared" ref="BE51:BK51" si="116">BE31</f>
        <v>Durante el 2024 se adelantarán publicaciones de buenas prácticas de seguridad y privacidad de la información y el manejo de repositorios de almacenamientos.</v>
      </c>
      <c r="BF51" s="1190" t="str">
        <f t="shared" si="116"/>
        <v>Oficina Sistemas de Información 
SPI</v>
      </c>
      <c r="BG51" s="1190" t="str">
        <f t="shared" si="116"/>
        <v>2 ECCS SPI 2024</v>
      </c>
      <c r="BH51" s="1190"/>
      <c r="BI51" s="1190" t="str">
        <f t="shared" si="116"/>
        <v>X</v>
      </c>
      <c r="BJ51" s="1190" t="str">
        <f t="shared" si="116"/>
        <v>Se implementan controles de acceso de usuarios a servicios de almacenamiento institucionales</v>
      </c>
      <c r="BK51" s="1286" t="str">
        <f t="shared" si="116"/>
        <v xml:space="preserve">En Ejecución </v>
      </c>
      <c r="BL51" s="733"/>
      <c r="BM51" s="1190">
        <f>BM31</f>
        <v>45365</v>
      </c>
      <c r="BN51" s="1312" t="str">
        <f t="shared" ref="BN51:BP51" si="117">BN31</f>
        <v xml:space="preserve">Durante el 2024 se adelantarán publicaciones de buenas prácticas de seguridad y privacidad de la información y el manejo de repositorios de almacenamientos.
Se impleemnta a partir del mes de Marzo 2024 acorde con la articulación de la Matriz de Comunicación Interna y la Estrategia Capacitación, Comunicaciópn y Sensibilización - ECCS-SPI. En Desarrollo de la ECCS-SPI el 20/03/2024 se adelantará en el proceso de inducción nuevos funcionarios se informara sobre el alcance de SPI anivel institucional y buenas prácticas SPI y Seguridad Digital. 
</v>
      </c>
      <c r="BO51" s="1190" t="str">
        <f t="shared" si="117"/>
        <v>Oficina Sistemas de Información 
SPI</v>
      </c>
      <c r="BP51" s="1190" t="str">
        <f t="shared" si="117"/>
        <v>2 ECCS SPI 2024</v>
      </c>
      <c r="BQ51" s="1190"/>
      <c r="BR51" s="1190" t="str">
        <f t="shared" ref="BR51:BT51" si="118">BR31</f>
        <v>X</v>
      </c>
      <c r="BS51" s="1285" t="str">
        <f t="shared" si="118"/>
        <v>Se implementan controles de acceso de usuarios a servicios de almacenamiento institucionales.
Se han definido la ECCS-SPI con los temas a apropiar durante 2024 y articulación con Comunicación Interna para su divulgación.
Apropiación de SPI y Buenas prácticas de control sobre activos: Inducción Nuevos Funcionarios 20/03/2024</v>
      </c>
      <c r="BT51" s="1286" t="str">
        <f t="shared" si="118"/>
        <v xml:space="preserve">En Ejecución </v>
      </c>
      <c r="BU51" s="1284"/>
      <c r="BV51" s="1284">
        <v>1</v>
      </c>
      <c r="BW51" s="1190">
        <f>BW31</f>
        <v>45365</v>
      </c>
      <c r="BX51" s="1312" t="str">
        <f t="shared" ref="BX51:BZ51" si="119">BX31</f>
        <v xml:space="preserve">El 20/03/2024.se llevó a cabo el proceso de inducción a nuevos funcionarios en la cual se apropio el alacance sw la gestión tecnológica, atención de la Mesa de ayuda y soporte técnico a usuarios y equipos institucionales, y el alcance de la seguridad y privacidad de la información y aplaición de buenas prácticas de SPI y Seguridad Digital en el uso de activos institucionales.
</v>
      </c>
      <c r="BY51" s="1190" t="str">
        <f t="shared" si="119"/>
        <v>Oficina Sistemas de Información 
SPI</v>
      </c>
      <c r="BZ51" s="1190" t="str">
        <f t="shared" si="119"/>
        <v>2 ECCS SPI 2024</v>
      </c>
      <c r="CA51" s="1190"/>
      <c r="CB51" s="1190" t="str">
        <f t="shared" ref="CB51:CD51" si="120">CB31</f>
        <v>X</v>
      </c>
      <c r="CC51" s="1285" t="str">
        <f t="shared" si="120"/>
        <v>Los controles de acceso de usuarios a servicios de red cuentan don doble factor de autenticación para uso de almacenamiento institucionales, aplicaciones como Gestión Documental o Mintranet con acceso externo.</v>
      </c>
      <c r="CD51" s="1286" t="str">
        <f t="shared" si="120"/>
        <v xml:space="preserve">En Ejecución </v>
      </c>
      <c r="CE51" s="1284"/>
      <c r="CF51" s="1284">
        <v>1</v>
      </c>
      <c r="CG51" s="1281"/>
      <c r="CH51" s="1280" t="str">
        <f t="shared" ref="CH51:CJ51" si="121">CH31</f>
        <v>X</v>
      </c>
      <c r="CI51" s="762" t="str">
        <f t="shared" si="121"/>
        <v>Los controles de acceso de usuarios a servicios de red cuentan don doble factor de autenticación para uso de almacenamiento institucionales, aplicaciones como Gestión Documental o Mintranet con acceso externo.</v>
      </c>
      <c r="CJ51" s="1279" t="str">
        <f t="shared" si="121"/>
        <v xml:space="preserve">En Ejecución </v>
      </c>
    </row>
    <row r="52" spans="2:88" ht="57.75" customHeight="1">
      <c r="B52" s="1117"/>
      <c r="C52" s="329"/>
      <c r="D52" s="329"/>
      <c r="E52" s="1117"/>
      <c r="F52" s="1186"/>
      <c r="G52" s="1111"/>
      <c r="H52" s="1113"/>
      <c r="I52" s="1111"/>
      <c r="J52" s="1111"/>
      <c r="K52" s="1298"/>
      <c r="L52" s="1187"/>
      <c r="M52" s="1111"/>
      <c r="N52" s="1111"/>
      <c r="O52" s="1145"/>
      <c r="P52" s="1298"/>
      <c r="Q52" s="1117"/>
      <c r="R52" s="1299"/>
      <c r="S52" s="1145"/>
      <c r="T52" s="1120"/>
      <c r="U52" s="1117"/>
      <c r="V52" s="1295"/>
      <c r="W52" s="1307"/>
      <c r="X52" s="1297"/>
      <c r="Y52" s="1111"/>
      <c r="Z52" s="1113"/>
      <c r="AA52" s="1309"/>
      <c r="AB52" s="344" t="s">
        <v>89</v>
      </c>
      <c r="AC52" s="344" t="s">
        <v>266</v>
      </c>
      <c r="AD52" s="344" t="s">
        <v>91</v>
      </c>
      <c r="AE52" s="344" t="s">
        <v>92</v>
      </c>
      <c r="AF52" s="357">
        <f>VLOOKUP(AE52,'Datos Validacion'!$K$6:$L$8,2,0)</f>
        <v>0.25</v>
      </c>
      <c r="AG52" s="332" t="s">
        <v>188</v>
      </c>
      <c r="AH52" s="357">
        <f>VLOOKUP(AG52,'Datos Validacion'!$M$6:$N$7,2,0)</f>
        <v>0.25</v>
      </c>
      <c r="AI52" s="344" t="s">
        <v>94</v>
      </c>
      <c r="AJ52" s="1111"/>
      <c r="AK52" s="1308"/>
      <c r="AL52" s="1111"/>
      <c r="AM52" s="1168"/>
      <c r="AN52" s="1292"/>
      <c r="AO52" s="1293"/>
      <c r="AP52" s="1292"/>
      <c r="AQ52" s="1293"/>
      <c r="AR52" s="1113"/>
      <c r="AS52" s="1117"/>
      <c r="AT52" s="364"/>
      <c r="AU52" s="398" t="s">
        <v>287</v>
      </c>
      <c r="AV52" s="1294"/>
      <c r="AW52" s="1190"/>
      <c r="AX52" s="1195"/>
      <c r="AY52" s="1289"/>
      <c r="AZ52" s="1289"/>
      <c r="BA52" s="1289"/>
      <c r="BB52" s="1289"/>
      <c r="BC52" s="1195"/>
      <c r="BD52" s="1190"/>
      <c r="BE52" s="1312"/>
      <c r="BF52" s="1190"/>
      <c r="BG52" s="1190"/>
      <c r="BH52" s="1190"/>
      <c r="BI52" s="1190"/>
      <c r="BJ52" s="1190"/>
      <c r="BK52" s="1286"/>
      <c r="BL52" s="733"/>
      <c r="BM52" s="1190"/>
      <c r="BN52" s="1312"/>
      <c r="BO52" s="1190"/>
      <c r="BP52" s="1190"/>
      <c r="BQ52" s="1190"/>
      <c r="BR52" s="1190"/>
      <c r="BS52" s="1285"/>
      <c r="BT52" s="1286"/>
      <c r="BU52" s="1284"/>
      <c r="BV52" s="1284"/>
      <c r="BW52" s="1190"/>
      <c r="BX52" s="1312"/>
      <c r="BY52" s="1190"/>
      <c r="BZ52" s="1190"/>
      <c r="CA52" s="1190"/>
      <c r="CB52" s="1190"/>
      <c r="CC52" s="1285"/>
      <c r="CD52" s="1286"/>
      <c r="CE52" s="1284"/>
      <c r="CF52" s="1284"/>
      <c r="CG52" s="1281"/>
      <c r="CH52" s="1280"/>
      <c r="CI52" s="762"/>
      <c r="CJ52" s="1279"/>
    </row>
    <row r="53" spans="2:88" ht="66.75" customHeight="1">
      <c r="B53" s="1117"/>
      <c r="C53" s="329"/>
      <c r="D53" s="329"/>
      <c r="E53" s="1117"/>
      <c r="F53" s="1186"/>
      <c r="G53" s="1111"/>
      <c r="H53" s="1113"/>
      <c r="I53" s="1111"/>
      <c r="J53" s="1111"/>
      <c r="K53" s="1298"/>
      <c r="L53" s="1187"/>
      <c r="M53" s="1111"/>
      <c r="N53" s="1111"/>
      <c r="O53" s="1145"/>
      <c r="P53" s="1298"/>
      <c r="Q53" s="1117"/>
      <c r="R53" s="1299"/>
      <c r="S53" s="1145"/>
      <c r="T53" s="1120"/>
      <c r="U53" s="1117"/>
      <c r="V53" s="1295"/>
      <c r="W53" s="1307"/>
      <c r="X53" s="1297"/>
      <c r="Y53" s="1111"/>
      <c r="Z53" s="1113"/>
      <c r="AA53" s="411" t="s">
        <v>1382</v>
      </c>
      <c r="AB53" s="344" t="s">
        <v>89</v>
      </c>
      <c r="AC53" s="332" t="s">
        <v>167</v>
      </c>
      <c r="AD53" s="344" t="s">
        <v>91</v>
      </c>
      <c r="AE53" s="344" t="s">
        <v>208</v>
      </c>
      <c r="AF53" s="357">
        <f>VLOOKUP(AE53,'Datos Validacion'!$K$6:$L$8,2,0)</f>
        <v>0.1</v>
      </c>
      <c r="AG53" s="332" t="s">
        <v>188</v>
      </c>
      <c r="AH53" s="357">
        <f>VLOOKUP(AG53,'Datos Validacion'!$M$6:$N$7,2,0)</f>
        <v>0.25</v>
      </c>
      <c r="AI53" s="344" t="s">
        <v>94</v>
      </c>
      <c r="AJ53" s="334" t="s">
        <v>209</v>
      </c>
      <c r="AK53" s="344" t="s">
        <v>96</v>
      </c>
      <c r="AL53" s="332" t="s">
        <v>210</v>
      </c>
      <c r="AM53" s="358">
        <f t="shared" ref="AM53" si="122">+AF53+AH53</f>
        <v>0.35</v>
      </c>
      <c r="AN53" s="1292"/>
      <c r="AO53" s="1293"/>
      <c r="AP53" s="1292"/>
      <c r="AQ53" s="1293"/>
      <c r="AR53" s="1113"/>
      <c r="AS53" s="1117"/>
      <c r="AT53" s="364"/>
      <c r="AU53" s="398" t="s">
        <v>211</v>
      </c>
      <c r="AV53" s="387" t="s">
        <v>351</v>
      </c>
      <c r="AW53" s="388">
        <v>45209</v>
      </c>
      <c r="AX53" s="389" t="s">
        <v>213</v>
      </c>
      <c r="AY53" s="391" t="s">
        <v>205</v>
      </c>
      <c r="AZ53" s="405" t="s">
        <v>151</v>
      </c>
      <c r="BA53" s="389"/>
      <c r="BB53" s="391" t="s">
        <v>152</v>
      </c>
      <c r="BC53" s="387" t="s">
        <v>206</v>
      </c>
      <c r="BD53" s="388">
        <f>BD20</f>
        <v>45335</v>
      </c>
      <c r="BE53" s="723" t="str">
        <f t="shared" ref="BE53:BK53" si="123">BE20</f>
        <v>Infomes periodicos de seguimiento alertas de eventos e incidentes</v>
      </c>
      <c r="BF53" s="388" t="str">
        <f t="shared" si="123"/>
        <v>Oficina Sistemas de Información 
- Monitoreo Plataforma Tecnológica</v>
      </c>
      <c r="BG53" s="723" t="str">
        <f t="shared" si="123"/>
        <v>MRSPI2022 Seguimeinto Acciones 202312 202402</v>
      </c>
      <c r="BH53" s="388">
        <f t="shared" si="123"/>
        <v>0</v>
      </c>
      <c r="BI53" s="388" t="str">
        <f t="shared" si="123"/>
        <v>X</v>
      </c>
      <c r="BJ53" s="722" t="str">
        <f t="shared" si="123"/>
        <v>ANS Contrato GC363-2025</v>
      </c>
      <c r="BK53" s="724" t="str">
        <f t="shared" si="123"/>
        <v>Cumplida</v>
      </c>
      <c r="BL53" s="733"/>
      <c r="BM53" s="388">
        <f>BM20</f>
        <v>45335</v>
      </c>
      <c r="BN53" s="723" t="str">
        <f t="shared" ref="BN53:BT53" si="124">BN20</f>
        <v>Infomes periodicos de seguimiento alertas de eventos e incidentes</v>
      </c>
      <c r="BO53" s="388" t="str">
        <f t="shared" si="124"/>
        <v>Oficina Sistemas de Información 
- Monitoreo Plataforma Tecnológica</v>
      </c>
      <c r="BP53" s="388" t="str">
        <f t="shared" si="124"/>
        <v>MRSPI2022 Seguimeinto Acciones 202312 202402</v>
      </c>
      <c r="BQ53" s="388">
        <f t="shared" si="124"/>
        <v>0</v>
      </c>
      <c r="BR53" s="388" t="str">
        <f t="shared" si="124"/>
        <v>X</v>
      </c>
      <c r="BS53" s="723" t="str">
        <f t="shared" si="124"/>
        <v>ANS Contrato GC363-2025</v>
      </c>
      <c r="BT53" s="724" t="str">
        <f t="shared" si="124"/>
        <v>Cumplida</v>
      </c>
      <c r="BU53" s="720"/>
      <c r="BV53" s="720"/>
      <c r="BW53" s="388">
        <f>BW20</f>
        <v>45335</v>
      </c>
      <c r="BX53" s="723" t="str">
        <f t="shared" ref="BX53:CD53" si="125">BX20</f>
        <v>Infomes periodicos de seguimiento alertas de eventos e incidentes</v>
      </c>
      <c r="BY53" s="388" t="str">
        <f t="shared" si="125"/>
        <v>Oficina Sistemas de Información 
- Monitoreo Plataforma Tecnológica</v>
      </c>
      <c r="BZ53" s="388" t="str">
        <f t="shared" si="125"/>
        <v>MRSPI2022 Seguimeinto Acciones 202312 202402</v>
      </c>
      <c r="CA53" s="388">
        <f t="shared" si="125"/>
        <v>0</v>
      </c>
      <c r="CB53" s="388" t="str">
        <f t="shared" si="125"/>
        <v>X</v>
      </c>
      <c r="CC53" s="723" t="str">
        <f t="shared" si="125"/>
        <v>ANS Contrato GC363-2025</v>
      </c>
      <c r="CD53" s="724" t="str">
        <f t="shared" si="125"/>
        <v>Cumplida</v>
      </c>
      <c r="CE53" s="720"/>
      <c r="CF53" s="720"/>
      <c r="CG53" s="762"/>
      <c r="CH53" s="755" t="s">
        <v>152</v>
      </c>
      <c r="CI53" s="762" t="str">
        <f t="shared" ref="CI53" si="126">CI20</f>
        <v>ANS Contrato GC363-2025</v>
      </c>
      <c r="CJ53" s="616" t="s">
        <v>1314</v>
      </c>
    </row>
    <row r="54" spans="2:88" ht="64.5" customHeight="1">
      <c r="B54" s="1311" t="s">
        <v>1328</v>
      </c>
      <c r="C54" s="329"/>
      <c r="D54" s="329"/>
      <c r="E54" s="1308" t="s">
        <v>364</v>
      </c>
      <c r="F54" s="1311" t="s">
        <v>365</v>
      </c>
      <c r="G54" s="1111" t="s">
        <v>366</v>
      </c>
      <c r="H54" s="1113" t="s">
        <v>256</v>
      </c>
      <c r="I54" s="1111" t="s">
        <v>359</v>
      </c>
      <c r="J54" s="1111" t="s">
        <v>360</v>
      </c>
      <c r="K54" s="1298" t="s">
        <v>343</v>
      </c>
      <c r="L54" s="1310">
        <v>14</v>
      </c>
      <c r="M54" s="1111"/>
      <c r="N54" s="1111"/>
      <c r="O54" s="1145" t="s">
        <v>79</v>
      </c>
      <c r="P54" s="1298" t="s">
        <v>345</v>
      </c>
      <c r="Q54" s="1117">
        <v>14</v>
      </c>
      <c r="R54" s="1299" t="s">
        <v>367</v>
      </c>
      <c r="S54" s="1145" t="s">
        <v>82</v>
      </c>
      <c r="T54" s="1120" t="s">
        <v>362</v>
      </c>
      <c r="U54" s="1117" t="s">
        <v>184</v>
      </c>
      <c r="V54" s="1295">
        <f>VLOOKUP(U54,'Datos Validacion'!$C$6:$D$10,2,0)</f>
        <v>0.4</v>
      </c>
      <c r="W54" s="1296" t="s">
        <v>263</v>
      </c>
      <c r="X54" s="1297">
        <f>VLOOKUP(W54,'Datos Validacion'!$E$6:$F$15,2,0)</f>
        <v>0.6</v>
      </c>
      <c r="Y54" s="1111" t="s">
        <v>1389</v>
      </c>
      <c r="Z54" s="1113" t="s">
        <v>263</v>
      </c>
      <c r="AA54" s="1309" t="s">
        <v>1388</v>
      </c>
      <c r="AB54" s="344" t="s">
        <v>89</v>
      </c>
      <c r="AC54" s="344" t="s">
        <v>266</v>
      </c>
      <c r="AD54" s="344" t="s">
        <v>91</v>
      </c>
      <c r="AE54" s="344" t="s">
        <v>92</v>
      </c>
      <c r="AF54" s="357">
        <f>VLOOKUP(AE54,'Datos Validacion'!$K$6:$L$8,2,0)</f>
        <v>0.25</v>
      </c>
      <c r="AG54" s="332" t="s">
        <v>188</v>
      </c>
      <c r="AH54" s="357">
        <f>VLOOKUP(AG54,'Datos Validacion'!$M$6:$N$7,2,0)</f>
        <v>0.25</v>
      </c>
      <c r="AI54" s="344" t="s">
        <v>94</v>
      </c>
      <c r="AJ54" s="1111" t="s">
        <v>267</v>
      </c>
      <c r="AK54" s="1308" t="s">
        <v>96</v>
      </c>
      <c r="AL54" s="1111" t="s">
        <v>268</v>
      </c>
      <c r="AM54" s="1168">
        <f>+AF54+AH54</f>
        <v>0.5</v>
      </c>
      <c r="AN54" s="1292" t="str">
        <f t="shared" si="111"/>
        <v>MUY BAJA</v>
      </c>
      <c r="AO54" s="1293">
        <f t="shared" si="112"/>
        <v>0.2</v>
      </c>
      <c r="AP54" s="1292" t="str">
        <f t="shared" si="113"/>
        <v>MODERADO</v>
      </c>
      <c r="AQ54" s="1293">
        <f t="shared" si="114"/>
        <v>0.6</v>
      </c>
      <c r="AR54" s="1113" t="s">
        <v>263</v>
      </c>
      <c r="AS54" s="1117" t="s">
        <v>191</v>
      </c>
      <c r="AT54" s="1303"/>
      <c r="AU54" s="398" t="s">
        <v>99</v>
      </c>
      <c r="AV54" s="1294" t="s">
        <v>350</v>
      </c>
      <c r="AW54" s="1190">
        <v>45209</v>
      </c>
      <c r="AX54" s="1195" t="str">
        <f>AX31</f>
        <v xml:space="preserve">Pendiente de publicar en noviembre 2023 noticia sobre aplicación de políticas de segurida de la información. </v>
      </c>
      <c r="AY54" s="1289" t="str">
        <f t="shared" ref="AY54:BC54" si="127">AY31</f>
        <v>Oficina Sistemas de Información 
SPI</v>
      </c>
      <c r="AZ54" s="1289">
        <f t="shared" si="127"/>
        <v>0</v>
      </c>
      <c r="BA54" s="1289"/>
      <c r="BB54" s="1289">
        <f t="shared" si="127"/>
        <v>0</v>
      </c>
      <c r="BC54" s="1195">
        <f t="shared" si="127"/>
        <v>0</v>
      </c>
      <c r="BD54" s="1190" t="str">
        <f>BD31</f>
        <v>12/02/204</v>
      </c>
      <c r="BE54" s="1285" t="str">
        <f t="shared" ref="BE54:BK54" si="128">BE31</f>
        <v>Durante el 2024 se adelantarán publicaciones de buenas prácticas de seguridad y privacidad de la información y el manejo de repositorios de almacenamientos.</v>
      </c>
      <c r="BF54" s="1190" t="str">
        <f t="shared" si="128"/>
        <v>Oficina Sistemas de Información 
SPI</v>
      </c>
      <c r="BG54" s="1190" t="str">
        <f t="shared" si="128"/>
        <v>2 ECCS SPI 2024</v>
      </c>
      <c r="BH54" s="1190"/>
      <c r="BI54" s="1190" t="str">
        <f t="shared" si="128"/>
        <v>X</v>
      </c>
      <c r="BJ54" s="1190" t="str">
        <f t="shared" si="128"/>
        <v>Se implementan controles de acceso de usuarios a servicios de almacenamiento institucionales</v>
      </c>
      <c r="BK54" s="1286" t="str">
        <f t="shared" si="128"/>
        <v xml:space="preserve">En Ejecución </v>
      </c>
      <c r="BL54" s="733"/>
      <c r="BM54" s="1190">
        <f>BM31</f>
        <v>45365</v>
      </c>
      <c r="BN54" s="1285" t="str">
        <f t="shared" ref="BN54:BP54" si="129">BN31</f>
        <v xml:space="preserve">Durante el 2024 se adelantarán publicaciones de buenas prácticas de seguridad y privacidad de la información y el manejo de repositorios de almacenamientos.
Se impleemnta a partir del mes de Marzo 2024 acorde con la articulación de la Matriz de Comunicación Interna y la Estrategia Capacitación, Comunicaciópn y Sensibilización - ECCS-SPI. En Desarrollo de la ECCS-SPI el 20/03/2024 se adelantará en el proceso de inducción nuevos funcionarios se informara sobre el alcance de SPI anivel institucional y buenas prácticas SPI y Seguridad Digital. 
</v>
      </c>
      <c r="BO54" s="1190" t="str">
        <f t="shared" si="129"/>
        <v>Oficina Sistemas de Información 
SPI</v>
      </c>
      <c r="BP54" s="1190" t="str">
        <f t="shared" si="129"/>
        <v>2 ECCS SPI 2024</v>
      </c>
      <c r="BQ54" s="1190"/>
      <c r="BR54" s="1190" t="str">
        <f t="shared" ref="BR54:BT54" si="130">BR31</f>
        <v>X</v>
      </c>
      <c r="BS54" s="1285" t="str">
        <f t="shared" si="130"/>
        <v>Se implementan controles de acceso de usuarios a servicios de almacenamiento institucionales.
Se han definido la ECCS-SPI con los temas a apropiar durante 2024 y articulación con Comunicación Interna para su divulgación.
Apropiación de SPI y Buenas prácticas de control sobre activos: Inducción Nuevos Funcionarios 20/03/2024</v>
      </c>
      <c r="BT54" s="1286" t="str">
        <f t="shared" si="130"/>
        <v xml:space="preserve">En Ejecución </v>
      </c>
      <c r="BU54" s="1284"/>
      <c r="BV54" s="1284">
        <v>1</v>
      </c>
      <c r="BW54" s="1190">
        <f>BW31</f>
        <v>45365</v>
      </c>
      <c r="BX54" s="1285" t="str">
        <f t="shared" ref="BX54:BZ54" si="131">BX31</f>
        <v xml:space="preserve">El 20/03/2024.se llevó a cabo el proceso de inducción a nuevos funcionarios en la cual se apropio el alacance sw la gestión tecnológica, atención de la Mesa de ayuda y soporte técnico a usuarios y equipos institucionales, y el alcance de la seguridad y privacidad de la información y aplaición de buenas prácticas de SPI y Seguridad Digital en el uso de activos institucionales.
</v>
      </c>
      <c r="BY54" s="1190" t="str">
        <f t="shared" si="131"/>
        <v>Oficina Sistemas de Información 
SPI</v>
      </c>
      <c r="BZ54" s="1190" t="str">
        <f t="shared" si="131"/>
        <v>2 ECCS SPI 2024</v>
      </c>
      <c r="CA54" s="1190"/>
      <c r="CB54" s="1190" t="str">
        <f t="shared" ref="CB54:CD54" si="132">CB31</f>
        <v>X</v>
      </c>
      <c r="CC54" s="1285" t="str">
        <f t="shared" si="132"/>
        <v>Los controles de acceso de usuarios a servicios de red cuentan don doble factor de autenticación para uso de almacenamiento institucionales, aplicaciones como Gestión Documental o Mintranet con acceso externo.</v>
      </c>
      <c r="CD54" s="1286" t="str">
        <f t="shared" si="132"/>
        <v xml:space="preserve">En Ejecución </v>
      </c>
      <c r="CE54" s="1284"/>
      <c r="CF54" s="1284">
        <v>1</v>
      </c>
      <c r="CG54" s="1281"/>
      <c r="CH54" s="1280" t="str">
        <f t="shared" ref="CH54:CJ54" si="133">CH31</f>
        <v>X</v>
      </c>
      <c r="CI54" s="762" t="str">
        <f t="shared" si="133"/>
        <v>Los controles de acceso de usuarios a servicios de red cuentan don doble factor de autenticación para uso de almacenamiento institucionales, aplicaciones como Gestión Documental o Mintranet con acceso externo.</v>
      </c>
      <c r="CJ54" s="1279" t="str">
        <f t="shared" si="133"/>
        <v xml:space="preserve">En Ejecución </v>
      </c>
    </row>
    <row r="55" spans="2:88" ht="64.5" customHeight="1">
      <c r="B55" s="1311"/>
      <c r="C55" s="329"/>
      <c r="D55" s="329"/>
      <c r="E55" s="1308"/>
      <c r="F55" s="1311"/>
      <c r="G55" s="1111"/>
      <c r="H55" s="1113"/>
      <c r="I55" s="1111"/>
      <c r="J55" s="1111"/>
      <c r="K55" s="1298"/>
      <c r="L55" s="1310"/>
      <c r="M55" s="1111"/>
      <c r="N55" s="1111"/>
      <c r="O55" s="1145"/>
      <c r="P55" s="1298"/>
      <c r="Q55" s="1117"/>
      <c r="R55" s="1299"/>
      <c r="S55" s="1145"/>
      <c r="T55" s="1120"/>
      <c r="U55" s="1117"/>
      <c r="V55" s="1295"/>
      <c r="W55" s="1296"/>
      <c r="X55" s="1297"/>
      <c r="Y55" s="1111"/>
      <c r="Z55" s="1113"/>
      <c r="AA55" s="1309"/>
      <c r="AB55" s="344" t="s">
        <v>89</v>
      </c>
      <c r="AC55" s="344" t="s">
        <v>266</v>
      </c>
      <c r="AD55" s="344" t="s">
        <v>91</v>
      </c>
      <c r="AE55" s="344" t="s">
        <v>92</v>
      </c>
      <c r="AF55" s="357">
        <f>VLOOKUP(AE55,'Datos Validacion'!$K$6:$L$8,2,0)</f>
        <v>0.25</v>
      </c>
      <c r="AG55" s="332" t="s">
        <v>188</v>
      </c>
      <c r="AH55" s="357">
        <f>VLOOKUP(AG55,'Datos Validacion'!$M$6:$N$7,2,0)</f>
        <v>0.25</v>
      </c>
      <c r="AI55" s="344" t="s">
        <v>94</v>
      </c>
      <c r="AJ55" s="1111"/>
      <c r="AK55" s="1308"/>
      <c r="AL55" s="1111"/>
      <c r="AM55" s="1168"/>
      <c r="AN55" s="1292"/>
      <c r="AO55" s="1293"/>
      <c r="AP55" s="1292"/>
      <c r="AQ55" s="1293"/>
      <c r="AR55" s="1113"/>
      <c r="AS55" s="1117"/>
      <c r="AT55" s="1303"/>
      <c r="AU55" s="398" t="s">
        <v>287</v>
      </c>
      <c r="AV55" s="1294"/>
      <c r="AW55" s="1190"/>
      <c r="AX55" s="1195"/>
      <c r="AY55" s="1289"/>
      <c r="AZ55" s="1289"/>
      <c r="BA55" s="1289"/>
      <c r="BB55" s="1289"/>
      <c r="BC55" s="1195"/>
      <c r="BD55" s="1190"/>
      <c r="BE55" s="1285"/>
      <c r="BF55" s="1190"/>
      <c r="BG55" s="1190"/>
      <c r="BH55" s="1190"/>
      <c r="BI55" s="1190"/>
      <c r="BJ55" s="1190"/>
      <c r="BK55" s="1286"/>
      <c r="BL55" s="733"/>
      <c r="BM55" s="1190"/>
      <c r="BN55" s="1285"/>
      <c r="BO55" s="1190"/>
      <c r="BP55" s="1190"/>
      <c r="BQ55" s="1190"/>
      <c r="BR55" s="1190"/>
      <c r="BS55" s="1285"/>
      <c r="BT55" s="1286"/>
      <c r="BU55" s="1284"/>
      <c r="BV55" s="1284"/>
      <c r="BW55" s="1190"/>
      <c r="BX55" s="1285"/>
      <c r="BY55" s="1190"/>
      <c r="BZ55" s="1190"/>
      <c r="CA55" s="1190"/>
      <c r="CB55" s="1190"/>
      <c r="CC55" s="1285"/>
      <c r="CD55" s="1286"/>
      <c r="CE55" s="1284"/>
      <c r="CF55" s="1284"/>
      <c r="CG55" s="1281"/>
      <c r="CH55" s="1280"/>
      <c r="CI55" s="762"/>
      <c r="CJ55" s="1279"/>
    </row>
    <row r="56" spans="2:88" ht="66.75" customHeight="1">
      <c r="B56" s="1311"/>
      <c r="C56" s="329"/>
      <c r="D56" s="329"/>
      <c r="E56" s="1308"/>
      <c r="F56" s="1311"/>
      <c r="G56" s="1111"/>
      <c r="H56" s="1113"/>
      <c r="I56" s="1111"/>
      <c r="J56" s="1111"/>
      <c r="K56" s="1298"/>
      <c r="L56" s="1310"/>
      <c r="M56" s="1111"/>
      <c r="N56" s="1111"/>
      <c r="O56" s="1145"/>
      <c r="P56" s="1298"/>
      <c r="Q56" s="1117"/>
      <c r="R56" s="1299"/>
      <c r="S56" s="1145"/>
      <c r="T56" s="1120"/>
      <c r="U56" s="1117"/>
      <c r="V56" s="1295"/>
      <c r="W56" s="1296"/>
      <c r="X56" s="1297"/>
      <c r="Y56" s="1111"/>
      <c r="Z56" s="1113"/>
      <c r="AA56" s="411" t="s">
        <v>1382</v>
      </c>
      <c r="AB56" s="344" t="s">
        <v>89</v>
      </c>
      <c r="AC56" s="332" t="s">
        <v>167</v>
      </c>
      <c r="AD56" s="344" t="s">
        <v>91</v>
      </c>
      <c r="AE56" s="344" t="s">
        <v>208</v>
      </c>
      <c r="AF56" s="357">
        <f>VLOOKUP(AE56,'Datos Validacion'!$K$6:$L$8,2,0)</f>
        <v>0.1</v>
      </c>
      <c r="AG56" s="332" t="s">
        <v>188</v>
      </c>
      <c r="AH56" s="357">
        <f>VLOOKUP(AG56,'Datos Validacion'!$M$6:$N$7,2,0)</f>
        <v>0.25</v>
      </c>
      <c r="AI56" s="344" t="s">
        <v>94</v>
      </c>
      <c r="AJ56" s="334" t="s">
        <v>209</v>
      </c>
      <c r="AK56" s="344" t="s">
        <v>96</v>
      </c>
      <c r="AL56" s="332" t="s">
        <v>210</v>
      </c>
      <c r="AM56" s="358">
        <f t="shared" ref="AM56" si="134">+AF56+AH56</f>
        <v>0.35</v>
      </c>
      <c r="AN56" s="1292"/>
      <c r="AO56" s="1293"/>
      <c r="AP56" s="1292"/>
      <c r="AQ56" s="1293"/>
      <c r="AR56" s="1113"/>
      <c r="AS56" s="1117"/>
      <c r="AT56" s="1303"/>
      <c r="AU56" s="398" t="s">
        <v>211</v>
      </c>
      <c r="AV56" s="387" t="s">
        <v>351</v>
      </c>
      <c r="AW56" s="388">
        <v>45209</v>
      </c>
      <c r="AX56" s="389" t="s">
        <v>213</v>
      </c>
      <c r="AY56" s="391" t="s">
        <v>205</v>
      </c>
      <c r="AZ56" s="405" t="s">
        <v>151</v>
      </c>
      <c r="BA56" s="389"/>
      <c r="BB56" s="391" t="s">
        <v>152</v>
      </c>
      <c r="BC56" s="387" t="s">
        <v>206</v>
      </c>
      <c r="BD56" s="388">
        <f>BD20</f>
        <v>45335</v>
      </c>
      <c r="BE56" s="722" t="str">
        <f t="shared" ref="BE56:BK56" si="135">BE20</f>
        <v>Infomes periodicos de seguimiento alertas de eventos e incidentes</v>
      </c>
      <c r="BF56" s="388" t="str">
        <f t="shared" si="135"/>
        <v>Oficina Sistemas de Información 
- Monitoreo Plataforma Tecnológica</v>
      </c>
      <c r="BG56" s="723" t="str">
        <f t="shared" si="135"/>
        <v>MRSPI2022 Seguimeinto Acciones 202312 202402</v>
      </c>
      <c r="BH56" s="388"/>
      <c r="BI56" s="388" t="str">
        <f t="shared" si="135"/>
        <v>X</v>
      </c>
      <c r="BJ56" s="722" t="str">
        <f t="shared" si="135"/>
        <v>ANS Contrato GC363-2025</v>
      </c>
      <c r="BK56" s="724" t="str">
        <f t="shared" si="135"/>
        <v>Cumplida</v>
      </c>
      <c r="BL56" s="733"/>
      <c r="BM56" s="388">
        <f>BM20</f>
        <v>45335</v>
      </c>
      <c r="BN56" s="722" t="str">
        <f t="shared" ref="BN56:BP56" si="136">BN20</f>
        <v>Infomes periodicos de seguimiento alertas de eventos e incidentes</v>
      </c>
      <c r="BO56" s="388" t="str">
        <f t="shared" si="136"/>
        <v>Oficina Sistemas de Información 
- Monitoreo Plataforma Tecnológica</v>
      </c>
      <c r="BP56" s="388" t="str">
        <f t="shared" si="136"/>
        <v>MRSPI2022 Seguimeinto Acciones 202312 202402</v>
      </c>
      <c r="BQ56" s="388"/>
      <c r="BR56" s="388" t="str">
        <f t="shared" ref="BR56:BT56" si="137">BR20</f>
        <v>X</v>
      </c>
      <c r="BS56" s="723" t="str">
        <f t="shared" si="137"/>
        <v>ANS Contrato GC363-2025</v>
      </c>
      <c r="BT56" s="724" t="str">
        <f t="shared" si="137"/>
        <v>Cumplida</v>
      </c>
      <c r="BU56" s="720"/>
      <c r="BV56" s="720"/>
      <c r="BW56" s="388">
        <f>BW20</f>
        <v>45335</v>
      </c>
      <c r="BX56" s="722" t="str">
        <f t="shared" ref="BX56:BZ56" si="138">BX20</f>
        <v>Infomes periodicos de seguimiento alertas de eventos e incidentes</v>
      </c>
      <c r="BY56" s="388" t="str">
        <f t="shared" si="138"/>
        <v>Oficina Sistemas de Información 
- Monitoreo Plataforma Tecnológica</v>
      </c>
      <c r="BZ56" s="388" t="str">
        <f t="shared" si="138"/>
        <v>MRSPI2022 Seguimeinto Acciones 202312 202402</v>
      </c>
      <c r="CA56" s="388"/>
      <c r="CB56" s="388" t="str">
        <f t="shared" ref="CB56:CD56" si="139">CB20</f>
        <v>X</v>
      </c>
      <c r="CC56" s="723" t="str">
        <f t="shared" si="139"/>
        <v>ANS Contrato GC363-2025</v>
      </c>
      <c r="CD56" s="724" t="str">
        <f t="shared" si="139"/>
        <v>Cumplida</v>
      </c>
      <c r="CE56" s="720"/>
      <c r="CF56" s="720"/>
      <c r="CG56" s="762"/>
      <c r="CH56" s="755" t="s">
        <v>152</v>
      </c>
      <c r="CI56" s="762" t="str">
        <f t="shared" ref="CI56" si="140">CI20</f>
        <v>ANS Contrato GC363-2025</v>
      </c>
      <c r="CJ56" s="616" t="s">
        <v>1314</v>
      </c>
    </row>
    <row r="57" spans="2:88" ht="93" customHeight="1">
      <c r="B57" s="1113" t="s">
        <v>1329</v>
      </c>
      <c r="C57" s="1111"/>
      <c r="D57" s="1111"/>
      <c r="E57" s="1111"/>
      <c r="F57" s="1165" t="s">
        <v>368</v>
      </c>
      <c r="G57" s="1111" t="s">
        <v>369</v>
      </c>
      <c r="H57" s="1113" t="s">
        <v>256</v>
      </c>
      <c r="I57" s="1111" t="s">
        <v>370</v>
      </c>
      <c r="J57" s="1111" t="s">
        <v>371</v>
      </c>
      <c r="K57" s="1298" t="s">
        <v>372</v>
      </c>
      <c r="L57" s="1164">
        <v>15</v>
      </c>
      <c r="M57" s="1111"/>
      <c r="N57" s="1111"/>
      <c r="O57" s="1145" t="s">
        <v>79</v>
      </c>
      <c r="P57" s="1298" t="s">
        <v>373</v>
      </c>
      <c r="Q57" s="1117">
        <v>15</v>
      </c>
      <c r="R57" s="1299" t="s">
        <v>374</v>
      </c>
      <c r="S57" s="1145" t="s">
        <v>82</v>
      </c>
      <c r="T57" s="1120" t="s">
        <v>362</v>
      </c>
      <c r="U57" s="1117" t="s">
        <v>184</v>
      </c>
      <c r="V57" s="1295">
        <f>VLOOKUP(U57,'Datos Validacion'!$C$6:$D$10,2,0)</f>
        <v>0.4</v>
      </c>
      <c r="W57" s="1307" t="s">
        <v>263</v>
      </c>
      <c r="X57" s="1297">
        <f>VLOOKUP(W57,'Datos Validacion'!$E$6:$F$15,2,0)</f>
        <v>0.6</v>
      </c>
      <c r="Y57" s="1111" t="s">
        <v>1389</v>
      </c>
      <c r="Z57" s="1113" t="s">
        <v>263</v>
      </c>
      <c r="AA57" s="334" t="s">
        <v>1378</v>
      </c>
      <c r="AB57" s="344" t="s">
        <v>89</v>
      </c>
      <c r="AC57" s="334" t="s">
        <v>266</v>
      </c>
      <c r="AD57" s="344" t="s">
        <v>91</v>
      </c>
      <c r="AE57" s="344" t="s">
        <v>92</v>
      </c>
      <c r="AF57" s="357">
        <f>VLOOKUP(AE57,'Datos Validacion'!$K$6:$L$8,2,0)</f>
        <v>0.25</v>
      </c>
      <c r="AG57" s="332" t="s">
        <v>188</v>
      </c>
      <c r="AH57" s="357">
        <f>VLOOKUP(AG57,'Datos Validacion'!$M$6:$N$7,2,0)</f>
        <v>0.25</v>
      </c>
      <c r="AI57" s="344" t="s">
        <v>94</v>
      </c>
      <c r="AJ57" s="334" t="s">
        <v>267</v>
      </c>
      <c r="AK57" s="344" t="s">
        <v>96</v>
      </c>
      <c r="AL57" s="332" t="s">
        <v>268</v>
      </c>
      <c r="AM57" s="358">
        <f>+AF57+AH57</f>
        <v>0.5</v>
      </c>
      <c r="AN57" s="1292" t="str">
        <f t="shared" si="111"/>
        <v>MUY BAJA</v>
      </c>
      <c r="AO57" s="1293">
        <f t="shared" si="112"/>
        <v>0.2</v>
      </c>
      <c r="AP57" s="1292" t="str">
        <f t="shared" si="113"/>
        <v>MODERADO</v>
      </c>
      <c r="AQ57" s="1293">
        <f t="shared" si="114"/>
        <v>0.6</v>
      </c>
      <c r="AR57" s="1113" t="s">
        <v>263</v>
      </c>
      <c r="AS57" s="1117" t="s">
        <v>191</v>
      </c>
      <c r="AT57" s="1303"/>
      <c r="AU57" s="398" t="s">
        <v>375</v>
      </c>
      <c r="AV57" s="630" t="s">
        <v>376</v>
      </c>
      <c r="AW57" s="388">
        <v>45209</v>
      </c>
      <c r="AX57" s="389" t="s">
        <v>377</v>
      </c>
      <c r="AY57" s="391"/>
      <c r="AZ57" s="391"/>
      <c r="BA57" s="389"/>
      <c r="BB57" s="391"/>
      <c r="BC57" s="387"/>
      <c r="BD57" s="1190">
        <v>45334</v>
      </c>
      <c r="BE57" s="1195" t="s">
        <v>1407</v>
      </c>
      <c r="BF57" s="1289" t="s">
        <v>195</v>
      </c>
      <c r="BG57" s="1300" t="s">
        <v>1399</v>
      </c>
      <c r="BH57" s="1289"/>
      <c r="BI57" s="1289" t="s">
        <v>152</v>
      </c>
      <c r="BJ57" s="1195" t="s">
        <v>1400</v>
      </c>
      <c r="BK57" s="1306" t="s">
        <v>1340</v>
      </c>
      <c r="BL57" s="733"/>
      <c r="BM57" s="388">
        <f>BM31</f>
        <v>45365</v>
      </c>
      <c r="BN57" s="387" t="str">
        <f>BN31</f>
        <v xml:space="preserve">Durante el 2024 se adelantarán publicaciones de buenas prácticas de seguridad y privacidad de la información y el manejo de repositorios de almacenamientos.
Se impleemnta a partir del mes de Marzo 2024 acorde con la articulación de la Matriz de Comunicación Interna y la Estrategia Capacitación, Comunicaciópn y Sensibilización - ECCS-SPI. En Desarrollo de la ECCS-SPI el 20/03/2024 se adelantará en el proceso de inducción nuevos funcionarios se informara sobre el alcance de SPI anivel institucional y buenas prácticas SPI y Seguridad Digital. 
</v>
      </c>
      <c r="BO57" s="391" t="s">
        <v>195</v>
      </c>
      <c r="BP57" s="713" t="str">
        <f>BP31</f>
        <v>2 ECCS SPI 2024</v>
      </c>
      <c r="BQ57" s="391"/>
      <c r="BR57" s="391" t="s">
        <v>152</v>
      </c>
      <c r="BS57" s="387" t="str">
        <f>BS31</f>
        <v>Se implementan controles de acceso de usuarios a servicios de almacenamiento institucionales.
Se han definido la ECCS-SPI con los temas a apropiar durante 2024 y articulación con Comunicación Interna para su divulgación.
Apropiación de SPI y Buenas prácticas de control sobre activos: Inducción Nuevos Funcionarios 20/03/2024</v>
      </c>
      <c r="BT57" s="1306" t="s">
        <v>1340</v>
      </c>
      <c r="BU57" s="720"/>
      <c r="BV57" s="1284">
        <v>1</v>
      </c>
      <c r="BW57" s="388">
        <f>BW31</f>
        <v>45365</v>
      </c>
      <c r="BX57" s="387" t="str">
        <f>BX31</f>
        <v xml:space="preserve">El 20/03/2024.se llevó a cabo el proceso de inducción a nuevos funcionarios en la cual se apropio el alacance sw la gestión tecnológica, atención de la Mesa de ayuda y soporte técnico a usuarios y equipos institucionales, y el alcance de la seguridad y privacidad de la información y aplaición de buenas prácticas de SPI y Seguridad Digital en el uso de activos institucionales.
</v>
      </c>
      <c r="BY57" s="391" t="s">
        <v>195</v>
      </c>
      <c r="BZ57" s="713" t="str">
        <f>BZ31</f>
        <v>2 ECCS SPI 2024</v>
      </c>
      <c r="CA57" s="391"/>
      <c r="CB57" s="391" t="s">
        <v>152</v>
      </c>
      <c r="CC57" s="387" t="str">
        <f>CC31</f>
        <v>Los controles de acceso de usuarios a servicios de red cuentan don doble factor de autenticación para uso de almacenamiento institucionales, aplicaciones como Gestión Documental o Mintranet con acceso externo.</v>
      </c>
      <c r="CD57" s="1306" t="s">
        <v>1340</v>
      </c>
      <c r="CE57" s="720"/>
      <c r="CF57" s="1284">
        <v>1</v>
      </c>
      <c r="CG57" s="1278"/>
      <c r="CH57" s="1277" t="s">
        <v>152</v>
      </c>
      <c r="CI57" s="761" t="str">
        <f>CI31</f>
        <v>Los controles de acceso de usuarios a servicios de red cuentan don doble factor de autenticación para uso de almacenamiento institucionales, aplicaciones como Gestión Documental o Mintranet con acceso externo.</v>
      </c>
      <c r="CJ57" s="1282" t="s">
        <v>1340</v>
      </c>
    </row>
    <row r="58" spans="2:88" ht="93" customHeight="1">
      <c r="B58" s="1113"/>
      <c r="C58" s="1111"/>
      <c r="D58" s="1111"/>
      <c r="E58" s="1111"/>
      <c r="F58" s="1165"/>
      <c r="G58" s="1111"/>
      <c r="H58" s="1113"/>
      <c r="I58" s="1111"/>
      <c r="J58" s="1111"/>
      <c r="K58" s="1298"/>
      <c r="L58" s="1164"/>
      <c r="M58" s="1111"/>
      <c r="N58" s="1111"/>
      <c r="O58" s="1145"/>
      <c r="P58" s="1298"/>
      <c r="Q58" s="1117"/>
      <c r="R58" s="1299"/>
      <c r="S58" s="1145"/>
      <c r="T58" s="1120"/>
      <c r="U58" s="1117"/>
      <c r="V58" s="1295"/>
      <c r="W58" s="1307"/>
      <c r="X58" s="1297"/>
      <c r="Y58" s="1111"/>
      <c r="Z58" s="1113"/>
      <c r="AA58" s="334" t="s">
        <v>1382</v>
      </c>
      <c r="AB58" s="344" t="s">
        <v>89</v>
      </c>
      <c r="AC58" s="332" t="s">
        <v>167</v>
      </c>
      <c r="AD58" s="344" t="s">
        <v>91</v>
      </c>
      <c r="AE58" s="344" t="s">
        <v>92</v>
      </c>
      <c r="AF58" s="357">
        <f>VLOOKUP(AE58,'Datos Validacion'!$K$6:$L$8,2,0)</f>
        <v>0.25</v>
      </c>
      <c r="AG58" s="332" t="s">
        <v>188</v>
      </c>
      <c r="AH58" s="357">
        <f>VLOOKUP(AG58,'Datos Validacion'!$M$6:$N$7,2,0)</f>
        <v>0.25</v>
      </c>
      <c r="AI58" s="344" t="s">
        <v>94</v>
      </c>
      <c r="AJ58" s="334" t="s">
        <v>209</v>
      </c>
      <c r="AK58" s="344" t="s">
        <v>96</v>
      </c>
      <c r="AL58" s="332" t="s">
        <v>210</v>
      </c>
      <c r="AM58" s="358">
        <f t="shared" ref="AM58:AM61" si="141">+AF58+AH58</f>
        <v>0.5</v>
      </c>
      <c r="AN58" s="1292"/>
      <c r="AO58" s="1293"/>
      <c r="AP58" s="1292"/>
      <c r="AQ58" s="1293"/>
      <c r="AR58" s="1113"/>
      <c r="AS58" s="1117"/>
      <c r="AT58" s="1303"/>
      <c r="AU58" s="398" t="s">
        <v>211</v>
      </c>
      <c r="AV58" s="630" t="s">
        <v>378</v>
      </c>
      <c r="AW58" s="388">
        <v>45209</v>
      </c>
      <c r="AX58" s="389" t="str">
        <f>AX57</f>
        <v>Pendiente publicar noticia uso adecuado de activos de información</v>
      </c>
      <c r="AY58" s="391"/>
      <c r="AZ58" s="391"/>
      <c r="BA58" s="389"/>
      <c r="BB58" s="391"/>
      <c r="BC58" s="387"/>
      <c r="BD58" s="1190"/>
      <c r="BE58" s="1195"/>
      <c r="BF58" s="1289"/>
      <c r="BG58" s="1300"/>
      <c r="BH58" s="1289"/>
      <c r="BI58" s="1289"/>
      <c r="BJ58" s="1195"/>
      <c r="BK58" s="1306"/>
      <c r="BL58" s="733"/>
      <c r="BM58" s="388">
        <f>BM57</f>
        <v>45365</v>
      </c>
      <c r="BN58" s="387" t="s">
        <v>1439</v>
      </c>
      <c r="BO58" s="391" t="s">
        <v>195</v>
      </c>
      <c r="BP58" s="783" t="s">
        <v>1440</v>
      </c>
      <c r="BQ58" s="391"/>
      <c r="BR58" s="391" t="s">
        <v>105</v>
      </c>
      <c r="BS58" s="387" t="s">
        <v>1438</v>
      </c>
      <c r="BT58" s="1306"/>
      <c r="BU58" s="720"/>
      <c r="BV58" s="1284"/>
      <c r="BW58" s="388">
        <f>BW57</f>
        <v>45365</v>
      </c>
      <c r="BX58" s="387"/>
      <c r="BY58" s="391" t="s">
        <v>195</v>
      </c>
      <c r="BZ58" s="405" t="s">
        <v>1440</v>
      </c>
      <c r="CA58" s="391"/>
      <c r="CB58" s="391" t="s">
        <v>105</v>
      </c>
      <c r="CC58" s="387" t="s">
        <v>1438</v>
      </c>
      <c r="CD58" s="1306"/>
      <c r="CE58" s="720"/>
      <c r="CF58" s="1284"/>
      <c r="CG58" s="1278"/>
      <c r="CH58" s="1277"/>
      <c r="CI58" s="761" t="s">
        <v>1438</v>
      </c>
      <c r="CJ58" s="1282"/>
    </row>
    <row r="59" spans="2:88" ht="67.5" customHeight="1">
      <c r="B59" s="1117" t="s">
        <v>1330</v>
      </c>
      <c r="C59" s="329"/>
      <c r="D59" s="329"/>
      <c r="E59" s="1117" t="s">
        <v>379</v>
      </c>
      <c r="F59" s="1165" t="s">
        <v>380</v>
      </c>
      <c r="G59" s="1111" t="s">
        <v>381</v>
      </c>
      <c r="H59" s="1113" t="s">
        <v>382</v>
      </c>
      <c r="I59" s="1111" t="s">
        <v>383</v>
      </c>
      <c r="J59" s="1111" t="s">
        <v>384</v>
      </c>
      <c r="K59" s="1298" t="s">
        <v>385</v>
      </c>
      <c r="L59" s="1164">
        <v>16</v>
      </c>
      <c r="M59" s="1111" t="s">
        <v>354</v>
      </c>
      <c r="N59" s="1111" t="s">
        <v>386</v>
      </c>
      <c r="O59" s="1145" t="s">
        <v>239</v>
      </c>
      <c r="P59" s="1298" t="s">
        <v>387</v>
      </c>
      <c r="Q59" s="1117">
        <v>16</v>
      </c>
      <c r="R59" s="1299" t="s">
        <v>388</v>
      </c>
      <c r="S59" s="1145" t="s">
        <v>82</v>
      </c>
      <c r="T59" s="1120" t="s">
        <v>136</v>
      </c>
      <c r="U59" s="1117" t="s">
        <v>389</v>
      </c>
      <c r="V59" s="1295">
        <f>VLOOKUP(U59,'Datos Validacion'!$C$6:$D$10,2,0)</f>
        <v>0.2</v>
      </c>
      <c r="W59" s="1296" t="s">
        <v>163</v>
      </c>
      <c r="X59" s="1297">
        <f>VLOOKUP(W59,'Datos Validacion'!$E$6:$F$15,2,0)</f>
        <v>0.8</v>
      </c>
      <c r="Y59" s="1111" t="s">
        <v>1390</v>
      </c>
      <c r="Z59" s="1113" t="s">
        <v>165</v>
      </c>
      <c r="AA59" s="714" t="s">
        <v>1379</v>
      </c>
      <c r="AB59" s="708" t="s">
        <v>89</v>
      </c>
      <c r="AC59" s="411" t="s">
        <v>391</v>
      </c>
      <c r="AD59" s="709" t="s">
        <v>91</v>
      </c>
      <c r="AE59" s="709" t="s">
        <v>92</v>
      </c>
      <c r="AF59" s="710">
        <f>VLOOKUP(AE59,'Datos Validacion'!$K$6:$L$8,2,0)</f>
        <v>0.25</v>
      </c>
      <c r="AG59" s="711" t="s">
        <v>93</v>
      </c>
      <c r="AH59" s="710">
        <f>VLOOKUP(AG59,'Datos Validacion'!$M$6:$N$7,2,0)</f>
        <v>0.15</v>
      </c>
      <c r="AI59" s="709" t="s">
        <v>94</v>
      </c>
      <c r="AJ59" s="411" t="s">
        <v>274</v>
      </c>
      <c r="AK59" s="709" t="s">
        <v>96</v>
      </c>
      <c r="AL59" s="711" t="s">
        <v>392</v>
      </c>
      <c r="AM59" s="712">
        <f t="shared" si="141"/>
        <v>0.4</v>
      </c>
      <c r="AN59" s="1292" t="str">
        <f>IF(AO59&lt;=20%,"MUY BAJA",IF(AO59&lt;=40%,"BAJA",IF(AO59&lt;=60%,"MEDIA",IF(AO59&lt;=80%,"ALTA","MUY ALTA"))))</f>
        <v>MUY BAJA</v>
      </c>
      <c r="AO59" s="1293">
        <f>IF(OR(AE59="prevenir",AE59="detectar"),(V59-(V59*AM59)), V59)</f>
        <v>0.12</v>
      </c>
      <c r="AP59" s="1292" t="str">
        <f>IF(AQ59&lt;=20%,"LEVE",IF(AQ59&lt;=40%,"MENOR",IF(AQ59&lt;=60%,"MODERADO",IF(AQ59&lt;=80%,"MAYOR","CATASTROFICO"))))</f>
        <v>MAYOR</v>
      </c>
      <c r="AQ59" s="1293">
        <f>IF(AE59="corregir",(X59-(X59*AM59)), X59)</f>
        <v>0.8</v>
      </c>
      <c r="AR59" s="1113" t="s">
        <v>165</v>
      </c>
      <c r="AS59" s="1117" t="s">
        <v>191</v>
      </c>
      <c r="AT59" s="1303"/>
      <c r="AU59" s="398" t="s">
        <v>99</v>
      </c>
      <c r="AV59" s="387" t="s">
        <v>393</v>
      </c>
      <c r="AW59" s="388">
        <v>45209</v>
      </c>
      <c r="AX59" s="387" t="str">
        <f>AX15</f>
        <v>Se verificó y documentó el nivel de clasificación de la información de  las Actas de Conciliación, las cuales se encuentran registradas en el indicie de información clasificada y reservada de la entidad y que se encuentra publicada en la sección de datos abiertos del Mincit.</v>
      </c>
      <c r="AY59" s="391" t="str">
        <f t="shared" ref="AY59:BC59" si="142">AY15</f>
        <v>GRUPO DE GESTION DOCUMENTAL</v>
      </c>
      <c r="AZ59" s="405" t="s">
        <v>145</v>
      </c>
      <c r="BA59" s="391"/>
      <c r="BB59" s="391" t="str">
        <f t="shared" si="142"/>
        <v>x</v>
      </c>
      <c r="BC59" s="387" t="str">
        <f t="shared" si="142"/>
        <v>Porque se capacitó  y sensibilizó en temas relacionados con la conservación de documentos a todo el personal de la entidad en la correcta clasificación de la información y asegurar que los registros queden establecidos  en las Tablas de Retencion Documental</v>
      </c>
      <c r="BD59" s="388"/>
      <c r="BE59" s="389"/>
      <c r="BF59" s="391"/>
      <c r="BG59" s="718"/>
      <c r="BH59" s="391"/>
      <c r="BI59" s="391"/>
      <c r="BJ59" s="389"/>
      <c r="BK59" s="390"/>
      <c r="BL59" s="733"/>
      <c r="BM59" s="388"/>
      <c r="BN59" s="389"/>
      <c r="BO59" s="391"/>
      <c r="BP59" s="405"/>
      <c r="BQ59" s="391"/>
      <c r="BR59" s="391"/>
      <c r="BS59" s="387"/>
      <c r="BT59" s="390"/>
      <c r="BU59" s="720"/>
      <c r="BV59" s="720"/>
      <c r="BW59" s="388"/>
      <c r="BX59" s="389"/>
      <c r="BY59" s="391"/>
      <c r="BZ59" s="405"/>
      <c r="CA59" s="391"/>
      <c r="CB59" s="391"/>
      <c r="CC59" s="387"/>
      <c r="CD59" s="390"/>
      <c r="CE59" s="720"/>
      <c r="CF59" s="720"/>
      <c r="CG59" s="761"/>
      <c r="CH59" s="1280" t="s">
        <v>152</v>
      </c>
      <c r="CI59" s="762" t="str">
        <f t="shared" ref="CI59:CI60" si="143">CI19</f>
        <v>Cumplida para la vigencia 2023</v>
      </c>
      <c r="CJ59" s="1277" t="s">
        <v>1314</v>
      </c>
    </row>
    <row r="60" spans="2:88" ht="67.5" customHeight="1">
      <c r="B60" s="1117"/>
      <c r="C60" s="329"/>
      <c r="D60" s="329"/>
      <c r="E60" s="1117"/>
      <c r="F60" s="1165"/>
      <c r="G60" s="1111"/>
      <c r="H60" s="1113"/>
      <c r="I60" s="1111"/>
      <c r="J60" s="1111"/>
      <c r="K60" s="1298"/>
      <c r="L60" s="1164"/>
      <c r="M60" s="1111"/>
      <c r="N60" s="1111"/>
      <c r="O60" s="1145"/>
      <c r="P60" s="1298"/>
      <c r="Q60" s="1117"/>
      <c r="R60" s="1299"/>
      <c r="S60" s="1145"/>
      <c r="T60" s="1120"/>
      <c r="U60" s="1117"/>
      <c r="V60" s="1295"/>
      <c r="W60" s="1296"/>
      <c r="X60" s="1297"/>
      <c r="Y60" s="1111"/>
      <c r="Z60" s="1113"/>
      <c r="AA60" s="334" t="s">
        <v>1381</v>
      </c>
      <c r="AB60" s="344" t="s">
        <v>89</v>
      </c>
      <c r="AC60" s="334" t="s">
        <v>289</v>
      </c>
      <c r="AD60" s="344" t="s">
        <v>91</v>
      </c>
      <c r="AE60" s="344" t="s">
        <v>92</v>
      </c>
      <c r="AF60" s="357">
        <f>VLOOKUP(AE60,'Datos Validacion'!$K$6:$L$8,2,0)</f>
        <v>0.25</v>
      </c>
      <c r="AG60" s="332" t="s">
        <v>188</v>
      </c>
      <c r="AH60" s="357">
        <f>VLOOKUP(AG60,'Datos Validacion'!$M$6:$N$7,2,0)</f>
        <v>0.25</v>
      </c>
      <c r="AI60" s="344" t="s">
        <v>94</v>
      </c>
      <c r="AJ60" s="334" t="s">
        <v>327</v>
      </c>
      <c r="AK60" s="344" t="s">
        <v>96</v>
      </c>
      <c r="AL60" s="332" t="s">
        <v>290</v>
      </c>
      <c r="AM60" s="712">
        <f>+AF60+AH60</f>
        <v>0.5</v>
      </c>
      <c r="AN60" s="1292"/>
      <c r="AO60" s="1293"/>
      <c r="AP60" s="1292"/>
      <c r="AQ60" s="1293"/>
      <c r="AR60" s="1113"/>
      <c r="AS60" s="1117"/>
      <c r="AT60" s="1303"/>
      <c r="AU60" s="398" t="s">
        <v>394</v>
      </c>
      <c r="AV60" s="387" t="s">
        <v>395</v>
      </c>
      <c r="AW60" s="388">
        <v>45209</v>
      </c>
      <c r="AX60" s="387" t="str">
        <f>AX25</f>
        <v>Infomes periodicos de seguimiento alertas de eventos e incidentes</v>
      </c>
      <c r="AY60" s="391" t="s">
        <v>205</v>
      </c>
      <c r="AZ60" s="405" t="s">
        <v>151</v>
      </c>
      <c r="BA60" s="389"/>
      <c r="BB60" s="391" t="s">
        <v>152</v>
      </c>
      <c r="BC60" s="387" t="s">
        <v>206</v>
      </c>
      <c r="BD60" s="388">
        <f>BD20</f>
        <v>45335</v>
      </c>
      <c r="BE60" s="388" t="str">
        <f t="shared" ref="BE60:BK60" si="144">BE20</f>
        <v>Infomes periodicos de seguimiento alertas de eventos e incidentes</v>
      </c>
      <c r="BF60" s="388" t="str">
        <f t="shared" si="144"/>
        <v>Oficina Sistemas de Información 
- Monitoreo Plataforma Tecnológica</v>
      </c>
      <c r="BG60" s="388" t="str">
        <f t="shared" si="144"/>
        <v>MRSPI2022 Seguimeinto Acciones 202312 202402</v>
      </c>
      <c r="BH60" s="388">
        <f t="shared" si="144"/>
        <v>0</v>
      </c>
      <c r="BI60" s="388" t="str">
        <f t="shared" si="144"/>
        <v>X</v>
      </c>
      <c r="BJ60" s="388" t="str">
        <f t="shared" si="144"/>
        <v>ANS Contrato GC363-2025</v>
      </c>
      <c r="BK60" s="724" t="str">
        <f t="shared" si="144"/>
        <v>Cumplida</v>
      </c>
      <c r="BL60" s="733"/>
      <c r="BM60" s="388">
        <f>BM20</f>
        <v>45335</v>
      </c>
      <c r="BN60" s="388" t="str">
        <f t="shared" ref="BN60:BT60" si="145">BN20</f>
        <v>Infomes periodicos de seguimiento alertas de eventos e incidentes</v>
      </c>
      <c r="BO60" s="388" t="str">
        <f t="shared" si="145"/>
        <v>Oficina Sistemas de Información 
- Monitoreo Plataforma Tecnológica</v>
      </c>
      <c r="BP60" s="388" t="str">
        <f t="shared" si="145"/>
        <v>MRSPI2022 Seguimeinto Acciones 202312 202402</v>
      </c>
      <c r="BQ60" s="388">
        <f t="shared" si="145"/>
        <v>0</v>
      </c>
      <c r="BR60" s="388" t="str">
        <f t="shared" si="145"/>
        <v>X</v>
      </c>
      <c r="BS60" s="723" t="str">
        <f t="shared" si="145"/>
        <v>ANS Contrato GC363-2025</v>
      </c>
      <c r="BT60" s="724" t="str">
        <f t="shared" si="145"/>
        <v>Cumplida</v>
      </c>
      <c r="BU60" s="720"/>
      <c r="BV60" s="720"/>
      <c r="BW60" s="388">
        <f>BW20</f>
        <v>45335</v>
      </c>
      <c r="BX60" s="388" t="str">
        <f t="shared" ref="BX60:CD60" si="146">BX20</f>
        <v>Infomes periodicos de seguimiento alertas de eventos e incidentes</v>
      </c>
      <c r="BY60" s="388" t="str">
        <f t="shared" si="146"/>
        <v>Oficina Sistemas de Información 
- Monitoreo Plataforma Tecnológica</v>
      </c>
      <c r="BZ60" s="388" t="str">
        <f t="shared" si="146"/>
        <v>MRSPI2022 Seguimeinto Acciones 202312 202402</v>
      </c>
      <c r="CA60" s="388">
        <f t="shared" si="146"/>
        <v>0</v>
      </c>
      <c r="CB60" s="388" t="str">
        <f t="shared" si="146"/>
        <v>X</v>
      </c>
      <c r="CC60" s="723" t="str">
        <f t="shared" si="146"/>
        <v>ANS Contrato GC363-2025</v>
      </c>
      <c r="CD60" s="724" t="str">
        <f t="shared" si="146"/>
        <v>Cumplida</v>
      </c>
      <c r="CE60" s="720"/>
      <c r="CF60" s="720"/>
      <c r="CG60" s="762"/>
      <c r="CH60" s="1280"/>
      <c r="CI60" s="762" t="str">
        <f t="shared" si="143"/>
        <v>ANS Contrato GC363-2025</v>
      </c>
      <c r="CJ60" s="1277"/>
    </row>
    <row r="61" spans="2:88" ht="67.5" customHeight="1">
      <c r="B61" s="1117"/>
      <c r="C61" s="329"/>
      <c r="D61" s="329"/>
      <c r="E61" s="1117"/>
      <c r="F61" s="1165"/>
      <c r="G61" s="1111"/>
      <c r="H61" s="1113"/>
      <c r="I61" s="1111"/>
      <c r="J61" s="1111"/>
      <c r="K61" s="1298"/>
      <c r="L61" s="1164"/>
      <c r="M61" s="1111"/>
      <c r="N61" s="1111"/>
      <c r="O61" s="1145"/>
      <c r="P61" s="1298"/>
      <c r="Q61" s="1117"/>
      <c r="R61" s="1299"/>
      <c r="S61" s="1145"/>
      <c r="T61" s="1120"/>
      <c r="U61" s="1117"/>
      <c r="V61" s="1295"/>
      <c r="W61" s="1296"/>
      <c r="X61" s="1297"/>
      <c r="Y61" s="1111"/>
      <c r="Z61" s="1113"/>
      <c r="AA61" s="334" t="s">
        <v>1382</v>
      </c>
      <c r="AB61" s="344" t="s">
        <v>89</v>
      </c>
      <c r="AC61" s="332" t="s">
        <v>167</v>
      </c>
      <c r="AD61" s="344" t="s">
        <v>91</v>
      </c>
      <c r="AE61" s="344" t="s">
        <v>92</v>
      </c>
      <c r="AF61" s="357">
        <f>VLOOKUP(AE61,'Datos Validacion'!$K$6:$L$8,2,0)</f>
        <v>0.25</v>
      </c>
      <c r="AG61" s="332" t="s">
        <v>188</v>
      </c>
      <c r="AH61" s="357">
        <f>VLOOKUP(AG61,'Datos Validacion'!$M$6:$N$7,2,0)</f>
        <v>0.25</v>
      </c>
      <c r="AI61" s="344" t="s">
        <v>94</v>
      </c>
      <c r="AJ61" s="334" t="s">
        <v>209</v>
      </c>
      <c r="AK61" s="344" t="s">
        <v>96</v>
      </c>
      <c r="AL61" s="332" t="s">
        <v>210</v>
      </c>
      <c r="AM61" s="712">
        <f t="shared" si="141"/>
        <v>0.5</v>
      </c>
      <c r="AN61" s="1292"/>
      <c r="AO61" s="1293"/>
      <c r="AP61" s="1292"/>
      <c r="AQ61" s="1293"/>
      <c r="AR61" s="1113"/>
      <c r="AS61" s="1117"/>
      <c r="AT61" s="1303"/>
      <c r="AU61" s="398" t="s">
        <v>211</v>
      </c>
      <c r="AV61" s="387" t="s">
        <v>396</v>
      </c>
      <c r="AW61" s="388">
        <v>45209</v>
      </c>
      <c r="AX61" s="389" t="str">
        <f>AX38</f>
        <v>Infomes periodicos de seguimiento alertas de eventos e incidentes</v>
      </c>
      <c r="AY61" s="389" t="str">
        <f t="shared" ref="AY61:BC61" si="147">AY38</f>
        <v>Oficina Sistemas de Información 
- Monitoreo Plataforma Tecnológica</v>
      </c>
      <c r="AZ61" s="389" t="str">
        <f t="shared" si="147"/>
        <v>MRSPI2022 Seguimiento 202310</v>
      </c>
      <c r="BA61" s="389">
        <f t="shared" si="147"/>
        <v>0</v>
      </c>
      <c r="BB61" s="389" t="str">
        <f t="shared" si="147"/>
        <v>X</v>
      </c>
      <c r="BC61" s="389" t="str">
        <f t="shared" si="147"/>
        <v>ANS Contrato GC109-2023</v>
      </c>
      <c r="BD61" s="388">
        <f>BD20</f>
        <v>45335</v>
      </c>
      <c r="BE61" s="722" t="str">
        <f t="shared" ref="BE61:BK61" si="148">BE20</f>
        <v>Infomes periodicos de seguimiento alertas de eventos e incidentes</v>
      </c>
      <c r="BF61" s="388" t="str">
        <f t="shared" si="148"/>
        <v>Oficina Sistemas de Información 
- Monitoreo Plataforma Tecnológica</v>
      </c>
      <c r="BG61" s="723" t="str">
        <f t="shared" si="148"/>
        <v>MRSPI2022 Seguimeinto Acciones 202312 202402</v>
      </c>
      <c r="BH61" s="388">
        <f t="shared" si="148"/>
        <v>0</v>
      </c>
      <c r="BI61" s="388" t="str">
        <f t="shared" si="148"/>
        <v>X</v>
      </c>
      <c r="BJ61" s="722" t="str">
        <f t="shared" si="148"/>
        <v>ANS Contrato GC363-2025</v>
      </c>
      <c r="BK61" s="724" t="str">
        <f t="shared" si="148"/>
        <v>Cumplida</v>
      </c>
      <c r="BL61" s="733"/>
      <c r="BM61" s="388">
        <f>BM20</f>
        <v>45335</v>
      </c>
      <c r="BN61" s="722" t="str">
        <f t="shared" ref="BN61:BT61" si="149">BN20</f>
        <v>Infomes periodicos de seguimiento alertas de eventos e incidentes</v>
      </c>
      <c r="BO61" s="388" t="str">
        <f t="shared" si="149"/>
        <v>Oficina Sistemas de Información 
- Monitoreo Plataforma Tecnológica</v>
      </c>
      <c r="BP61" s="388" t="str">
        <f t="shared" si="149"/>
        <v>MRSPI2022 Seguimeinto Acciones 202312 202402</v>
      </c>
      <c r="BQ61" s="388">
        <f t="shared" si="149"/>
        <v>0</v>
      </c>
      <c r="BR61" s="388" t="str">
        <f t="shared" si="149"/>
        <v>X</v>
      </c>
      <c r="BS61" s="723" t="str">
        <f t="shared" si="149"/>
        <v>ANS Contrato GC363-2025</v>
      </c>
      <c r="BT61" s="724" t="str">
        <f t="shared" si="149"/>
        <v>Cumplida</v>
      </c>
      <c r="BU61" s="720"/>
      <c r="BV61" s="720"/>
      <c r="BW61" s="388">
        <f>BW20</f>
        <v>45335</v>
      </c>
      <c r="BX61" s="722" t="str">
        <f t="shared" ref="BX61:CD61" si="150">BX20</f>
        <v>Infomes periodicos de seguimiento alertas de eventos e incidentes</v>
      </c>
      <c r="BY61" s="388" t="str">
        <f t="shared" si="150"/>
        <v>Oficina Sistemas de Información 
- Monitoreo Plataforma Tecnológica</v>
      </c>
      <c r="BZ61" s="388" t="str">
        <f t="shared" si="150"/>
        <v>MRSPI2022 Seguimeinto Acciones 202312 202402</v>
      </c>
      <c r="CA61" s="388">
        <f t="shared" si="150"/>
        <v>0</v>
      </c>
      <c r="CB61" s="388" t="str">
        <f t="shared" si="150"/>
        <v>X</v>
      </c>
      <c r="CC61" s="723" t="str">
        <f t="shared" si="150"/>
        <v>ANS Contrato GC363-2025</v>
      </c>
      <c r="CD61" s="724" t="str">
        <f t="shared" si="150"/>
        <v>Cumplida</v>
      </c>
      <c r="CE61" s="720"/>
      <c r="CF61" s="720"/>
      <c r="CG61" s="762"/>
      <c r="CH61" s="1280"/>
      <c r="CI61" s="762" t="str">
        <f t="shared" ref="CI61" si="151">CI20</f>
        <v>ANS Contrato GC363-2025</v>
      </c>
      <c r="CJ61" s="1277"/>
    </row>
    <row r="62" spans="2:88" ht="70.5" customHeight="1">
      <c r="B62" s="1117" t="s">
        <v>1331</v>
      </c>
      <c r="C62" s="329"/>
      <c r="D62" s="329"/>
      <c r="E62" s="1117"/>
      <c r="F62" s="1165" t="s">
        <v>397</v>
      </c>
      <c r="G62" s="1111" t="s">
        <v>398</v>
      </c>
      <c r="H62" s="1113" t="s">
        <v>382</v>
      </c>
      <c r="I62" s="1111" t="s">
        <v>399</v>
      </c>
      <c r="J62" s="1111" t="s">
        <v>400</v>
      </c>
      <c r="K62" s="1298" t="s">
        <v>401</v>
      </c>
      <c r="L62" s="1164">
        <v>17</v>
      </c>
      <c r="M62" s="1111" t="s">
        <v>402</v>
      </c>
      <c r="N62" s="1111" t="s">
        <v>402</v>
      </c>
      <c r="O62" s="1145" t="s">
        <v>79</v>
      </c>
      <c r="P62" s="1298" t="s">
        <v>403</v>
      </c>
      <c r="Q62" s="1117">
        <v>17</v>
      </c>
      <c r="R62" s="1299" t="s">
        <v>323</v>
      </c>
      <c r="S62" s="1145" t="s">
        <v>82</v>
      </c>
      <c r="T62" s="1120" t="s">
        <v>347</v>
      </c>
      <c r="U62" s="1117" t="s">
        <v>184</v>
      </c>
      <c r="V62" s="1295">
        <f>VLOOKUP(U62,'Datos Validacion'!$C$6:$D$10,2,0)</f>
        <v>0.4</v>
      </c>
      <c r="W62" s="1296" t="s">
        <v>263</v>
      </c>
      <c r="X62" s="1297">
        <f>VLOOKUP(W62,'Datos Validacion'!$E$6:$F$15,2,0)</f>
        <v>0.6</v>
      </c>
      <c r="Y62" s="1113" t="s">
        <v>404</v>
      </c>
      <c r="Z62" s="1113" t="s">
        <v>263</v>
      </c>
      <c r="AA62" s="1111" t="s">
        <v>1388</v>
      </c>
      <c r="AB62" s="344" t="s">
        <v>89</v>
      </c>
      <c r="AC62" s="334" t="s">
        <v>266</v>
      </c>
      <c r="AD62" s="344" t="s">
        <v>91</v>
      </c>
      <c r="AE62" s="344" t="s">
        <v>92</v>
      </c>
      <c r="AF62" s="357">
        <f>VLOOKUP(AE62,'Datos Validacion'!$K$6:$L$8,2,0)</f>
        <v>0.25</v>
      </c>
      <c r="AG62" s="332" t="s">
        <v>188</v>
      </c>
      <c r="AH62" s="357">
        <f>VLOOKUP(AG62,'Datos Validacion'!$M$6:$N$7,2,0)</f>
        <v>0.25</v>
      </c>
      <c r="AI62" s="344" t="s">
        <v>94</v>
      </c>
      <c r="AJ62" s="334" t="s">
        <v>267</v>
      </c>
      <c r="AK62" s="344" t="s">
        <v>96</v>
      </c>
      <c r="AL62" s="332" t="s">
        <v>405</v>
      </c>
      <c r="AM62" s="358">
        <f>+AF62+AH62</f>
        <v>0.5</v>
      </c>
      <c r="AN62" s="1292" t="str">
        <f>IF(AO62&lt;=20%,"MUY BAJA",IF(AO62&lt;=40%,"BAJA",IF(AO62&lt;=60%,"MEDIA",IF(AO62&lt;=80%,"ALTA","MUY ALTA"))))</f>
        <v>MUY BAJA</v>
      </c>
      <c r="AO62" s="1293">
        <f>IF(OR(AE62="prevenir",AE62="detectar"),(V62-(V62*AM62)), V62)</f>
        <v>0.2</v>
      </c>
      <c r="AP62" s="1292" t="str">
        <f>IF(AQ62&lt;=20%,"LEVE",IF(AQ62&lt;=40%,"MENOR",IF(AQ62&lt;=60%,"MODERADO",IF(AQ62&lt;=80%,"MAYOR","CATASTROFICO"))))</f>
        <v>MODERADO</v>
      </c>
      <c r="AQ62" s="1293">
        <f>IF(AE62="corregir",(X62-(X62*AM62)), X62)</f>
        <v>0.6</v>
      </c>
      <c r="AR62" s="1113" t="s">
        <v>263</v>
      </c>
      <c r="AS62" s="1117" t="s">
        <v>191</v>
      </c>
      <c r="AT62" s="1303"/>
      <c r="AU62" s="398" t="s">
        <v>99</v>
      </c>
      <c r="AV62" s="1294" t="s">
        <v>350</v>
      </c>
      <c r="AW62" s="1190">
        <v>45209</v>
      </c>
      <c r="AX62" s="1195" t="str">
        <f>AX31</f>
        <v xml:space="preserve">Pendiente de publicar en noviembre 2023 noticia sobre aplicación de políticas de segurida de la información. </v>
      </c>
      <c r="AY62" s="1289" t="str">
        <f t="shared" ref="AY62:BC62" si="152">AY31</f>
        <v>Oficina Sistemas de Información 
SPI</v>
      </c>
      <c r="AZ62" s="1289">
        <f t="shared" si="152"/>
        <v>0</v>
      </c>
      <c r="BA62" s="1289"/>
      <c r="BB62" s="1289">
        <f t="shared" si="152"/>
        <v>0</v>
      </c>
      <c r="BC62" s="1195">
        <f t="shared" si="152"/>
        <v>0</v>
      </c>
      <c r="BD62" s="1190" t="str">
        <f>BD31</f>
        <v>12/02/204</v>
      </c>
      <c r="BE62" s="1285" t="str">
        <f t="shared" ref="BE62:BK62" si="153">BE31</f>
        <v>Durante el 2024 se adelantarán publicaciones de buenas prácticas de seguridad y privacidad de la información y el manejo de repositorios de almacenamientos.</v>
      </c>
      <c r="BF62" s="1190" t="str">
        <f t="shared" si="153"/>
        <v>Oficina Sistemas de Información 
SPI</v>
      </c>
      <c r="BG62" s="1190" t="str">
        <f t="shared" si="153"/>
        <v>2 ECCS SPI 2024</v>
      </c>
      <c r="BH62" s="1190"/>
      <c r="BI62" s="1190" t="str">
        <f t="shared" si="153"/>
        <v>X</v>
      </c>
      <c r="BJ62" s="1190" t="str">
        <f t="shared" si="153"/>
        <v>Se implementan controles de acceso de usuarios a servicios de almacenamiento institucionales</v>
      </c>
      <c r="BK62" s="1286" t="str">
        <f t="shared" si="153"/>
        <v xml:space="preserve">En Ejecución </v>
      </c>
      <c r="BL62" s="733"/>
      <c r="BM62" s="1190">
        <f>BM31</f>
        <v>45365</v>
      </c>
      <c r="BN62" s="1285" t="str">
        <f t="shared" ref="BN62:BP62" si="154">BN31</f>
        <v xml:space="preserve">Durante el 2024 se adelantarán publicaciones de buenas prácticas de seguridad y privacidad de la información y el manejo de repositorios de almacenamientos.
Se impleemnta a partir del mes de Marzo 2024 acorde con la articulación de la Matriz de Comunicación Interna y la Estrategia Capacitación, Comunicaciópn y Sensibilización - ECCS-SPI. En Desarrollo de la ECCS-SPI el 20/03/2024 se adelantará en el proceso de inducción nuevos funcionarios se informara sobre el alcance de SPI anivel institucional y buenas prácticas SPI y Seguridad Digital. 
</v>
      </c>
      <c r="BO62" s="1190" t="str">
        <f t="shared" si="154"/>
        <v>Oficina Sistemas de Información 
SPI</v>
      </c>
      <c r="BP62" s="1190" t="str">
        <f t="shared" si="154"/>
        <v>2 ECCS SPI 2024</v>
      </c>
      <c r="BQ62" s="1190"/>
      <c r="BR62" s="1190" t="str">
        <f t="shared" ref="BR62:BT62" si="155">BR31</f>
        <v>X</v>
      </c>
      <c r="BS62" s="1285" t="str">
        <f t="shared" si="155"/>
        <v>Se implementan controles de acceso de usuarios a servicios de almacenamiento institucionales.
Se han definido la ECCS-SPI con los temas a apropiar durante 2024 y articulación con Comunicación Interna para su divulgación.
Apropiación de SPI y Buenas prácticas de control sobre activos: Inducción Nuevos Funcionarios 20/03/2024</v>
      </c>
      <c r="BT62" s="1286" t="str">
        <f t="shared" si="155"/>
        <v xml:space="preserve">En Ejecución </v>
      </c>
      <c r="BU62" s="1284"/>
      <c r="BV62" s="1284">
        <v>1</v>
      </c>
      <c r="BW62" s="1190">
        <f>BW31</f>
        <v>45365</v>
      </c>
      <c r="BX62" s="1285" t="str">
        <f t="shared" ref="BX62:BZ62" si="156">BX31</f>
        <v xml:space="preserve">El 20/03/2024.se llevó a cabo el proceso de inducción a nuevos funcionarios en la cual se apropio el alacance sw la gestión tecnológica, atención de la Mesa de ayuda y soporte técnico a usuarios y equipos institucionales, y el alcance de la seguridad y privacidad de la información y aplaición de buenas prácticas de SPI y Seguridad Digital en el uso de activos institucionales.
</v>
      </c>
      <c r="BY62" s="1190" t="str">
        <f t="shared" si="156"/>
        <v>Oficina Sistemas de Información 
SPI</v>
      </c>
      <c r="BZ62" s="1190" t="str">
        <f t="shared" si="156"/>
        <v>2 ECCS SPI 2024</v>
      </c>
      <c r="CA62" s="1190"/>
      <c r="CB62" s="1190" t="str">
        <f t="shared" ref="CB62:CD62" si="157">CB31</f>
        <v>X</v>
      </c>
      <c r="CC62" s="1285" t="str">
        <f t="shared" si="157"/>
        <v>Los controles de acceso de usuarios a servicios de red cuentan don doble factor de autenticación para uso de almacenamiento institucionales, aplicaciones como Gestión Documental o Mintranet con acceso externo.</v>
      </c>
      <c r="CD62" s="1286" t="str">
        <f t="shared" si="157"/>
        <v xml:space="preserve">En Ejecución </v>
      </c>
      <c r="CE62" s="1284"/>
      <c r="CF62" s="1284">
        <v>1</v>
      </c>
      <c r="CG62" s="1281"/>
      <c r="CH62" s="1280" t="str">
        <f t="shared" ref="CH62:CJ62" si="158">CH31</f>
        <v>X</v>
      </c>
      <c r="CI62" s="762" t="str">
        <f t="shared" si="158"/>
        <v>Los controles de acceso de usuarios a servicios de red cuentan don doble factor de autenticación para uso de almacenamiento institucionales, aplicaciones como Gestión Documental o Mintranet con acceso externo.</v>
      </c>
      <c r="CJ62" s="1279" t="str">
        <f t="shared" si="158"/>
        <v xml:space="preserve">En Ejecución </v>
      </c>
    </row>
    <row r="63" spans="2:88" ht="70.5" customHeight="1">
      <c r="B63" s="1117"/>
      <c r="C63" s="329"/>
      <c r="D63" s="329"/>
      <c r="E63" s="1117"/>
      <c r="F63" s="1165"/>
      <c r="G63" s="1111"/>
      <c r="H63" s="1113"/>
      <c r="I63" s="1111"/>
      <c r="J63" s="1111"/>
      <c r="K63" s="1298"/>
      <c r="L63" s="1164"/>
      <c r="M63" s="1111"/>
      <c r="N63" s="1111"/>
      <c r="O63" s="1145"/>
      <c r="P63" s="1298"/>
      <c r="Q63" s="1117"/>
      <c r="R63" s="1299"/>
      <c r="S63" s="1145"/>
      <c r="T63" s="1120"/>
      <c r="U63" s="1117"/>
      <c r="V63" s="1295"/>
      <c r="W63" s="1296"/>
      <c r="X63" s="1297"/>
      <c r="Y63" s="1113"/>
      <c r="Z63" s="1113"/>
      <c r="AA63" s="1111"/>
      <c r="AB63" s="344" t="s">
        <v>89</v>
      </c>
      <c r="AC63" s="334" t="s">
        <v>266</v>
      </c>
      <c r="AD63" s="344" t="s">
        <v>91</v>
      </c>
      <c r="AE63" s="344" t="s">
        <v>92</v>
      </c>
      <c r="AF63" s="357">
        <f>VLOOKUP(AE63,'Datos Validacion'!$K$6:$L$8,2,0)</f>
        <v>0.25</v>
      </c>
      <c r="AG63" s="332" t="s">
        <v>188</v>
      </c>
      <c r="AH63" s="357">
        <f>VLOOKUP(AG63,'Datos Validacion'!$M$6:$N$7,2,0)</f>
        <v>0.25</v>
      </c>
      <c r="AI63" s="344" t="s">
        <v>94</v>
      </c>
      <c r="AJ63" s="334" t="s">
        <v>286</v>
      </c>
      <c r="AK63" s="344" t="s">
        <v>96</v>
      </c>
      <c r="AL63" s="332" t="s">
        <v>405</v>
      </c>
      <c r="AM63" s="358">
        <f t="shared" ref="AM63:AM74" si="159">+AF63+AH63</f>
        <v>0.5</v>
      </c>
      <c r="AN63" s="1292"/>
      <c r="AO63" s="1293"/>
      <c r="AP63" s="1292"/>
      <c r="AQ63" s="1293"/>
      <c r="AR63" s="1113"/>
      <c r="AS63" s="1117"/>
      <c r="AT63" s="1303"/>
      <c r="AU63" s="398" t="s">
        <v>287</v>
      </c>
      <c r="AV63" s="1294"/>
      <c r="AW63" s="1190"/>
      <c r="AX63" s="1195"/>
      <c r="AY63" s="1289"/>
      <c r="AZ63" s="1289"/>
      <c r="BA63" s="1289"/>
      <c r="BB63" s="1289"/>
      <c r="BC63" s="1195"/>
      <c r="BD63" s="1190"/>
      <c r="BE63" s="1285"/>
      <c r="BF63" s="1190"/>
      <c r="BG63" s="1190"/>
      <c r="BH63" s="1190"/>
      <c r="BI63" s="1190"/>
      <c r="BJ63" s="1190"/>
      <c r="BK63" s="1286"/>
      <c r="BL63" s="733"/>
      <c r="BM63" s="1190"/>
      <c r="BN63" s="1285"/>
      <c r="BO63" s="1190"/>
      <c r="BP63" s="1190"/>
      <c r="BQ63" s="1190"/>
      <c r="BR63" s="1190"/>
      <c r="BS63" s="1285"/>
      <c r="BT63" s="1286"/>
      <c r="BU63" s="1284"/>
      <c r="BV63" s="1284"/>
      <c r="BW63" s="1190"/>
      <c r="BX63" s="1285"/>
      <c r="BY63" s="1190"/>
      <c r="BZ63" s="1190"/>
      <c r="CA63" s="1190"/>
      <c r="CB63" s="1190"/>
      <c r="CC63" s="1285"/>
      <c r="CD63" s="1286"/>
      <c r="CE63" s="1284"/>
      <c r="CF63" s="1284"/>
      <c r="CG63" s="1281"/>
      <c r="CH63" s="1280"/>
      <c r="CI63" s="762"/>
      <c r="CJ63" s="1279"/>
    </row>
    <row r="64" spans="2:88" ht="68.25" customHeight="1">
      <c r="B64" s="1117"/>
      <c r="C64" s="329"/>
      <c r="D64" s="329"/>
      <c r="E64" s="1117"/>
      <c r="F64" s="1165"/>
      <c r="G64" s="1111"/>
      <c r="H64" s="1113"/>
      <c r="I64" s="1111"/>
      <c r="J64" s="1111"/>
      <c r="K64" s="1298"/>
      <c r="L64" s="1164"/>
      <c r="M64" s="1111"/>
      <c r="N64" s="1111"/>
      <c r="O64" s="1145"/>
      <c r="P64" s="1298"/>
      <c r="Q64" s="1117"/>
      <c r="R64" s="1299"/>
      <c r="S64" s="1145"/>
      <c r="T64" s="1120"/>
      <c r="U64" s="1117"/>
      <c r="V64" s="1295"/>
      <c r="W64" s="1296"/>
      <c r="X64" s="1297"/>
      <c r="Y64" s="1113"/>
      <c r="Z64" s="1113"/>
      <c r="AA64" s="391" t="s">
        <v>1372</v>
      </c>
      <c r="AB64" s="344" t="s">
        <v>89</v>
      </c>
      <c r="AC64" s="332" t="s">
        <v>215</v>
      </c>
      <c r="AD64" s="344" t="s">
        <v>91</v>
      </c>
      <c r="AE64" s="344" t="s">
        <v>92</v>
      </c>
      <c r="AF64" s="357">
        <f>VLOOKUP(AE64,'Datos Validacion'!$K$6:$L$8,2,0)</f>
        <v>0.25</v>
      </c>
      <c r="AG64" s="332" t="s">
        <v>188</v>
      </c>
      <c r="AH64" s="357">
        <f>VLOOKUP(AG64,'Datos Validacion'!$M$6:$N$7,2,0)</f>
        <v>0.25</v>
      </c>
      <c r="AI64" s="344" t="s">
        <v>94</v>
      </c>
      <c r="AJ64" s="334" t="s">
        <v>216</v>
      </c>
      <c r="AK64" s="344" t="s">
        <v>96</v>
      </c>
      <c r="AL64" s="332" t="s">
        <v>406</v>
      </c>
      <c r="AM64" s="358">
        <f t="shared" si="159"/>
        <v>0.5</v>
      </c>
      <c r="AN64" s="1292"/>
      <c r="AO64" s="1293"/>
      <c r="AP64" s="1292"/>
      <c r="AQ64" s="1293"/>
      <c r="AR64" s="1113"/>
      <c r="AS64" s="1117"/>
      <c r="AT64" s="1303"/>
      <c r="AU64" s="398" t="s">
        <v>192</v>
      </c>
      <c r="AV64" s="721" t="s">
        <v>407</v>
      </c>
      <c r="AW64" s="388">
        <v>45209</v>
      </c>
      <c r="AX64" s="389" t="s">
        <v>194</v>
      </c>
      <c r="AY64" s="391" t="s">
        <v>195</v>
      </c>
      <c r="AZ64" s="405" t="s">
        <v>196</v>
      </c>
      <c r="BA64" s="389"/>
      <c r="BB64" s="391" t="s">
        <v>152</v>
      </c>
      <c r="BC64" s="387" t="s">
        <v>197</v>
      </c>
      <c r="BD64" s="388">
        <f>BD18</f>
        <v>45335</v>
      </c>
      <c r="BE64" s="722" t="str">
        <f t="shared" ref="BE64:BK64" si="160">BE18</f>
        <v>Reportes de Accesos a los Servicios de TI, Aplicaciones y Sitios Web</v>
      </c>
      <c r="BF64" s="388" t="str">
        <f t="shared" si="160"/>
        <v>Oficina Sistemas de Información 
SPI</v>
      </c>
      <c r="BG64" s="723" t="str">
        <f t="shared" si="160"/>
        <v>MRSPI2022 Seguimeinto Acciones 202312 202402</v>
      </c>
      <c r="BH64" s="388"/>
      <c r="BI64" s="388" t="str">
        <f t="shared" si="160"/>
        <v>X</v>
      </c>
      <c r="BJ64" s="722" t="str">
        <f t="shared" si="160"/>
        <v>Revisión periódica de accesos a los servicios de aplicativos Web institucionales.</v>
      </c>
      <c r="BK64" s="724" t="str">
        <f t="shared" si="160"/>
        <v>Cumplida</v>
      </c>
      <c r="BL64" s="733"/>
      <c r="BM64" s="388">
        <f>BM18</f>
        <v>45335</v>
      </c>
      <c r="BN64" s="722" t="str">
        <f t="shared" ref="BN64:BP64" si="161">BN18</f>
        <v>Reportes de Accesos a los Servicios de TI, Aplicaciones y Sitios Web</v>
      </c>
      <c r="BO64" s="388" t="str">
        <f t="shared" si="161"/>
        <v>Oficina Sistemas de Información 
SPI</v>
      </c>
      <c r="BP64" s="388" t="str">
        <f t="shared" si="161"/>
        <v>MRSPI2022 Seguimeinto Acciones 202312 202402</v>
      </c>
      <c r="BQ64" s="388"/>
      <c r="BR64" s="388" t="str">
        <f t="shared" ref="BR64:BT64" si="162">BR18</f>
        <v>X</v>
      </c>
      <c r="BS64" s="723" t="str">
        <f t="shared" si="162"/>
        <v>Revisión periódica de accesos a los servicios de aplicativos Web institucionales.</v>
      </c>
      <c r="BT64" s="724" t="str">
        <f t="shared" si="162"/>
        <v>Cumplida</v>
      </c>
      <c r="BU64" s="720"/>
      <c r="BV64" s="720"/>
      <c r="BW64" s="388">
        <f>BW18</f>
        <v>45335</v>
      </c>
      <c r="BX64" s="722" t="str">
        <f t="shared" ref="BX64:BZ64" si="163">BX18</f>
        <v>Reportes de Accesos a los Servicios de TI, Aplicaciones y Sitios Web</v>
      </c>
      <c r="BY64" s="388" t="str">
        <f t="shared" si="163"/>
        <v>Oficina Sistemas de Información 
SPI</v>
      </c>
      <c r="BZ64" s="388" t="str">
        <f t="shared" si="163"/>
        <v>MRSPI2022 Seguimeinto Acciones 202312 202402</v>
      </c>
      <c r="CA64" s="388"/>
      <c r="CB64" s="388" t="str">
        <f t="shared" ref="CB64:CD64" si="164">CB18</f>
        <v>X</v>
      </c>
      <c r="CC64" s="723" t="str">
        <f t="shared" si="164"/>
        <v>Revisión periódica de accesos a los servicios de aplicativos Web institucionales.</v>
      </c>
      <c r="CD64" s="724" t="str">
        <f t="shared" si="164"/>
        <v>Cumplida</v>
      </c>
      <c r="CE64" s="720"/>
      <c r="CF64" s="720"/>
      <c r="CG64" s="1281"/>
      <c r="CH64" s="1280" t="str">
        <f t="shared" ref="CH64:CJ64" si="165">CH18</f>
        <v>X</v>
      </c>
      <c r="CI64" s="762" t="str">
        <f t="shared" si="165"/>
        <v>Revisión periódica de accesos a los servicios de aplicativos Web institucionales.</v>
      </c>
      <c r="CJ64" s="1277" t="str">
        <f t="shared" si="165"/>
        <v>Cumplida</v>
      </c>
    </row>
    <row r="65" spans="2:88" ht="68.25" customHeight="1">
      <c r="B65" s="1117"/>
      <c r="C65" s="329"/>
      <c r="D65" s="329"/>
      <c r="E65" s="1117"/>
      <c r="F65" s="1165"/>
      <c r="G65" s="1111"/>
      <c r="H65" s="1113"/>
      <c r="I65" s="1111"/>
      <c r="J65" s="1111"/>
      <c r="K65" s="1298"/>
      <c r="L65" s="1164"/>
      <c r="M65" s="1111"/>
      <c r="N65" s="1111"/>
      <c r="O65" s="1145"/>
      <c r="P65" s="1298"/>
      <c r="Q65" s="1117"/>
      <c r="R65" s="1299"/>
      <c r="S65" s="1145"/>
      <c r="T65" s="1120"/>
      <c r="U65" s="1117"/>
      <c r="V65" s="1295"/>
      <c r="W65" s="1296"/>
      <c r="X65" s="1297"/>
      <c r="Y65" s="1113"/>
      <c r="Z65" s="1113"/>
      <c r="AA65" s="391" t="s">
        <v>1365</v>
      </c>
      <c r="AB65" s="344" t="s">
        <v>89</v>
      </c>
      <c r="AC65" s="334" t="s">
        <v>187</v>
      </c>
      <c r="AD65" s="344" t="s">
        <v>91</v>
      </c>
      <c r="AE65" s="344" t="s">
        <v>92</v>
      </c>
      <c r="AF65" s="357">
        <f>VLOOKUP(AE65,'Datos Validacion'!$K$6:$L$8,2,0)</f>
        <v>0.25</v>
      </c>
      <c r="AG65" s="332" t="s">
        <v>188</v>
      </c>
      <c r="AH65" s="357">
        <f>VLOOKUP(AG65,'Datos Validacion'!$M$6:$N$7,2,0)</f>
        <v>0.25</v>
      </c>
      <c r="AI65" s="344" t="s">
        <v>94</v>
      </c>
      <c r="AJ65" s="334" t="s">
        <v>327</v>
      </c>
      <c r="AK65" s="344" t="s">
        <v>96</v>
      </c>
      <c r="AL65" s="332" t="s">
        <v>190</v>
      </c>
      <c r="AM65" s="358">
        <f t="shared" si="159"/>
        <v>0.5</v>
      </c>
      <c r="AN65" s="1292"/>
      <c r="AO65" s="1293"/>
      <c r="AP65" s="1292"/>
      <c r="AQ65" s="1293"/>
      <c r="AR65" s="1113"/>
      <c r="AS65" s="1117"/>
      <c r="AT65" s="1303"/>
      <c r="AU65" s="398" t="s">
        <v>328</v>
      </c>
      <c r="AV65" s="721" t="s">
        <v>408</v>
      </c>
      <c r="AW65" s="388">
        <v>45209</v>
      </c>
      <c r="AX65" s="389" t="s">
        <v>1408</v>
      </c>
      <c r="AY65" s="391" t="s">
        <v>296</v>
      </c>
      <c r="AZ65" s="405" t="s">
        <v>151</v>
      </c>
      <c r="BA65" s="389"/>
      <c r="BB65" s="391" t="s">
        <v>152</v>
      </c>
      <c r="BC65" s="387" t="s">
        <v>410</v>
      </c>
      <c r="BD65" s="388">
        <v>45335</v>
      </c>
      <c r="BE65" s="389"/>
      <c r="BF65" s="391"/>
      <c r="BG65" s="718"/>
      <c r="BH65" s="389"/>
      <c r="BI65" s="391" t="s">
        <v>152</v>
      </c>
      <c r="BJ65" s="389" t="s">
        <v>1422</v>
      </c>
      <c r="BK65" s="390" t="s">
        <v>1314</v>
      </c>
      <c r="BL65" s="733"/>
      <c r="BM65" s="388">
        <v>45335</v>
      </c>
      <c r="BN65" s="389"/>
      <c r="BO65" s="391"/>
      <c r="BP65" s="405"/>
      <c r="BQ65" s="389"/>
      <c r="BR65" s="391" t="s">
        <v>152</v>
      </c>
      <c r="BS65" s="387" t="s">
        <v>1422</v>
      </c>
      <c r="BT65" s="390" t="s">
        <v>1314</v>
      </c>
      <c r="BU65" s="720"/>
      <c r="BV65" s="720"/>
      <c r="BW65" s="388">
        <v>45335</v>
      </c>
      <c r="BX65" s="389"/>
      <c r="BY65" s="391"/>
      <c r="BZ65" s="405"/>
      <c r="CA65" s="389"/>
      <c r="CB65" s="391" t="s">
        <v>152</v>
      </c>
      <c r="CC65" s="387" t="s">
        <v>1422</v>
      </c>
      <c r="CD65" s="390" t="s">
        <v>1314</v>
      </c>
      <c r="CE65" s="720"/>
      <c r="CF65" s="720"/>
      <c r="CG65" s="1281"/>
      <c r="CH65" s="1280"/>
      <c r="CI65" s="761" t="s">
        <v>1422</v>
      </c>
      <c r="CJ65" s="1277" t="s">
        <v>1314</v>
      </c>
    </row>
    <row r="66" spans="2:88" ht="68.25" customHeight="1">
      <c r="B66" s="1117"/>
      <c r="C66" s="329"/>
      <c r="D66" s="329"/>
      <c r="E66" s="1117"/>
      <c r="F66" s="1165"/>
      <c r="G66" s="1111"/>
      <c r="H66" s="1113"/>
      <c r="I66" s="1111"/>
      <c r="J66" s="1111"/>
      <c r="K66" s="1298"/>
      <c r="L66" s="1164"/>
      <c r="M66" s="1111"/>
      <c r="N66" s="1111"/>
      <c r="O66" s="1145"/>
      <c r="P66" s="1298"/>
      <c r="Q66" s="1117"/>
      <c r="R66" s="1299"/>
      <c r="S66" s="1145"/>
      <c r="T66" s="1120"/>
      <c r="U66" s="1117"/>
      <c r="V66" s="1295"/>
      <c r="W66" s="1296"/>
      <c r="X66" s="1297"/>
      <c r="Y66" s="1113"/>
      <c r="Z66" s="1113"/>
      <c r="AA66" s="391" t="s">
        <v>1367</v>
      </c>
      <c r="AB66" s="344" t="s">
        <v>89</v>
      </c>
      <c r="AC66" s="332" t="s">
        <v>167</v>
      </c>
      <c r="AD66" s="344" t="s">
        <v>91</v>
      </c>
      <c r="AE66" s="344" t="s">
        <v>208</v>
      </c>
      <c r="AF66" s="357">
        <f>VLOOKUP(AE66,'Datos Validacion'!$K$6:$L$8,2,0)</f>
        <v>0.1</v>
      </c>
      <c r="AG66" s="332" t="s">
        <v>188</v>
      </c>
      <c r="AH66" s="357">
        <f>VLOOKUP(AG66,'Datos Validacion'!$M$6:$N$7,2,0)</f>
        <v>0.25</v>
      </c>
      <c r="AI66" s="344" t="s">
        <v>94</v>
      </c>
      <c r="AJ66" s="334" t="s">
        <v>209</v>
      </c>
      <c r="AK66" s="344" t="s">
        <v>96</v>
      </c>
      <c r="AL66" s="332" t="s">
        <v>210</v>
      </c>
      <c r="AM66" s="358">
        <f t="shared" si="159"/>
        <v>0.35</v>
      </c>
      <c r="AN66" s="1292"/>
      <c r="AO66" s="1293"/>
      <c r="AP66" s="1292"/>
      <c r="AQ66" s="1293"/>
      <c r="AR66" s="1113"/>
      <c r="AS66" s="1117"/>
      <c r="AT66" s="1303"/>
      <c r="AU66" s="398" t="s">
        <v>211</v>
      </c>
      <c r="AV66" s="387" t="s">
        <v>351</v>
      </c>
      <c r="AW66" s="388">
        <v>45209</v>
      </c>
      <c r="AX66" s="389" t="s">
        <v>213</v>
      </c>
      <c r="AY66" s="391" t="s">
        <v>205</v>
      </c>
      <c r="AZ66" s="405" t="s">
        <v>151</v>
      </c>
      <c r="BA66" s="389"/>
      <c r="BB66" s="391" t="s">
        <v>152</v>
      </c>
      <c r="BC66" s="387" t="s">
        <v>206</v>
      </c>
      <c r="BD66" s="388">
        <f>BD20</f>
        <v>45335</v>
      </c>
      <c r="BE66" s="722" t="str">
        <f t="shared" ref="BE66:BK66" si="166">BE20</f>
        <v>Infomes periodicos de seguimiento alertas de eventos e incidentes</v>
      </c>
      <c r="BF66" s="388" t="str">
        <f t="shared" si="166"/>
        <v>Oficina Sistemas de Información 
- Monitoreo Plataforma Tecnológica</v>
      </c>
      <c r="BG66" s="723" t="str">
        <f t="shared" si="166"/>
        <v>MRSPI2022 Seguimeinto Acciones 202312 202402</v>
      </c>
      <c r="BH66" s="388"/>
      <c r="BI66" s="388" t="str">
        <f t="shared" si="166"/>
        <v>X</v>
      </c>
      <c r="BJ66" s="722" t="str">
        <f t="shared" si="166"/>
        <v>ANS Contrato GC363-2025</v>
      </c>
      <c r="BK66" s="724" t="str">
        <f t="shared" si="166"/>
        <v>Cumplida</v>
      </c>
      <c r="BL66" s="733"/>
      <c r="BM66" s="388">
        <f>BM20</f>
        <v>45335</v>
      </c>
      <c r="BN66" s="722" t="str">
        <f t="shared" ref="BN66:BP66" si="167">BN20</f>
        <v>Infomes periodicos de seguimiento alertas de eventos e incidentes</v>
      </c>
      <c r="BO66" s="388" t="str">
        <f t="shared" si="167"/>
        <v>Oficina Sistemas de Información 
- Monitoreo Plataforma Tecnológica</v>
      </c>
      <c r="BP66" s="388" t="str">
        <f t="shared" si="167"/>
        <v>MRSPI2022 Seguimeinto Acciones 202312 202402</v>
      </c>
      <c r="BQ66" s="388"/>
      <c r="BR66" s="388" t="str">
        <f t="shared" ref="BR66:BT66" si="168">BR20</f>
        <v>X</v>
      </c>
      <c r="BS66" s="723" t="str">
        <f t="shared" si="168"/>
        <v>ANS Contrato GC363-2025</v>
      </c>
      <c r="BT66" s="724" t="str">
        <f t="shared" si="168"/>
        <v>Cumplida</v>
      </c>
      <c r="BU66" s="720"/>
      <c r="BV66" s="720"/>
      <c r="BW66" s="388">
        <f>BW20</f>
        <v>45335</v>
      </c>
      <c r="BX66" s="722" t="str">
        <f t="shared" ref="BX66:BZ66" si="169">BX20</f>
        <v>Infomes periodicos de seguimiento alertas de eventos e incidentes</v>
      </c>
      <c r="BY66" s="388" t="str">
        <f t="shared" si="169"/>
        <v>Oficina Sistemas de Información 
- Monitoreo Plataforma Tecnológica</v>
      </c>
      <c r="BZ66" s="388" t="str">
        <f t="shared" si="169"/>
        <v>MRSPI2022 Seguimeinto Acciones 202312 202402</v>
      </c>
      <c r="CA66" s="388"/>
      <c r="CB66" s="388" t="str">
        <f t="shared" ref="CB66:CD66" si="170">CB20</f>
        <v>X</v>
      </c>
      <c r="CC66" s="723" t="str">
        <f t="shared" si="170"/>
        <v>ANS Contrato GC363-2025</v>
      </c>
      <c r="CD66" s="724" t="str">
        <f t="shared" si="170"/>
        <v>Cumplida</v>
      </c>
      <c r="CE66" s="720"/>
      <c r="CF66" s="720"/>
      <c r="CG66" s="1281"/>
      <c r="CH66" s="1280"/>
      <c r="CI66" s="762" t="str">
        <f t="shared" ref="CI66:CJ66" si="171">CI20</f>
        <v>ANS Contrato GC363-2025</v>
      </c>
      <c r="CJ66" s="1277">
        <f t="shared" si="171"/>
        <v>0</v>
      </c>
    </row>
    <row r="67" spans="2:88" ht="58.5" customHeight="1">
      <c r="B67" s="1113" t="s">
        <v>1332</v>
      </c>
      <c r="C67" s="1111"/>
      <c r="D67" s="1111"/>
      <c r="E67" s="1111"/>
      <c r="F67" s="1165" t="s">
        <v>411</v>
      </c>
      <c r="G67" s="1111" t="s">
        <v>412</v>
      </c>
      <c r="H67" s="1113" t="s">
        <v>382</v>
      </c>
      <c r="I67" s="1111" t="s">
        <v>413</v>
      </c>
      <c r="J67" s="1305" t="s">
        <v>414</v>
      </c>
      <c r="K67" s="1298" t="s">
        <v>415</v>
      </c>
      <c r="L67" s="1164">
        <v>18</v>
      </c>
      <c r="M67" s="1111" t="s">
        <v>402</v>
      </c>
      <c r="N67" s="1111" t="s">
        <v>402</v>
      </c>
      <c r="O67" s="1145" t="s">
        <v>79</v>
      </c>
      <c r="P67" s="1298" t="s">
        <v>416</v>
      </c>
      <c r="Q67" s="1117">
        <v>18</v>
      </c>
      <c r="R67" s="1299" t="s">
        <v>417</v>
      </c>
      <c r="S67" s="1145" t="s">
        <v>82</v>
      </c>
      <c r="T67" s="1120" t="s">
        <v>362</v>
      </c>
      <c r="U67" s="1117" t="s">
        <v>389</v>
      </c>
      <c r="V67" s="1295">
        <f>VLOOKUP(U67,'Datos Validacion'!$C$6:$D$10,2,0)</f>
        <v>0.2</v>
      </c>
      <c r="W67" s="1296" t="s">
        <v>263</v>
      </c>
      <c r="X67" s="1304">
        <f>VLOOKUP(W67,'Datos Validacion'!$E$6:$F$15,2,0)</f>
        <v>0.6</v>
      </c>
      <c r="Y67" s="1111" t="s">
        <v>1391</v>
      </c>
      <c r="Z67" s="1113" t="s">
        <v>263</v>
      </c>
      <c r="AA67" s="334" t="s">
        <v>1365</v>
      </c>
      <c r="AB67" s="344" t="s">
        <v>89</v>
      </c>
      <c r="AC67" s="334" t="s">
        <v>187</v>
      </c>
      <c r="AD67" s="344" t="s">
        <v>91</v>
      </c>
      <c r="AE67" s="344" t="s">
        <v>92</v>
      </c>
      <c r="AF67" s="357">
        <f>VLOOKUP(AE67,'Datos Validacion'!$K$6:$L$8,2,0)</f>
        <v>0.25</v>
      </c>
      <c r="AG67" s="332" t="s">
        <v>188</v>
      </c>
      <c r="AH67" s="357">
        <f>VLOOKUP(AG67,'Datos Validacion'!$M$6:$N$7,2,0)</f>
        <v>0.25</v>
      </c>
      <c r="AI67" s="344" t="s">
        <v>94</v>
      </c>
      <c r="AJ67" s="334" t="s">
        <v>327</v>
      </c>
      <c r="AK67" s="344" t="s">
        <v>96</v>
      </c>
      <c r="AL67" s="332" t="s">
        <v>190</v>
      </c>
      <c r="AM67" s="358">
        <f t="shared" si="159"/>
        <v>0.5</v>
      </c>
      <c r="AN67" s="1292" t="str">
        <f t="shared" ref="AN67" si="172">IF(AO67&lt;=20%,"MUY BAJA",IF(AO67&lt;=40%,"BAJA",IF(AO67&lt;=60%,"MEDIA",IF(AO67&lt;=80%,"ALTA","MUY ALTA"))))</f>
        <v>MUY BAJA</v>
      </c>
      <c r="AO67" s="1293">
        <f t="shared" ref="AO67" si="173">IF(OR(AE67="prevenir",AE67="detectar"),(V67-(V67*AM67)), V67)</f>
        <v>0.1</v>
      </c>
      <c r="AP67" s="1292" t="str">
        <f t="shared" ref="AP67" si="174">IF(AQ67&lt;=20%,"LEVE",IF(AQ67&lt;=40%,"MENOR",IF(AQ67&lt;=60%,"MODERADO",IF(AQ67&lt;=80%,"MAYOR","CATASTROFICO"))))</f>
        <v>MODERADO</v>
      </c>
      <c r="AQ67" s="363">
        <f t="shared" ref="AQ67:AQ73" si="175">IF(AE67="corregir",(X67-(X67*AM67)), X67)</f>
        <v>0.6</v>
      </c>
      <c r="AR67" s="1113" t="s">
        <v>263</v>
      </c>
      <c r="AS67" s="1117" t="s">
        <v>191</v>
      </c>
      <c r="AT67" s="1303"/>
      <c r="AU67" s="398" t="s">
        <v>419</v>
      </c>
      <c r="AV67" s="721" t="s">
        <v>420</v>
      </c>
      <c r="AW67" s="388">
        <v>45209</v>
      </c>
      <c r="AX67" s="389" t="s">
        <v>421</v>
      </c>
      <c r="AY67" s="391" t="s">
        <v>422</v>
      </c>
      <c r="AZ67" s="405" t="s">
        <v>151</v>
      </c>
      <c r="BA67" s="389"/>
      <c r="BB67" s="391" t="s">
        <v>152</v>
      </c>
      <c r="BC67" s="387" t="s">
        <v>423</v>
      </c>
      <c r="BD67" s="388">
        <v>45335</v>
      </c>
      <c r="BE67" s="389"/>
      <c r="BF67" s="391"/>
      <c r="BG67" s="718"/>
      <c r="BH67" s="389"/>
      <c r="BI67" s="391" t="s">
        <v>152</v>
      </c>
      <c r="BJ67" s="389" t="s">
        <v>1423</v>
      </c>
      <c r="BK67" s="390" t="s">
        <v>1314</v>
      </c>
      <c r="BL67" s="733"/>
      <c r="BM67" s="388">
        <v>45335</v>
      </c>
      <c r="BN67" s="389"/>
      <c r="BO67" s="391"/>
      <c r="BP67" s="405"/>
      <c r="BQ67" s="389"/>
      <c r="BR67" s="391" t="s">
        <v>152</v>
      </c>
      <c r="BS67" s="387" t="s">
        <v>1423</v>
      </c>
      <c r="BT67" s="390" t="s">
        <v>1314</v>
      </c>
      <c r="BU67" s="720"/>
      <c r="BV67" s="720"/>
      <c r="BW67" s="388">
        <v>45335</v>
      </c>
      <c r="BX67" s="389"/>
      <c r="BY67" s="391"/>
      <c r="BZ67" s="405"/>
      <c r="CA67" s="389"/>
      <c r="CB67" s="391" t="s">
        <v>152</v>
      </c>
      <c r="CC67" s="387" t="s">
        <v>1423</v>
      </c>
      <c r="CD67" s="390" t="s">
        <v>1314</v>
      </c>
      <c r="CE67" s="720"/>
      <c r="CF67" s="720"/>
      <c r="CG67" s="1278"/>
      <c r="CH67" s="1277" t="s">
        <v>152</v>
      </c>
      <c r="CI67" s="761" t="s">
        <v>1423</v>
      </c>
      <c r="CJ67" s="1277" t="s">
        <v>1314</v>
      </c>
    </row>
    <row r="68" spans="2:88" ht="67.5" customHeight="1">
      <c r="B68" s="1113"/>
      <c r="C68" s="1111"/>
      <c r="D68" s="1111"/>
      <c r="E68" s="1111"/>
      <c r="F68" s="1165"/>
      <c r="G68" s="1111"/>
      <c r="H68" s="1113"/>
      <c r="I68" s="1111"/>
      <c r="J68" s="1305"/>
      <c r="K68" s="1298"/>
      <c r="L68" s="1164"/>
      <c r="M68" s="1111"/>
      <c r="N68" s="1111"/>
      <c r="O68" s="1145"/>
      <c r="P68" s="1298"/>
      <c r="Q68" s="1117"/>
      <c r="R68" s="1299"/>
      <c r="S68" s="1145"/>
      <c r="T68" s="1120"/>
      <c r="U68" s="1117"/>
      <c r="V68" s="1295"/>
      <c r="W68" s="1296"/>
      <c r="X68" s="1304"/>
      <c r="Y68" s="1111"/>
      <c r="Z68" s="1113"/>
      <c r="AA68" s="714" t="s">
        <v>1379</v>
      </c>
      <c r="AB68" s="708" t="s">
        <v>89</v>
      </c>
      <c r="AC68" s="411" t="s">
        <v>391</v>
      </c>
      <c r="AD68" s="709" t="s">
        <v>91</v>
      </c>
      <c r="AE68" s="709" t="s">
        <v>92</v>
      </c>
      <c r="AF68" s="710">
        <f>VLOOKUP(AE68,'Datos Validacion'!$K$6:$L$8,2,0)</f>
        <v>0.25</v>
      </c>
      <c r="AG68" s="711" t="s">
        <v>93</v>
      </c>
      <c r="AH68" s="710">
        <f>VLOOKUP(AG68,'Datos Validacion'!$M$6:$N$7,2,0)</f>
        <v>0.15</v>
      </c>
      <c r="AI68" s="709" t="s">
        <v>94</v>
      </c>
      <c r="AJ68" s="411" t="s">
        <v>274</v>
      </c>
      <c r="AK68" s="709" t="s">
        <v>96</v>
      </c>
      <c r="AL68" s="711" t="s">
        <v>424</v>
      </c>
      <c r="AM68" s="712">
        <f t="shared" si="159"/>
        <v>0.4</v>
      </c>
      <c r="AN68" s="1292"/>
      <c r="AO68" s="1293"/>
      <c r="AP68" s="1292"/>
      <c r="AQ68" s="363">
        <f>IF(AE68="corregir",(X68-(X68*AM68)), X68)</f>
        <v>0</v>
      </c>
      <c r="AR68" s="1113"/>
      <c r="AS68" s="1117"/>
      <c r="AT68" s="1303"/>
      <c r="AU68" s="398" t="s">
        <v>99</v>
      </c>
      <c r="AV68" s="387" t="s">
        <v>425</v>
      </c>
      <c r="AW68" s="388">
        <v>45209</v>
      </c>
      <c r="AX68" s="389" t="str">
        <f>AX24</f>
        <v>Ejecución Plan de Pruebas de Vulnerabilidad y Retest Aplicativos y Sitios Web</v>
      </c>
      <c r="AY68" s="391" t="str">
        <f t="shared" ref="AY68:BC68" si="176">AY24</f>
        <v>Oficina Sistemas de Información 
- Monitoreo Plataforma Tecnológica</v>
      </c>
      <c r="AZ68" s="389" t="str">
        <f t="shared" si="176"/>
        <v>MRSPI2022 Seguimiento 202310</v>
      </c>
      <c r="BA68" s="389"/>
      <c r="BB68" s="391" t="str">
        <f t="shared" si="176"/>
        <v>X</v>
      </c>
      <c r="BC68" s="387" t="str">
        <f t="shared" si="176"/>
        <v>ANS Contrato GC109-2023</v>
      </c>
      <c r="BD68" s="723">
        <f>BD15</f>
        <v>45335</v>
      </c>
      <c r="BE68" s="389" t="str">
        <f>BE15</f>
        <v xml:space="preserve">En el CIGD del 23/01/2024 en el marco de presentación de los Planes de Acción, el Grupo de Gestión Documental presento el  Plan Institucional de Archivos de la Entidad -PINAR, para la función archivística del Ministerio </v>
      </c>
      <c r="BF68" s="387" t="str">
        <f t="shared" ref="BF68:BK68" si="177">BF15</f>
        <v>GRUPO DE GESTION DOCUMENTAL</v>
      </c>
      <c r="BG68" s="387" t="str">
        <f t="shared" si="177"/>
        <v>Plan Institucional de Archivo</v>
      </c>
      <c r="BH68" s="387">
        <f t="shared" si="177"/>
        <v>0</v>
      </c>
      <c r="BI68" s="387" t="str">
        <f t="shared" si="177"/>
        <v>X</v>
      </c>
      <c r="BJ68" s="389" t="str">
        <f t="shared" si="177"/>
        <v>Con el Plan Institucional de Archivo se propende por: Implementar SIC, Mejorar y actualizar los Instrumentos Archivísticos; Aplicar TRDs y TVDs; Implementar los programas específicos para Documentos Especiales y de Gestión de Documentos Electrónicos; e Implementar el SGDEA para Expediente Electrónico en el SGD.</v>
      </c>
      <c r="BK68" s="727" t="str">
        <f t="shared" si="177"/>
        <v>Cumplida</v>
      </c>
      <c r="BL68" s="733"/>
      <c r="BM68" s="723">
        <f>BM15</f>
        <v>45335</v>
      </c>
      <c r="BN68" s="389" t="str">
        <f>BN15</f>
        <v xml:space="preserve">En el CIGD del 23/01/2024 en el marco de presentación de los Planes de Acción, el Grupo de Gestión Documental presento el  Plan Institucional de Archivos de la Entidad -PINAR, para la función archivística del Ministerio </v>
      </c>
      <c r="BO68" s="387" t="str">
        <f t="shared" ref="BO68:BT68" si="178">BO15</f>
        <v>GRUPO DE GESTION DOCUMENTAL</v>
      </c>
      <c r="BP68" s="391" t="str">
        <f t="shared" si="178"/>
        <v>Plan Institucional de Archivo</v>
      </c>
      <c r="BQ68" s="387">
        <f t="shared" si="178"/>
        <v>0</v>
      </c>
      <c r="BR68" s="387" t="str">
        <f t="shared" si="178"/>
        <v>X</v>
      </c>
      <c r="BS68" s="387" t="str">
        <f t="shared" si="178"/>
        <v>Con el Plan Institucional de Archivo se propende por: Implementar SIC, Mejorar y actualizar los Instrumentos Archivísticos; Aplicar TRDs y TVDs; Implementar los programas específicos para Documentos Especiales y de Gestión de Documentos Electrónicos; e Implementar el SGDEA para Expediente Electrónico en el SGD.</v>
      </c>
      <c r="BT68" s="727" t="str">
        <f t="shared" si="178"/>
        <v>Cumplida</v>
      </c>
      <c r="BU68" s="728"/>
      <c r="BV68" s="728"/>
      <c r="BW68" s="723">
        <f>BW15</f>
        <v>45335</v>
      </c>
      <c r="BX68" s="389" t="str">
        <f>BX15</f>
        <v xml:space="preserve">En el CIGD del 23/01/2024 en el marco de presentación de los Planes de Acción, el Grupo de Gestión Documental presento el  Plan Institucional de Archivos de la Entidad -PINAR, para la función archivística del Ministerio </v>
      </c>
      <c r="BY68" s="387" t="str">
        <f t="shared" ref="BY68:CD68" si="179">BY15</f>
        <v>GRUPO DE GESTION DOCUMENTAL</v>
      </c>
      <c r="BZ68" s="391" t="str">
        <f t="shared" si="179"/>
        <v>Plan Institucional de Archivo</v>
      </c>
      <c r="CA68" s="387">
        <f t="shared" si="179"/>
        <v>0</v>
      </c>
      <c r="CB68" s="387" t="str">
        <f t="shared" si="179"/>
        <v>X</v>
      </c>
      <c r="CC68" s="387" t="str">
        <f t="shared" si="179"/>
        <v>Con el Plan Institucional de Archivo se propende por: Implementar SIC, Mejorar y actualizar los Instrumentos Archivísticos; Aplicar TRDs y TVDs; Implementar los programas específicos para Documentos Especiales y de Gestión de Documentos Electrónicos; e Implementar el SGDEA para Expediente Electrónico en el SGD.</v>
      </c>
      <c r="CD68" s="727" t="str">
        <f t="shared" si="179"/>
        <v>Cumplida</v>
      </c>
      <c r="CE68" s="728"/>
      <c r="CF68" s="728"/>
      <c r="CG68" s="1278"/>
      <c r="CH68" s="1277"/>
      <c r="CI68" s="761" t="str">
        <f t="shared" ref="CI68" si="180">CI15</f>
        <v>Con el Plan Institucional de Archivo se propende por: Implementar SIC, Mejorar y actualizar los Instrumentos Archivísticos; Aplicar TRDs y TVDs; Implementar los programas específicos para Documentos Especiales y de Gestión de Documentos Electrónicos; e Implementar el SGDEA para Expediente Electrónico en el SGD.</v>
      </c>
      <c r="CJ68" s="1277"/>
    </row>
    <row r="69" spans="2:88" ht="67.5" customHeight="1">
      <c r="B69" s="1113"/>
      <c r="C69" s="1111"/>
      <c r="D69" s="1111"/>
      <c r="E69" s="1111"/>
      <c r="F69" s="1165"/>
      <c r="G69" s="1111"/>
      <c r="H69" s="1113"/>
      <c r="I69" s="1111"/>
      <c r="J69" s="1305"/>
      <c r="K69" s="1298"/>
      <c r="L69" s="1164"/>
      <c r="M69" s="1111"/>
      <c r="N69" s="1111"/>
      <c r="O69" s="1145"/>
      <c r="P69" s="1298"/>
      <c r="Q69" s="1117"/>
      <c r="R69" s="1299"/>
      <c r="S69" s="1145"/>
      <c r="T69" s="1120"/>
      <c r="U69" s="1117"/>
      <c r="V69" s="1295"/>
      <c r="W69" s="1296"/>
      <c r="X69" s="1304"/>
      <c r="Y69" s="1111"/>
      <c r="Z69" s="1113"/>
      <c r="AA69" s="334" t="s">
        <v>1382</v>
      </c>
      <c r="AB69" s="344" t="s">
        <v>89</v>
      </c>
      <c r="AC69" s="332" t="s">
        <v>167</v>
      </c>
      <c r="AD69" s="344" t="s">
        <v>91</v>
      </c>
      <c r="AE69" s="344" t="s">
        <v>208</v>
      </c>
      <c r="AF69" s="357">
        <f>VLOOKUP(AE69,'Datos Validacion'!$K$6:$L$8,2,0)</f>
        <v>0.1</v>
      </c>
      <c r="AG69" s="332" t="s">
        <v>188</v>
      </c>
      <c r="AH69" s="357">
        <f>VLOOKUP(AG69,'Datos Validacion'!$M$6:$N$7,2,0)</f>
        <v>0.25</v>
      </c>
      <c r="AI69" s="344" t="s">
        <v>94</v>
      </c>
      <c r="AJ69" s="334" t="s">
        <v>209</v>
      </c>
      <c r="AK69" s="344" t="s">
        <v>96</v>
      </c>
      <c r="AL69" s="332" t="s">
        <v>210</v>
      </c>
      <c r="AM69" s="358">
        <f t="shared" si="159"/>
        <v>0.35</v>
      </c>
      <c r="AN69" s="1292"/>
      <c r="AO69" s="1293"/>
      <c r="AP69" s="1292"/>
      <c r="AQ69" s="363">
        <f t="shared" si="175"/>
        <v>0</v>
      </c>
      <c r="AR69" s="1113"/>
      <c r="AS69" s="1117"/>
      <c r="AT69" s="1303"/>
      <c r="AU69" s="398" t="s">
        <v>211</v>
      </c>
      <c r="AV69" s="387" t="s">
        <v>426</v>
      </c>
      <c r="AW69" s="388">
        <v>45209</v>
      </c>
      <c r="AX69" s="389" t="s">
        <v>213</v>
      </c>
      <c r="AY69" s="391" t="s">
        <v>205</v>
      </c>
      <c r="AZ69" s="405" t="s">
        <v>151</v>
      </c>
      <c r="BA69" s="389"/>
      <c r="BB69" s="391" t="s">
        <v>152</v>
      </c>
      <c r="BC69" s="387" t="s">
        <v>206</v>
      </c>
      <c r="BD69" s="388">
        <f>BD20</f>
        <v>45335</v>
      </c>
      <c r="BE69" s="722" t="str">
        <f t="shared" ref="BE69:BK69" si="181">BE20</f>
        <v>Infomes periodicos de seguimiento alertas de eventos e incidentes</v>
      </c>
      <c r="BF69" s="388" t="str">
        <f t="shared" si="181"/>
        <v>Oficina Sistemas de Información 
- Monitoreo Plataforma Tecnológica</v>
      </c>
      <c r="BG69" s="723" t="str">
        <f t="shared" si="181"/>
        <v>MRSPI2022 Seguimeinto Acciones 202312 202402</v>
      </c>
      <c r="BH69" s="388"/>
      <c r="BI69" s="388" t="str">
        <f t="shared" si="181"/>
        <v>X</v>
      </c>
      <c r="BJ69" s="722" t="str">
        <f t="shared" si="181"/>
        <v>ANS Contrato GC363-2025</v>
      </c>
      <c r="BK69" s="724" t="str">
        <f t="shared" si="181"/>
        <v>Cumplida</v>
      </c>
      <c r="BL69" s="733"/>
      <c r="BM69" s="388">
        <f>BM20</f>
        <v>45335</v>
      </c>
      <c r="BN69" s="722" t="str">
        <f t="shared" ref="BN69:BP69" si="182">BN20</f>
        <v>Infomes periodicos de seguimiento alertas de eventos e incidentes</v>
      </c>
      <c r="BO69" s="388" t="str">
        <f t="shared" si="182"/>
        <v>Oficina Sistemas de Información 
- Monitoreo Plataforma Tecnológica</v>
      </c>
      <c r="BP69" s="388" t="str">
        <f t="shared" si="182"/>
        <v>MRSPI2022 Seguimeinto Acciones 202312 202402</v>
      </c>
      <c r="BQ69" s="388"/>
      <c r="BR69" s="388" t="str">
        <f t="shared" ref="BR69:BT69" si="183">BR20</f>
        <v>X</v>
      </c>
      <c r="BS69" s="723" t="str">
        <f t="shared" si="183"/>
        <v>ANS Contrato GC363-2025</v>
      </c>
      <c r="BT69" s="724" t="str">
        <f t="shared" si="183"/>
        <v>Cumplida</v>
      </c>
      <c r="BU69" s="720"/>
      <c r="BV69" s="720"/>
      <c r="BW69" s="388">
        <f>BW20</f>
        <v>45335</v>
      </c>
      <c r="BX69" s="722" t="str">
        <f t="shared" ref="BX69:BZ69" si="184">BX20</f>
        <v>Infomes periodicos de seguimiento alertas de eventos e incidentes</v>
      </c>
      <c r="BY69" s="388" t="str">
        <f t="shared" si="184"/>
        <v>Oficina Sistemas de Información 
- Monitoreo Plataforma Tecnológica</v>
      </c>
      <c r="BZ69" s="388" t="str">
        <f t="shared" si="184"/>
        <v>MRSPI2022 Seguimeinto Acciones 202312 202402</v>
      </c>
      <c r="CA69" s="388"/>
      <c r="CB69" s="388" t="str">
        <f t="shared" ref="CB69:CD69" si="185">CB20</f>
        <v>X</v>
      </c>
      <c r="CC69" s="723" t="str">
        <f t="shared" si="185"/>
        <v>ANS Contrato GC363-2025</v>
      </c>
      <c r="CD69" s="724" t="str">
        <f t="shared" si="185"/>
        <v>Cumplida</v>
      </c>
      <c r="CE69" s="720"/>
      <c r="CF69" s="720"/>
      <c r="CG69" s="1278"/>
      <c r="CH69" s="1277"/>
      <c r="CI69" s="762" t="str">
        <f t="shared" ref="CI69" si="186">CI20</f>
        <v>ANS Contrato GC363-2025</v>
      </c>
      <c r="CJ69" s="1277"/>
    </row>
    <row r="70" spans="2:88" ht="67.5" customHeight="1">
      <c r="B70" s="1113"/>
      <c r="C70" s="1111"/>
      <c r="D70" s="1111"/>
      <c r="E70" s="1111"/>
      <c r="F70" s="1165"/>
      <c r="G70" s="1111"/>
      <c r="H70" s="1113"/>
      <c r="I70" s="1111"/>
      <c r="J70" s="1305"/>
      <c r="K70" s="1298"/>
      <c r="L70" s="1164"/>
      <c r="M70" s="1111"/>
      <c r="N70" s="1111"/>
      <c r="O70" s="1145"/>
      <c r="P70" s="1298"/>
      <c r="Q70" s="1117"/>
      <c r="R70" s="1299"/>
      <c r="S70" s="1145"/>
      <c r="T70" s="1120"/>
      <c r="U70" s="1117"/>
      <c r="V70" s="1295"/>
      <c r="W70" s="1296"/>
      <c r="X70" s="1304"/>
      <c r="Y70" s="1111"/>
      <c r="Z70" s="1113"/>
      <c r="AA70" s="705" t="s">
        <v>1373</v>
      </c>
      <c r="AB70" s="344" t="s">
        <v>89</v>
      </c>
      <c r="AC70" s="332" t="s">
        <v>219</v>
      </c>
      <c r="AD70" s="344" t="s">
        <v>91</v>
      </c>
      <c r="AE70" s="344" t="s">
        <v>208</v>
      </c>
      <c r="AF70" s="357">
        <f>VLOOKUP(AE70,'Datos Validacion'!$K$6:$L$8,2,0)</f>
        <v>0.1</v>
      </c>
      <c r="AG70" s="332" t="s">
        <v>188</v>
      </c>
      <c r="AH70" s="357">
        <f>VLOOKUP(AG70,'Datos Validacion'!$M$6:$N$7,2,0)</f>
        <v>0.25</v>
      </c>
      <c r="AI70" s="344" t="s">
        <v>94</v>
      </c>
      <c r="AJ70" s="334" t="s">
        <v>220</v>
      </c>
      <c r="AK70" s="344" t="s">
        <v>96</v>
      </c>
      <c r="AL70" s="332" t="s">
        <v>221</v>
      </c>
      <c r="AM70" s="358">
        <f t="shared" si="159"/>
        <v>0.35</v>
      </c>
      <c r="AN70" s="1292"/>
      <c r="AO70" s="1293"/>
      <c r="AP70" s="1292"/>
      <c r="AQ70" s="363">
        <f t="shared" si="175"/>
        <v>0</v>
      </c>
      <c r="AR70" s="1113"/>
      <c r="AS70" s="1117"/>
      <c r="AT70" s="1303"/>
      <c r="AU70" s="398" t="s">
        <v>222</v>
      </c>
      <c r="AV70" s="387" t="s">
        <v>427</v>
      </c>
      <c r="AW70" s="388">
        <v>45209</v>
      </c>
      <c r="AX70" s="389" t="s">
        <v>224</v>
      </c>
      <c r="AY70" s="391" t="s">
        <v>195</v>
      </c>
      <c r="AZ70" s="405" t="s">
        <v>196</v>
      </c>
      <c r="BA70" s="389"/>
      <c r="BB70" s="391" t="s">
        <v>152</v>
      </c>
      <c r="BC70" s="387" t="s">
        <v>225</v>
      </c>
      <c r="BD70" s="388">
        <f>BD19</f>
        <v>45335</v>
      </c>
      <c r="BE70" s="722" t="str">
        <f t="shared" ref="BE70:BK70" si="187">BE19</f>
        <v>Cumplida para la vigencia 2023</v>
      </c>
      <c r="BF70" s="388" t="str">
        <f t="shared" si="187"/>
        <v>Oficina Sistemas de Información 
- Monitoreo Plataforma Tecnológica</v>
      </c>
      <c r="BG70" s="723" t="str">
        <f t="shared" si="187"/>
        <v>MRSPI2022 Seguimeinto Acciones 202312 202402</v>
      </c>
      <c r="BH70" s="388"/>
      <c r="BI70" s="388" t="str">
        <f t="shared" si="187"/>
        <v>X</v>
      </c>
      <c r="BJ70" s="722" t="str">
        <f t="shared" si="187"/>
        <v>Cumplida para la vigencia 2023</v>
      </c>
      <c r="BK70" s="724" t="str">
        <f t="shared" si="187"/>
        <v>Cumplida</v>
      </c>
      <c r="BL70" s="733"/>
      <c r="BM70" s="388">
        <f>BM19</f>
        <v>45335</v>
      </c>
      <c r="BN70" s="722" t="str">
        <f t="shared" ref="BN70:BP70" si="188">BN19</f>
        <v>Cumplida para la vigencia 2023</v>
      </c>
      <c r="BO70" s="388" t="str">
        <f t="shared" si="188"/>
        <v>Oficina Sistemas de Información 
- Monitoreo Plataforma Tecnológica</v>
      </c>
      <c r="BP70" s="388" t="str">
        <f t="shared" si="188"/>
        <v>MRSPI2022 Seguimeinto Acciones 202312 202402</v>
      </c>
      <c r="BQ70" s="388"/>
      <c r="BR70" s="388" t="str">
        <f t="shared" ref="BR70:BT70" si="189">BR19</f>
        <v>X</v>
      </c>
      <c r="BS70" s="723" t="str">
        <f t="shared" si="189"/>
        <v>Cumplida para la vigencia 2023</v>
      </c>
      <c r="BT70" s="724" t="str">
        <f t="shared" si="189"/>
        <v>Cumplida</v>
      </c>
      <c r="BU70" s="720"/>
      <c r="BV70" s="720"/>
      <c r="BW70" s="388">
        <f>BW19</f>
        <v>45335</v>
      </c>
      <c r="BX70" s="722" t="str">
        <f t="shared" ref="BX70:BZ70" si="190">BX19</f>
        <v>Cumplida para la vigencia 2023</v>
      </c>
      <c r="BY70" s="388" t="str">
        <f t="shared" si="190"/>
        <v>Oficina Sistemas de Información 
- Monitoreo Plataforma Tecnológica</v>
      </c>
      <c r="BZ70" s="388" t="str">
        <f t="shared" si="190"/>
        <v>MRSPI2022 Seguimeinto Acciones 202312 202402</v>
      </c>
      <c r="CA70" s="388"/>
      <c r="CB70" s="388" t="str">
        <f t="shared" ref="CB70:CD70" si="191">CB19</f>
        <v>X</v>
      </c>
      <c r="CC70" s="723" t="str">
        <f t="shared" si="191"/>
        <v>Cumplida para la vigencia 2023</v>
      </c>
      <c r="CD70" s="724" t="str">
        <f t="shared" si="191"/>
        <v>Cumplida</v>
      </c>
      <c r="CE70" s="720"/>
      <c r="CF70" s="720"/>
      <c r="CG70" s="1278"/>
      <c r="CH70" s="1277"/>
      <c r="CI70" s="762" t="str">
        <f t="shared" ref="CI70" si="192">CI19</f>
        <v>Cumplida para la vigencia 2023</v>
      </c>
      <c r="CJ70" s="1277"/>
    </row>
    <row r="71" spans="2:88" ht="93.75" customHeight="1">
      <c r="B71" s="1113" t="s">
        <v>1333</v>
      </c>
      <c r="C71" s="1111"/>
      <c r="D71" s="1111"/>
      <c r="E71" s="1111"/>
      <c r="F71" s="1165" t="s">
        <v>428</v>
      </c>
      <c r="G71" s="1111" t="s">
        <v>429</v>
      </c>
      <c r="H71" s="1113" t="s">
        <v>430</v>
      </c>
      <c r="I71" s="1111" t="s">
        <v>431</v>
      </c>
      <c r="J71" s="1111" t="s">
        <v>432</v>
      </c>
      <c r="K71" s="1298" t="s">
        <v>433</v>
      </c>
      <c r="L71" s="1164">
        <v>19</v>
      </c>
      <c r="M71" s="1111" t="s">
        <v>402</v>
      </c>
      <c r="N71" s="1145" t="s">
        <v>434</v>
      </c>
      <c r="O71" s="1145" t="s">
        <v>79</v>
      </c>
      <c r="P71" s="1298" t="s">
        <v>435</v>
      </c>
      <c r="Q71" s="1117">
        <v>19</v>
      </c>
      <c r="R71" s="1299" t="s">
        <v>436</v>
      </c>
      <c r="S71" s="1145" t="s">
        <v>82</v>
      </c>
      <c r="T71" s="1120" t="s">
        <v>362</v>
      </c>
      <c r="U71" s="1117" t="s">
        <v>184</v>
      </c>
      <c r="V71" s="1295">
        <f>VLOOKUP(U71,'Datos Validacion'!$C$6:$D$10,2,0)</f>
        <v>0.4</v>
      </c>
      <c r="W71" s="1296" t="s">
        <v>263</v>
      </c>
      <c r="X71" s="1297">
        <f>VLOOKUP(W71,'Datos Validacion'!$E$6:$F$15,2,0)</f>
        <v>0.6</v>
      </c>
      <c r="Y71" s="1111" t="s">
        <v>1391</v>
      </c>
      <c r="Z71" s="1113" t="s">
        <v>263</v>
      </c>
      <c r="AA71" s="334" t="s">
        <v>1392</v>
      </c>
      <c r="AB71" s="344" t="s">
        <v>89</v>
      </c>
      <c r="AC71" s="332" t="s">
        <v>438</v>
      </c>
      <c r="AD71" s="344" t="s">
        <v>91</v>
      </c>
      <c r="AE71" s="344" t="s">
        <v>92</v>
      </c>
      <c r="AF71" s="357">
        <f>VLOOKUP(AE71,'Datos Validacion'!$K$6:$L$8,2,0)</f>
        <v>0.25</v>
      </c>
      <c r="AG71" s="332" t="s">
        <v>93</v>
      </c>
      <c r="AH71" s="357">
        <f>VLOOKUP(AG71,'Datos Validacion'!$M$6:$N$7,2,0)</f>
        <v>0.15</v>
      </c>
      <c r="AI71" s="344" t="s">
        <v>94</v>
      </c>
      <c r="AJ71" s="332" t="s">
        <v>439</v>
      </c>
      <c r="AK71" s="344" t="s">
        <v>96</v>
      </c>
      <c r="AL71" s="332" t="s">
        <v>440</v>
      </c>
      <c r="AM71" s="358">
        <f t="shared" si="159"/>
        <v>0.4</v>
      </c>
      <c r="AN71" s="1292" t="str">
        <f t="shared" ref="AN71:AN73" si="193">IF(AO71&lt;=20%,"MUY BAJA",IF(AO71&lt;=40%,"BAJA",IF(AO71&lt;=60%,"MEDIA",IF(AO71&lt;=80%,"ALTA","MUY ALTA"))))</f>
        <v>BAJA</v>
      </c>
      <c r="AO71" s="1293">
        <f t="shared" ref="AO71:AO73" si="194">IF(OR(AE71="prevenir",AE71="detectar"),(V71-(V71*AM71)), V71)</f>
        <v>0.24</v>
      </c>
      <c r="AP71" s="1292" t="str">
        <f t="shared" ref="AP71:AP73" si="195">IF(AQ71&lt;=20%,"LEVE",IF(AQ71&lt;=40%,"MENOR",IF(AQ71&lt;=60%,"MODERADO",IF(AQ71&lt;=80%,"MAYOR","CATASTROFICO"))))</f>
        <v>MODERADO</v>
      </c>
      <c r="AQ71" s="1293">
        <f t="shared" si="175"/>
        <v>0.6</v>
      </c>
      <c r="AR71" s="1113" t="s">
        <v>263</v>
      </c>
      <c r="AS71" s="1117" t="s">
        <v>191</v>
      </c>
      <c r="AT71" s="704"/>
      <c r="AU71" s="729" t="s">
        <v>441</v>
      </c>
      <c r="AV71" s="387" t="s">
        <v>1409</v>
      </c>
      <c r="AW71" s="388">
        <v>45209</v>
      </c>
      <c r="AX71" s="389" t="s">
        <v>443</v>
      </c>
      <c r="AY71" s="391" t="s">
        <v>477</v>
      </c>
      <c r="AZ71" s="405" t="s">
        <v>151</v>
      </c>
      <c r="BA71" s="389"/>
      <c r="BB71" s="391" t="s">
        <v>152</v>
      </c>
      <c r="BC71" s="387" t="s">
        <v>444</v>
      </c>
      <c r="BD71" s="388">
        <v>45334</v>
      </c>
      <c r="BE71" s="389" t="s">
        <v>1410</v>
      </c>
      <c r="BF71" s="391" t="s">
        <v>195</v>
      </c>
      <c r="BG71" s="718" t="s">
        <v>1339</v>
      </c>
      <c r="BH71" s="389"/>
      <c r="BI71" s="391" t="s">
        <v>152</v>
      </c>
      <c r="BJ71" s="722" t="s">
        <v>1411</v>
      </c>
      <c r="BK71" s="390" t="s">
        <v>1314</v>
      </c>
      <c r="BL71" s="733"/>
      <c r="BM71" s="388">
        <v>45334</v>
      </c>
      <c r="BN71" s="389" t="s">
        <v>1410</v>
      </c>
      <c r="BO71" s="391" t="s">
        <v>195</v>
      </c>
      <c r="BP71" s="405" t="s">
        <v>1339</v>
      </c>
      <c r="BQ71" s="389"/>
      <c r="BR71" s="391" t="s">
        <v>152</v>
      </c>
      <c r="BS71" s="723" t="s">
        <v>1411</v>
      </c>
      <c r="BT71" s="390" t="s">
        <v>1314</v>
      </c>
      <c r="BU71" s="720"/>
      <c r="BV71" s="720"/>
      <c r="BW71" s="388">
        <v>45334</v>
      </c>
      <c r="BX71" s="389" t="s">
        <v>1410</v>
      </c>
      <c r="BY71" s="391" t="s">
        <v>195</v>
      </c>
      <c r="BZ71" s="405" t="s">
        <v>1339</v>
      </c>
      <c r="CA71" s="389"/>
      <c r="CB71" s="391" t="s">
        <v>152</v>
      </c>
      <c r="CC71" s="723" t="s">
        <v>1411</v>
      </c>
      <c r="CD71" s="390" t="s">
        <v>1314</v>
      </c>
      <c r="CE71" s="720"/>
      <c r="CF71" s="720"/>
      <c r="CG71" s="1278"/>
      <c r="CH71" s="1277" t="s">
        <v>152</v>
      </c>
      <c r="CI71" s="762" t="s">
        <v>1411</v>
      </c>
      <c r="CJ71" s="1277" t="s">
        <v>1314</v>
      </c>
    </row>
    <row r="72" spans="2:88" ht="93.75" customHeight="1">
      <c r="B72" s="1113"/>
      <c r="C72" s="1111"/>
      <c r="D72" s="1111"/>
      <c r="E72" s="1111"/>
      <c r="F72" s="1165"/>
      <c r="G72" s="1111"/>
      <c r="H72" s="1113"/>
      <c r="I72" s="1111"/>
      <c r="J72" s="1111"/>
      <c r="K72" s="1298"/>
      <c r="L72" s="1164"/>
      <c r="M72" s="1111"/>
      <c r="N72" s="1145"/>
      <c r="O72" s="1145"/>
      <c r="P72" s="1298"/>
      <c r="Q72" s="1117"/>
      <c r="R72" s="1299"/>
      <c r="S72" s="1145"/>
      <c r="T72" s="1120"/>
      <c r="U72" s="1117"/>
      <c r="V72" s="1295"/>
      <c r="W72" s="1296"/>
      <c r="X72" s="1297"/>
      <c r="Y72" s="1111"/>
      <c r="Z72" s="1113"/>
      <c r="AA72" s="714" t="s">
        <v>1379</v>
      </c>
      <c r="AB72" s="708" t="s">
        <v>89</v>
      </c>
      <c r="AC72" s="411" t="s">
        <v>391</v>
      </c>
      <c r="AD72" s="709" t="s">
        <v>91</v>
      </c>
      <c r="AE72" s="709" t="s">
        <v>92</v>
      </c>
      <c r="AF72" s="710">
        <f>VLOOKUP(AE72,'Datos Validacion'!$K$6:$L$8,2,0)</f>
        <v>0.25</v>
      </c>
      <c r="AG72" s="711" t="s">
        <v>93</v>
      </c>
      <c r="AH72" s="710">
        <f>VLOOKUP(AG72,'Datos Validacion'!$M$6:$N$7,2,0)</f>
        <v>0.15</v>
      </c>
      <c r="AI72" s="709" t="s">
        <v>94</v>
      </c>
      <c r="AJ72" s="411" t="s">
        <v>274</v>
      </c>
      <c r="AK72" s="709" t="s">
        <v>96</v>
      </c>
      <c r="AL72" s="711" t="s">
        <v>445</v>
      </c>
      <c r="AM72" s="712">
        <f t="shared" si="159"/>
        <v>0.4</v>
      </c>
      <c r="AN72" s="1292"/>
      <c r="AO72" s="1293"/>
      <c r="AP72" s="1292"/>
      <c r="AQ72" s="1293"/>
      <c r="AR72" s="1113"/>
      <c r="AS72" s="1117"/>
      <c r="AT72" s="704"/>
      <c r="AU72" s="729" t="s">
        <v>375</v>
      </c>
      <c r="AV72" s="387" t="s">
        <v>446</v>
      </c>
      <c r="AW72" s="388">
        <v>45209</v>
      </c>
      <c r="AX72" s="389" t="str">
        <f>AX57</f>
        <v>Pendiente publicar noticia uso adecuado de activos de información</v>
      </c>
      <c r="AY72" s="391" t="s">
        <v>195</v>
      </c>
      <c r="AZ72" s="391"/>
      <c r="BA72" s="389"/>
      <c r="BB72" s="391"/>
      <c r="BC72" s="387"/>
      <c r="BD72" s="1190" t="s">
        <v>1397</v>
      </c>
      <c r="BE72" s="1285" t="s">
        <v>1412</v>
      </c>
      <c r="BF72" s="1190" t="s">
        <v>195</v>
      </c>
      <c r="BG72" s="1302" t="s">
        <v>1399</v>
      </c>
      <c r="BH72" s="1301"/>
      <c r="BI72" s="1190" t="s">
        <v>152</v>
      </c>
      <c r="BJ72" s="1190" t="s">
        <v>1400</v>
      </c>
      <c r="BK72" s="1286" t="s">
        <v>1340</v>
      </c>
      <c r="BL72" s="733"/>
      <c r="BM72" s="1190">
        <f>BM31</f>
        <v>45365</v>
      </c>
      <c r="BN72" s="1285" t="str">
        <f>BN31</f>
        <v xml:space="preserve">Durante el 2024 se adelantarán publicaciones de buenas prácticas de seguridad y privacidad de la información y el manejo de repositorios de almacenamientos.
Se impleemnta a partir del mes de Marzo 2024 acorde con la articulación de la Matriz de Comunicación Interna y la Estrategia Capacitación, Comunicaciópn y Sensibilización - ECCS-SPI. En Desarrollo de la ECCS-SPI el 20/03/2024 se adelantará en el proceso de inducción nuevos funcionarios se informara sobre el alcance de SPI anivel institucional y buenas prácticas SPI y Seguridad Digital. 
</v>
      </c>
      <c r="BO72" s="1190" t="s">
        <v>195</v>
      </c>
      <c r="BP72" s="1300" t="s">
        <v>1399</v>
      </c>
      <c r="BQ72" s="1301"/>
      <c r="BR72" s="1190" t="s">
        <v>152</v>
      </c>
      <c r="BS72" s="1285" t="s">
        <v>1400</v>
      </c>
      <c r="BT72" s="1286" t="s">
        <v>1340</v>
      </c>
      <c r="BU72" s="1284"/>
      <c r="BV72" s="1284">
        <v>1</v>
      </c>
      <c r="BW72" s="1190">
        <f>BW31</f>
        <v>45365</v>
      </c>
      <c r="BX72" s="1285" t="str">
        <f>BX31</f>
        <v xml:space="preserve">El 20/03/2024.se llevó a cabo el proceso de inducción a nuevos funcionarios en la cual se apropio el alacance sw la gestión tecnológica, atención de la Mesa de ayuda y soporte técnico a usuarios y equipos institucionales, y el alcance de la seguridad y privacidad de la información y aplaición de buenas prácticas de SPI y Seguridad Digital en el uso de activos institucionales.
</v>
      </c>
      <c r="BY72" s="1190" t="s">
        <v>195</v>
      </c>
      <c r="BZ72" s="1300" t="s">
        <v>1399</v>
      </c>
      <c r="CA72" s="1301"/>
      <c r="CB72" s="1190" t="s">
        <v>152</v>
      </c>
      <c r="CC72" s="1285" t="str">
        <f>CC31</f>
        <v>Los controles de acceso de usuarios a servicios de red cuentan don doble factor de autenticación para uso de almacenamiento institucionales, aplicaciones como Gestión Documental o Mintranet con acceso externo.</v>
      </c>
      <c r="CD72" s="1286" t="s">
        <v>1340</v>
      </c>
      <c r="CE72" s="1284"/>
      <c r="CF72" s="1284">
        <v>1</v>
      </c>
      <c r="CG72" s="1278"/>
      <c r="CH72" s="1277"/>
      <c r="CI72" s="1281" t="str">
        <f>CI31</f>
        <v>Los controles de acceso de usuarios a servicios de red cuentan don doble factor de autenticación para uso de almacenamiento institucionales, aplicaciones como Gestión Documental o Mintranet con acceso externo.</v>
      </c>
      <c r="CJ72" s="1277"/>
    </row>
    <row r="73" spans="2:88" ht="81.95" customHeight="1">
      <c r="B73" s="1113" t="s">
        <v>1334</v>
      </c>
      <c r="C73" s="1111"/>
      <c r="D73" s="1111"/>
      <c r="E73" s="1111"/>
      <c r="F73" s="1165" t="s">
        <v>447</v>
      </c>
      <c r="G73" s="1111" t="s">
        <v>448</v>
      </c>
      <c r="H73" s="1113" t="s">
        <v>449</v>
      </c>
      <c r="I73" s="1111" t="s">
        <v>450</v>
      </c>
      <c r="J73" s="1111" t="s">
        <v>451</v>
      </c>
      <c r="K73" s="1298" t="s">
        <v>433</v>
      </c>
      <c r="L73" s="1164">
        <v>20</v>
      </c>
      <c r="M73" s="1111" t="s">
        <v>452</v>
      </c>
      <c r="N73" s="1145" t="s">
        <v>453</v>
      </c>
      <c r="O73" s="1145" t="s">
        <v>79</v>
      </c>
      <c r="P73" s="1298" t="s">
        <v>454</v>
      </c>
      <c r="Q73" s="1117">
        <v>20</v>
      </c>
      <c r="R73" s="1299" t="s">
        <v>455</v>
      </c>
      <c r="S73" s="1145" t="s">
        <v>82</v>
      </c>
      <c r="T73" s="1120" t="s">
        <v>456</v>
      </c>
      <c r="U73" s="1117" t="s">
        <v>389</v>
      </c>
      <c r="V73" s="1295">
        <f>VLOOKUP(U73,'Datos Validacion'!$C$6:$D$10,2,0)</f>
        <v>0.2</v>
      </c>
      <c r="W73" s="1296" t="s">
        <v>457</v>
      </c>
      <c r="X73" s="1297">
        <f>VLOOKUP(W73,'Datos Validacion'!$E$6:$F$15,2,0)</f>
        <v>0.4</v>
      </c>
      <c r="Y73" s="539" t="s">
        <v>1393</v>
      </c>
      <c r="Z73" s="1113" t="s">
        <v>245</v>
      </c>
      <c r="AA73" s="334" t="s">
        <v>459</v>
      </c>
      <c r="AB73" s="344" t="s">
        <v>89</v>
      </c>
      <c r="AC73" s="332" t="s">
        <v>460</v>
      </c>
      <c r="AD73" s="344" t="s">
        <v>91</v>
      </c>
      <c r="AE73" s="344" t="s">
        <v>92</v>
      </c>
      <c r="AF73" s="357">
        <f>VLOOKUP(AE73,'Datos Validacion'!$K$6:$L$8,2,0)</f>
        <v>0.25</v>
      </c>
      <c r="AG73" s="332" t="s">
        <v>188</v>
      </c>
      <c r="AH73" s="357">
        <f>VLOOKUP(AG73,'Datos Validacion'!$M$6:$N$7,2,0)</f>
        <v>0.25</v>
      </c>
      <c r="AI73" s="344" t="s">
        <v>94</v>
      </c>
      <c r="AJ73" s="332" t="s">
        <v>461</v>
      </c>
      <c r="AK73" s="344" t="s">
        <v>96</v>
      </c>
      <c r="AL73" s="332" t="s">
        <v>462</v>
      </c>
      <c r="AM73" s="358">
        <f t="shared" si="159"/>
        <v>0.5</v>
      </c>
      <c r="AN73" s="1292" t="str">
        <f t="shared" si="193"/>
        <v>MUY BAJA</v>
      </c>
      <c r="AO73" s="1293">
        <f t="shared" si="194"/>
        <v>0.1</v>
      </c>
      <c r="AP73" s="1292" t="str">
        <f t="shared" si="195"/>
        <v>MENOR</v>
      </c>
      <c r="AQ73" s="1293">
        <f t="shared" si="175"/>
        <v>0.4</v>
      </c>
      <c r="AR73" s="1113" t="s">
        <v>245</v>
      </c>
      <c r="AS73" s="1117" t="s">
        <v>250</v>
      </c>
      <c r="AT73" s="364"/>
      <c r="AU73" s="729" t="s">
        <v>463</v>
      </c>
      <c r="AV73" s="1294" t="s">
        <v>464</v>
      </c>
      <c r="AW73" s="388">
        <v>45209</v>
      </c>
      <c r="AX73" s="1195" t="str">
        <f>AX31</f>
        <v xml:space="preserve">Pendiente de publicar en noviembre 2023 noticia sobre aplicación de políticas de segurida de la información. </v>
      </c>
      <c r="AY73" s="1289" t="s">
        <v>195</v>
      </c>
      <c r="AZ73" s="1289"/>
      <c r="BA73" s="1289"/>
      <c r="BB73" s="1289"/>
      <c r="BC73" s="1289"/>
      <c r="BD73" s="1190"/>
      <c r="BE73" s="1285"/>
      <c r="BF73" s="1190"/>
      <c r="BG73" s="1302"/>
      <c r="BH73" s="1301"/>
      <c r="BI73" s="1190"/>
      <c r="BJ73" s="1190"/>
      <c r="BK73" s="1286"/>
      <c r="BL73" s="733"/>
      <c r="BM73" s="1190"/>
      <c r="BN73" s="1285"/>
      <c r="BO73" s="1190"/>
      <c r="BP73" s="1300"/>
      <c r="BQ73" s="1301"/>
      <c r="BR73" s="1190"/>
      <c r="BS73" s="1285"/>
      <c r="BT73" s="1286"/>
      <c r="BU73" s="1284"/>
      <c r="BV73" s="1284"/>
      <c r="BW73" s="1190"/>
      <c r="BX73" s="1285"/>
      <c r="BY73" s="1190"/>
      <c r="BZ73" s="1300"/>
      <c r="CA73" s="1301"/>
      <c r="CB73" s="1190"/>
      <c r="CC73" s="1285"/>
      <c r="CD73" s="1286"/>
      <c r="CE73" s="1284"/>
      <c r="CF73" s="1284"/>
      <c r="CG73" s="1278"/>
      <c r="CH73" s="1280"/>
      <c r="CI73" s="1281"/>
      <c r="CJ73" s="1279" t="s">
        <v>1340</v>
      </c>
    </row>
    <row r="74" spans="2:88" ht="81.95" customHeight="1">
      <c r="B74" s="1113"/>
      <c r="C74" s="1111"/>
      <c r="D74" s="1111"/>
      <c r="E74" s="1111"/>
      <c r="F74" s="1165"/>
      <c r="G74" s="1111"/>
      <c r="H74" s="1113"/>
      <c r="I74" s="1111"/>
      <c r="J74" s="1111"/>
      <c r="K74" s="1298"/>
      <c r="L74" s="1164"/>
      <c r="M74" s="1111"/>
      <c r="N74" s="1145"/>
      <c r="O74" s="1145"/>
      <c r="P74" s="1298"/>
      <c r="Q74" s="1117"/>
      <c r="R74" s="1299"/>
      <c r="S74" s="1145"/>
      <c r="T74" s="1120"/>
      <c r="U74" s="1117"/>
      <c r="V74" s="1295"/>
      <c r="W74" s="1296"/>
      <c r="X74" s="1297"/>
      <c r="Y74" s="539"/>
      <c r="Z74" s="1113"/>
      <c r="AA74" s="714" t="s">
        <v>1379</v>
      </c>
      <c r="AB74" s="344" t="s">
        <v>89</v>
      </c>
      <c r="AC74" s="411" t="s">
        <v>391</v>
      </c>
      <c r="AD74" s="344" t="s">
        <v>91</v>
      </c>
      <c r="AE74" s="344" t="s">
        <v>92</v>
      </c>
      <c r="AF74" s="357">
        <f>VLOOKUP(AE74,'Datos Validacion'!$K$6:$L$8,2,0)</f>
        <v>0.25</v>
      </c>
      <c r="AG74" s="332" t="s">
        <v>188</v>
      </c>
      <c r="AH74" s="357">
        <f>VLOOKUP(AG74,'Datos Validacion'!$M$6:$N$7,2,0)</f>
        <v>0.25</v>
      </c>
      <c r="AI74" s="344" t="s">
        <v>94</v>
      </c>
      <c r="AJ74" s="332" t="s">
        <v>274</v>
      </c>
      <c r="AK74" s="344" t="s">
        <v>96</v>
      </c>
      <c r="AL74" s="332" t="s">
        <v>465</v>
      </c>
      <c r="AM74" s="358">
        <f t="shared" si="159"/>
        <v>0.5</v>
      </c>
      <c r="AN74" s="1292"/>
      <c r="AO74" s="1293"/>
      <c r="AP74" s="1292"/>
      <c r="AQ74" s="1293"/>
      <c r="AR74" s="1113"/>
      <c r="AS74" s="1117"/>
      <c r="AT74" s="364"/>
      <c r="AU74" s="729" t="s">
        <v>466</v>
      </c>
      <c r="AV74" s="1294"/>
      <c r="AW74" s="388">
        <v>45209</v>
      </c>
      <c r="AX74" s="1195"/>
      <c r="AY74" s="1289"/>
      <c r="AZ74" s="1289"/>
      <c r="BA74" s="1289"/>
      <c r="BB74" s="1289"/>
      <c r="BC74" s="1289"/>
      <c r="BD74" s="1190"/>
      <c r="BE74" s="1285"/>
      <c r="BF74" s="1190"/>
      <c r="BG74" s="1302"/>
      <c r="BH74" s="1301"/>
      <c r="BI74" s="1190"/>
      <c r="BJ74" s="1190"/>
      <c r="BK74" s="1286"/>
      <c r="BL74" s="733"/>
      <c r="BM74" s="1190"/>
      <c r="BN74" s="1285"/>
      <c r="BO74" s="1190"/>
      <c r="BP74" s="1300"/>
      <c r="BQ74" s="1301"/>
      <c r="BR74" s="1190"/>
      <c r="BS74" s="1285"/>
      <c r="BT74" s="1286"/>
      <c r="BU74" s="1284"/>
      <c r="BV74" s="1284"/>
      <c r="BW74" s="1190"/>
      <c r="BX74" s="1285"/>
      <c r="BY74" s="1190"/>
      <c r="BZ74" s="1300"/>
      <c r="CA74" s="1301"/>
      <c r="CB74" s="1190"/>
      <c r="CC74" s="1285"/>
      <c r="CD74" s="1286"/>
      <c r="CE74" s="1284"/>
      <c r="CF74" s="1284"/>
      <c r="CG74" s="1278"/>
      <c r="CH74" s="1280"/>
      <c r="CI74" s="1281"/>
      <c r="CJ74" s="1279"/>
    </row>
    <row r="75" spans="2:88" s="665" customFormat="1">
      <c r="B75" s="679"/>
      <c r="C75" s="739"/>
      <c r="D75" s="739"/>
      <c r="E75" s="739"/>
      <c r="F75" s="739"/>
      <c r="G75" s="739"/>
      <c r="H75" s="679"/>
      <c r="I75" s="739"/>
      <c r="J75" s="739"/>
      <c r="K75" s="687"/>
      <c r="L75" s="739"/>
      <c r="M75" s="678"/>
      <c r="N75" s="678"/>
      <c r="O75" s="675"/>
      <c r="P75" s="730"/>
      <c r="Q75" s="675"/>
      <c r="R75" s="678"/>
      <c r="S75" s="675"/>
      <c r="T75" s="678"/>
      <c r="U75" s="731"/>
      <c r="V75" s="676"/>
      <c r="W75" s="772"/>
      <c r="X75" s="765"/>
      <c r="Y75" s="683"/>
      <c r="Z75" s="672"/>
      <c r="AA75" s="678"/>
      <c r="AB75" s="664"/>
      <c r="AC75" s="664"/>
      <c r="AD75" s="664"/>
      <c r="AE75" s="664"/>
      <c r="AF75" s="677"/>
      <c r="AG75" s="669"/>
      <c r="AH75" s="677"/>
      <c r="AI75" s="664"/>
      <c r="AJ75" s="739"/>
      <c r="AK75" s="664"/>
      <c r="AL75" s="739"/>
      <c r="AM75" s="672"/>
      <c r="AN75" s="731"/>
      <c r="AO75" s="678"/>
      <c r="AP75" s="776"/>
      <c r="AQ75" s="683"/>
      <c r="AR75" s="672"/>
      <c r="AS75" s="775"/>
      <c r="AT75" s="681"/>
      <c r="AU75" s="681"/>
      <c r="AV75" s="730"/>
      <c r="AW75" s="675"/>
      <c r="AX75" s="678"/>
      <c r="AY75" s="675"/>
      <c r="AZ75" s="675"/>
      <c r="BA75" s="678"/>
      <c r="BB75" s="675"/>
      <c r="BC75" s="730"/>
      <c r="BD75" s="675"/>
      <c r="BE75" s="678"/>
      <c r="BF75" s="675"/>
      <c r="BG75" s="730"/>
      <c r="BH75" s="678"/>
      <c r="BI75" s="675"/>
      <c r="BJ75" s="678"/>
      <c r="BK75" s="731"/>
      <c r="BM75" s="675"/>
      <c r="BN75" s="678"/>
      <c r="BO75" s="675"/>
      <c r="BP75" s="675"/>
      <c r="BQ75" s="678"/>
      <c r="BR75" s="675"/>
      <c r="BS75" s="730"/>
      <c r="BT75" s="731"/>
      <c r="BU75" s="732">
        <f>SUM(BU12:BU74)</f>
        <v>0</v>
      </c>
      <c r="BV75" s="732">
        <f>SUM(BV12:BV74)</f>
        <v>9</v>
      </c>
      <c r="BW75" s="675"/>
      <c r="BX75" s="678"/>
      <c r="BY75" s="675"/>
      <c r="BZ75" s="675"/>
      <c r="CA75" s="678"/>
      <c r="CB75" s="675"/>
      <c r="CC75" s="730"/>
      <c r="CD75" s="731"/>
      <c r="CE75" s="732">
        <f>SUM(CE12:CE74)</f>
        <v>0</v>
      </c>
      <c r="CF75" s="732">
        <f>SUM(CF12:CF74)</f>
        <v>9</v>
      </c>
      <c r="CG75" s="669"/>
      <c r="CH75" s="672"/>
      <c r="CI75" s="669"/>
      <c r="CJ75" s="672"/>
    </row>
    <row r="76" spans="2:88" s="665" customFormat="1">
      <c r="B76" s="663"/>
      <c r="H76" s="663"/>
      <c r="K76" s="737"/>
      <c r="O76" s="664"/>
      <c r="P76" s="737"/>
      <c r="Q76" s="664"/>
      <c r="S76" s="667"/>
      <c r="U76" s="756"/>
      <c r="V76" s="666"/>
      <c r="W76" s="685"/>
      <c r="X76" s="674"/>
      <c r="Z76" s="664"/>
      <c r="AF76" s="666"/>
      <c r="AH76" s="666"/>
      <c r="AK76" s="667"/>
      <c r="AN76" s="756"/>
      <c r="AP76" s="663"/>
      <c r="AS76" s="663"/>
      <c r="AV76" s="668"/>
      <c r="AW76" s="669"/>
      <c r="AX76" s="670"/>
      <c r="AY76" s="669"/>
      <c r="AZ76" s="669"/>
      <c r="BA76" s="670"/>
      <c r="BB76" s="669"/>
      <c r="BC76" s="668"/>
      <c r="BD76" s="669"/>
      <c r="BE76" s="670"/>
      <c r="BF76" s="669"/>
      <c r="BG76" s="671"/>
      <c r="BH76" s="670"/>
      <c r="BI76" s="669"/>
      <c r="BJ76" s="670"/>
      <c r="BK76" s="672"/>
      <c r="BM76" s="669"/>
      <c r="BN76" s="670"/>
      <c r="BO76" s="669"/>
      <c r="BP76" s="669"/>
      <c r="BQ76" s="670"/>
      <c r="BR76" s="669"/>
      <c r="BS76" s="668"/>
      <c r="BT76" s="672"/>
      <c r="BU76" s="1290">
        <f>SUM(BU75:BV75)</f>
        <v>9</v>
      </c>
      <c r="BV76" s="1290"/>
      <c r="BW76" s="669"/>
      <c r="BX76" s="670"/>
      <c r="BY76" s="669"/>
      <c r="BZ76" s="669"/>
      <c r="CA76" s="670"/>
      <c r="CB76" s="669"/>
      <c r="CC76" s="668"/>
      <c r="CD76" s="672"/>
      <c r="CE76" s="1290">
        <f>SUM(CE75:CF75)</f>
        <v>9</v>
      </c>
      <c r="CF76" s="1290"/>
      <c r="CG76" s="669"/>
      <c r="CH76" s="672"/>
      <c r="CI76" s="669"/>
      <c r="CJ76" s="672"/>
    </row>
    <row r="77" spans="2:88" s="665" customFormat="1">
      <c r="B77" s="663"/>
      <c r="H77" s="663"/>
      <c r="K77" s="737"/>
      <c r="O77" s="664"/>
      <c r="P77" s="737"/>
      <c r="Q77" s="664"/>
      <c r="S77" s="667"/>
      <c r="U77" s="756"/>
      <c r="V77" s="666"/>
      <c r="W77" s="685"/>
      <c r="X77" s="674"/>
      <c r="Z77" s="664"/>
      <c r="AF77" s="666"/>
      <c r="AH77" s="666"/>
      <c r="AK77" s="667"/>
      <c r="AN77" s="756"/>
      <c r="AP77" s="663"/>
      <c r="AS77" s="663"/>
      <c r="AV77" s="668"/>
      <c r="AW77" s="669"/>
      <c r="AX77" s="670"/>
      <c r="AY77" s="669"/>
      <c r="AZ77" s="669"/>
      <c r="BA77" s="670"/>
      <c r="BB77" s="669"/>
      <c r="BC77" s="668"/>
      <c r="BD77" s="669"/>
      <c r="BE77" s="670"/>
      <c r="BF77" s="669"/>
      <c r="BG77" s="671"/>
      <c r="BH77" s="670"/>
      <c r="BI77" s="669"/>
      <c r="BJ77" s="670"/>
      <c r="BK77" s="672"/>
      <c r="BM77" s="669"/>
      <c r="BN77" s="670"/>
      <c r="BO77" s="669"/>
      <c r="BP77" s="669"/>
      <c r="BQ77" s="670"/>
      <c r="BR77" s="669"/>
      <c r="BS77" s="668"/>
      <c r="BT77" s="672"/>
      <c r="BU77" s="673"/>
      <c r="BV77" s="673"/>
      <c r="BW77" s="669"/>
      <c r="BX77" s="670"/>
      <c r="BY77" s="669"/>
      <c r="BZ77" s="669"/>
      <c r="CA77" s="670"/>
      <c r="CB77" s="669"/>
      <c r="CC77" s="668"/>
      <c r="CD77" s="672"/>
      <c r="CE77" s="673"/>
      <c r="CF77" s="673"/>
      <c r="CG77" s="669"/>
      <c r="CH77" s="672"/>
      <c r="CI77" s="669"/>
      <c r="CJ77" s="672"/>
    </row>
    <row r="78" spans="2:88" s="665" customFormat="1">
      <c r="B78" s="663"/>
      <c r="H78" s="663"/>
      <c r="K78" s="737"/>
      <c r="L78" s="779"/>
      <c r="M78" s="781"/>
      <c r="N78" s="781"/>
      <c r="O78" s="1276" t="s">
        <v>467</v>
      </c>
      <c r="P78" s="1276"/>
      <c r="Q78" s="1276"/>
      <c r="R78" s="1276"/>
      <c r="S78" s="1276"/>
      <c r="T78" s="1276"/>
      <c r="U78" s="756"/>
      <c r="V78" s="666"/>
      <c r="W78" s="685"/>
      <c r="X78" s="674"/>
      <c r="Z78" s="664"/>
      <c r="AF78" s="666"/>
      <c r="AH78" s="666"/>
      <c r="AK78" s="667"/>
      <c r="AN78" s="756"/>
      <c r="AP78" s="663"/>
      <c r="AS78" s="663"/>
      <c r="AV78" s="668"/>
      <c r="AW78" s="669"/>
      <c r="AX78" s="670"/>
      <c r="AY78" s="669"/>
      <c r="AZ78" s="669"/>
      <c r="BA78" s="670"/>
      <c r="BB78" s="669"/>
      <c r="BC78" s="668"/>
      <c r="BD78" s="669"/>
      <c r="BE78" s="670"/>
      <c r="BF78" s="669"/>
      <c r="BG78" s="671"/>
      <c r="BH78" s="670"/>
      <c r="BI78" s="669"/>
      <c r="BJ78" s="670"/>
      <c r="BK78" s="672"/>
      <c r="BM78" s="669"/>
      <c r="BN78" s="670"/>
      <c r="BO78" s="669"/>
      <c r="BP78" s="669"/>
      <c r="BQ78" s="670"/>
      <c r="BR78" s="669"/>
      <c r="BS78" s="668"/>
      <c r="BT78" s="672"/>
      <c r="BU78" s="673"/>
      <c r="BV78" s="673"/>
      <c r="BW78" s="669"/>
      <c r="BX78" s="670"/>
      <c r="BY78" s="669"/>
      <c r="BZ78" s="669"/>
      <c r="CA78" s="670"/>
      <c r="CB78" s="669"/>
      <c r="CC78" s="668"/>
      <c r="CD78" s="672"/>
      <c r="CE78" s="673"/>
      <c r="CF78" s="673"/>
      <c r="CG78" s="669"/>
      <c r="CH78" s="672"/>
      <c r="CI78" s="669"/>
      <c r="CJ78" s="672"/>
    </row>
    <row r="79" spans="2:88" s="665" customFormat="1" ht="31.5">
      <c r="B79" s="663"/>
      <c r="H79" s="663"/>
      <c r="K79" s="737"/>
      <c r="L79" s="778" t="s">
        <v>469</v>
      </c>
      <c r="M79" s="1291" t="s">
        <v>470</v>
      </c>
      <c r="N79" s="1291"/>
      <c r="O79" s="1291"/>
      <c r="P79" s="1291"/>
      <c r="Q79" s="1291"/>
      <c r="R79" s="766" t="s">
        <v>1460</v>
      </c>
      <c r="S79" s="766" t="s">
        <v>472</v>
      </c>
      <c r="T79" s="766" t="s">
        <v>1461</v>
      </c>
      <c r="U79" s="756"/>
      <c r="V79" s="666"/>
      <c r="W79" s="685"/>
      <c r="X79" s="674"/>
      <c r="Z79" s="664"/>
      <c r="AF79" s="666"/>
      <c r="AH79" s="666"/>
      <c r="AK79" s="667"/>
      <c r="AN79" s="756"/>
      <c r="AP79" s="663"/>
      <c r="AS79" s="663"/>
      <c r="AV79" s="668"/>
      <c r="AW79" s="669"/>
      <c r="AX79" s="670"/>
      <c r="AY79" s="669"/>
      <c r="AZ79" s="669"/>
      <c r="BA79" s="670"/>
      <c r="BB79" s="669"/>
      <c r="BC79" s="668"/>
      <c r="BD79" s="669"/>
      <c r="BE79" s="670"/>
      <c r="BF79" s="669"/>
      <c r="BG79" s="671"/>
      <c r="BH79" s="670"/>
      <c r="BI79" s="669"/>
      <c r="BJ79" s="670"/>
      <c r="BK79" s="672"/>
      <c r="BM79" s="669"/>
      <c r="BN79" s="670"/>
      <c r="BO79" s="669"/>
      <c r="BP79" s="669"/>
      <c r="BQ79" s="670"/>
      <c r="BR79" s="669"/>
      <c r="BS79" s="668"/>
      <c r="BT79" s="672"/>
      <c r="BU79" s="673"/>
      <c r="BV79" s="673"/>
      <c r="BW79" s="669"/>
      <c r="BX79" s="670"/>
      <c r="BY79" s="669"/>
      <c r="BZ79" s="669"/>
      <c r="CA79" s="670"/>
      <c r="CB79" s="669"/>
      <c r="CC79" s="668"/>
      <c r="CD79" s="672"/>
      <c r="CE79" s="673"/>
      <c r="CF79" s="673"/>
      <c r="CG79" s="669"/>
      <c r="CH79" s="672"/>
      <c r="CI79" s="669"/>
      <c r="CJ79" s="672"/>
    </row>
    <row r="80" spans="2:88" s="683" customFormat="1" ht="37.5" customHeight="1">
      <c r="B80" s="663"/>
      <c r="C80" s="665"/>
      <c r="D80" s="665"/>
      <c r="E80" s="665"/>
      <c r="F80" s="665"/>
      <c r="G80" s="665"/>
      <c r="H80" s="663"/>
      <c r="I80" s="665"/>
      <c r="J80" s="665"/>
      <c r="K80" s="737"/>
      <c r="L80" s="780"/>
      <c r="M80" s="1288" t="s">
        <v>1459</v>
      </c>
      <c r="N80" s="1288"/>
      <c r="O80" s="1288"/>
      <c r="P80" s="1288"/>
      <c r="Q80" s="1288"/>
      <c r="R80" s="757" t="s">
        <v>1455</v>
      </c>
      <c r="S80" s="757"/>
      <c r="T80" s="757" t="s">
        <v>1456</v>
      </c>
      <c r="U80" s="672"/>
      <c r="V80" s="767"/>
      <c r="W80" s="672"/>
      <c r="X80" s="768"/>
      <c r="Z80" s="669"/>
      <c r="AF80" s="767"/>
      <c r="AH80" s="767"/>
      <c r="AK80" s="669"/>
      <c r="AN80" s="672"/>
      <c r="AP80" s="697"/>
      <c r="AS80" s="697"/>
      <c r="AV80" s="671"/>
      <c r="AW80" s="669"/>
      <c r="AY80" s="669"/>
      <c r="AZ80" s="669"/>
      <c r="BB80" s="669"/>
      <c r="BC80" s="671"/>
      <c r="BD80" s="669"/>
      <c r="BF80" s="669"/>
      <c r="BG80" s="671"/>
      <c r="BI80" s="669"/>
      <c r="BK80" s="672"/>
      <c r="BM80" s="669"/>
      <c r="BO80" s="669"/>
      <c r="BP80" s="669"/>
      <c r="BR80" s="669"/>
      <c r="BS80" s="671"/>
      <c r="BT80" s="672"/>
      <c r="BU80" s="673"/>
      <c r="BV80" s="673"/>
      <c r="BW80" s="669"/>
      <c r="BY80" s="669"/>
      <c r="BZ80" s="669"/>
      <c r="CB80" s="669"/>
      <c r="CC80" s="671"/>
      <c r="CD80" s="672"/>
      <c r="CE80" s="673"/>
      <c r="CF80" s="673"/>
      <c r="CG80" s="675"/>
      <c r="CH80" s="731"/>
      <c r="CI80" s="675"/>
      <c r="CJ80" s="731"/>
    </row>
    <row r="81" spans="2:88" s="665" customFormat="1">
      <c r="B81" s="663"/>
      <c r="H81" s="663"/>
      <c r="K81" s="737"/>
      <c r="O81" s="664"/>
      <c r="P81" s="737"/>
      <c r="Q81" s="664"/>
      <c r="S81" s="667"/>
      <c r="U81" s="756"/>
      <c r="V81" s="666"/>
      <c r="W81" s="685"/>
      <c r="X81" s="674"/>
      <c r="Z81" s="664"/>
      <c r="AF81" s="666"/>
      <c r="AH81" s="666"/>
      <c r="AK81" s="667"/>
      <c r="AN81" s="756"/>
      <c r="AP81" s="663"/>
      <c r="AS81" s="663"/>
      <c r="AV81" s="668"/>
      <c r="AW81" s="669"/>
      <c r="AX81" s="670"/>
      <c r="AY81" s="669"/>
      <c r="AZ81" s="669"/>
      <c r="BA81" s="670"/>
      <c r="BB81" s="669"/>
      <c r="BC81" s="668"/>
      <c r="BD81" s="669"/>
      <c r="BE81" s="670"/>
      <c r="BF81" s="669"/>
      <c r="BG81" s="671"/>
      <c r="BH81" s="670"/>
      <c r="BI81" s="669"/>
      <c r="BJ81" s="670"/>
      <c r="BK81" s="672"/>
      <c r="BM81" s="669"/>
      <c r="BN81" s="670"/>
      <c r="BO81" s="669"/>
      <c r="BP81" s="669"/>
      <c r="BQ81" s="670"/>
      <c r="BR81" s="669"/>
      <c r="BS81" s="668"/>
      <c r="BT81" s="672"/>
      <c r="BU81" s="673"/>
      <c r="BV81" s="673"/>
      <c r="BW81" s="669"/>
      <c r="BX81" s="670"/>
      <c r="BY81" s="669"/>
      <c r="BZ81" s="669"/>
      <c r="CA81" s="670"/>
      <c r="CB81" s="669"/>
      <c r="CC81" s="668"/>
      <c r="CD81" s="672"/>
      <c r="CE81" s="673"/>
      <c r="CF81" s="673"/>
      <c r="CG81" s="669"/>
      <c r="CH81" s="672"/>
      <c r="CI81" s="669"/>
      <c r="CJ81" s="672"/>
    </row>
  </sheetData>
  <mergeCells count="1086">
    <mergeCell ref="C2:M2"/>
    <mergeCell ref="N2:U2"/>
    <mergeCell ref="V2:Y2"/>
    <mergeCell ref="AO2:AP2"/>
    <mergeCell ref="S10:S11"/>
    <mergeCell ref="T10:T11"/>
    <mergeCell ref="U10:U11"/>
    <mergeCell ref="V10:V11"/>
    <mergeCell ref="W10:W11"/>
    <mergeCell ref="X10:X11"/>
    <mergeCell ref="C10:D10"/>
    <mergeCell ref="E10:K10"/>
    <mergeCell ref="L10:L11"/>
    <mergeCell ref="M10:M11"/>
    <mergeCell ref="N10:N11"/>
    <mergeCell ref="O10:O11"/>
    <mergeCell ref="P10:P11"/>
    <mergeCell ref="Q10:Q11"/>
    <mergeCell ref="R10:R11"/>
    <mergeCell ref="Y10:Y11"/>
    <mergeCell ref="AI10:AJ10"/>
    <mergeCell ref="AK10:AL10"/>
    <mergeCell ref="AM10:AM11"/>
    <mergeCell ref="AN10:AN11"/>
    <mergeCell ref="AO10:AO11"/>
    <mergeCell ref="P7:Q7"/>
    <mergeCell ref="AE7:AR7"/>
    <mergeCell ref="C9:T9"/>
    <mergeCell ref="U9:Z9"/>
    <mergeCell ref="AA9:AM9"/>
    <mergeCell ref="AN9:AS9"/>
    <mergeCell ref="L4:L5"/>
    <mergeCell ref="M4:N4"/>
    <mergeCell ref="P4:Q4"/>
    <mergeCell ref="R4:T4"/>
    <mergeCell ref="P5:Q5"/>
    <mergeCell ref="R5:Y5"/>
    <mergeCell ref="Z10:Z11"/>
    <mergeCell ref="AA10:AA11"/>
    <mergeCell ref="AB10:AC10"/>
    <mergeCell ref="AD10:AD11"/>
    <mergeCell ref="AE10:AF10"/>
    <mergeCell ref="AZ10:AZ11"/>
    <mergeCell ref="BA10:BC10"/>
    <mergeCell ref="BD10:BD11"/>
    <mergeCell ref="J12:J13"/>
    <mergeCell ref="K12:K13"/>
    <mergeCell ref="L12:L14"/>
    <mergeCell ref="M12:M13"/>
    <mergeCell ref="N12:N13"/>
    <mergeCell ref="O12:O13"/>
    <mergeCell ref="B12:B14"/>
    <mergeCell ref="E12:E14"/>
    <mergeCell ref="F12:F14"/>
    <mergeCell ref="G12:G14"/>
    <mergeCell ref="H12:H14"/>
    <mergeCell ref="I12:I14"/>
    <mergeCell ref="AC12:AC13"/>
    <mergeCell ref="AD12:AD13"/>
    <mergeCell ref="AE12:AE13"/>
    <mergeCell ref="AF12:AF13"/>
    <mergeCell ref="AG12:AG13"/>
    <mergeCell ref="AH12:AH13"/>
    <mergeCell ref="V12:V14"/>
    <mergeCell ref="W12:W14"/>
    <mergeCell ref="X12:X14"/>
    <mergeCell ref="Y12:Y14"/>
    <mergeCell ref="Z12:Z14"/>
    <mergeCell ref="AB12:AB13"/>
    <mergeCell ref="P12:P13"/>
    <mergeCell ref="Q12:Q14"/>
    <mergeCell ref="R12:R14"/>
    <mergeCell ref="S12:S14"/>
    <mergeCell ref="T12:T14"/>
    <mergeCell ref="U12:U14"/>
    <mergeCell ref="BZ10:BZ11"/>
    <mergeCell ref="CA10:CC10"/>
    <mergeCell ref="CD10:CD11"/>
    <mergeCell ref="CE10:CE11"/>
    <mergeCell ref="CF10:CF11"/>
    <mergeCell ref="AE11:AF11"/>
    <mergeCell ref="AG11:AH11"/>
    <mergeCell ref="BT10:BT11"/>
    <mergeCell ref="BU10:BU11"/>
    <mergeCell ref="BV10:BV11"/>
    <mergeCell ref="BW10:BW11"/>
    <mergeCell ref="BX10:BX11"/>
    <mergeCell ref="BY10:BY11"/>
    <mergeCell ref="BM10:BM11"/>
    <mergeCell ref="BN10:BN11"/>
    <mergeCell ref="BO10:BO11"/>
    <mergeCell ref="BP10:BP11"/>
    <mergeCell ref="BQ10:BS10"/>
    <mergeCell ref="BE10:BE11"/>
    <mergeCell ref="BF10:BF11"/>
    <mergeCell ref="AT9:AT11"/>
    <mergeCell ref="AY10:AY11"/>
    <mergeCell ref="BG10:BG11"/>
    <mergeCell ref="BH10:BJ10"/>
    <mergeCell ref="BK10:BK11"/>
    <mergeCell ref="AP10:AP11"/>
    <mergeCell ref="AQ10:AQ11"/>
    <mergeCell ref="AR10:AR11"/>
    <mergeCell ref="AS10:AS11"/>
    <mergeCell ref="AW10:AW11"/>
    <mergeCell ref="AX10:AX11"/>
    <mergeCell ref="AG10:AH10"/>
    <mergeCell ref="BF12:BF14"/>
    <mergeCell ref="BG12:BG14"/>
    <mergeCell ref="BH12:BH14"/>
    <mergeCell ref="BI12:BI14"/>
    <mergeCell ref="BJ12:BJ14"/>
    <mergeCell ref="BK12:BK14"/>
    <mergeCell ref="AR12:AR14"/>
    <mergeCell ref="AS12:AS14"/>
    <mergeCell ref="AT12:AT14"/>
    <mergeCell ref="AU12:AU13"/>
    <mergeCell ref="BD12:BD14"/>
    <mergeCell ref="BE12:BE14"/>
    <mergeCell ref="AI12:AI13"/>
    <mergeCell ref="AM12:AM13"/>
    <mergeCell ref="AN12:AN14"/>
    <mergeCell ref="AO12:AO14"/>
    <mergeCell ref="AP12:AP14"/>
    <mergeCell ref="AQ12:AQ14"/>
    <mergeCell ref="J15:J16"/>
    <mergeCell ref="K15:K16"/>
    <mergeCell ref="L15:L16"/>
    <mergeCell ref="Q15:Q16"/>
    <mergeCell ref="R15:R16"/>
    <mergeCell ref="S15:S16"/>
    <mergeCell ref="CC12:CC14"/>
    <mergeCell ref="CD12:CD14"/>
    <mergeCell ref="CE12:CE14"/>
    <mergeCell ref="CF12:CF14"/>
    <mergeCell ref="B15:B16"/>
    <mergeCell ref="E15:E16"/>
    <mergeCell ref="F15:F16"/>
    <mergeCell ref="G15:G16"/>
    <mergeCell ref="H15:H16"/>
    <mergeCell ref="I15:I16"/>
    <mergeCell ref="BW12:BW14"/>
    <mergeCell ref="BX12:BX14"/>
    <mergeCell ref="BY12:BY14"/>
    <mergeCell ref="BZ12:BZ14"/>
    <mergeCell ref="CA12:CA14"/>
    <mergeCell ref="CB12:CB14"/>
    <mergeCell ref="BQ12:BQ14"/>
    <mergeCell ref="BR12:BR14"/>
    <mergeCell ref="BS12:BS14"/>
    <mergeCell ref="BT12:BT14"/>
    <mergeCell ref="BU12:BU14"/>
    <mergeCell ref="BV12:BV14"/>
    <mergeCell ref="BM12:BM14"/>
    <mergeCell ref="BN12:BN14"/>
    <mergeCell ref="BO12:BO14"/>
    <mergeCell ref="BP12:BP14"/>
    <mergeCell ref="AS15:AS16"/>
    <mergeCell ref="AT15:AT16"/>
    <mergeCell ref="BD15:BD16"/>
    <mergeCell ref="BE15:BE16"/>
    <mergeCell ref="BF15:BF16"/>
    <mergeCell ref="BG15:BG16"/>
    <mergeCell ref="AU15:AU16"/>
    <mergeCell ref="Z15:Z16"/>
    <mergeCell ref="AN15:AN16"/>
    <mergeCell ref="AO15:AO16"/>
    <mergeCell ref="AP15:AP16"/>
    <mergeCell ref="AQ15:AQ16"/>
    <mergeCell ref="AR15:AR16"/>
    <mergeCell ref="T15:T16"/>
    <mergeCell ref="U15:U16"/>
    <mergeCell ref="V15:V16"/>
    <mergeCell ref="W15:W16"/>
    <mergeCell ref="X15:X16"/>
    <mergeCell ref="Y15:Y16"/>
    <mergeCell ref="CE15:CE16"/>
    <mergeCell ref="CF15:CF16"/>
    <mergeCell ref="B18:B22"/>
    <mergeCell ref="C18:C22"/>
    <mergeCell ref="D18:D22"/>
    <mergeCell ref="E18:E22"/>
    <mergeCell ref="F18:F22"/>
    <mergeCell ref="G18:G22"/>
    <mergeCell ref="H18:H22"/>
    <mergeCell ref="I18:I22"/>
    <mergeCell ref="BY15:BY16"/>
    <mergeCell ref="BZ15:BZ16"/>
    <mergeCell ref="CA15:CA16"/>
    <mergeCell ref="CB15:CB16"/>
    <mergeCell ref="CC15:CC16"/>
    <mergeCell ref="CD15:CD16"/>
    <mergeCell ref="BS15:BS16"/>
    <mergeCell ref="BT15:BT16"/>
    <mergeCell ref="BU15:BU16"/>
    <mergeCell ref="BV15:BV16"/>
    <mergeCell ref="BW15:BW16"/>
    <mergeCell ref="BX15:BX16"/>
    <mergeCell ref="BM15:BM16"/>
    <mergeCell ref="BN15:BN16"/>
    <mergeCell ref="BO15:BO16"/>
    <mergeCell ref="BP15:BP16"/>
    <mergeCell ref="BQ15:BQ16"/>
    <mergeCell ref="BR15:BR16"/>
    <mergeCell ref="BH15:BH16"/>
    <mergeCell ref="BI15:BI16"/>
    <mergeCell ref="BJ15:BJ16"/>
    <mergeCell ref="BK15:BK16"/>
    <mergeCell ref="L23:L27"/>
    <mergeCell ref="M23:M27"/>
    <mergeCell ref="B23:B27"/>
    <mergeCell ref="C23:C27"/>
    <mergeCell ref="D23:D27"/>
    <mergeCell ref="E23:E27"/>
    <mergeCell ref="F23:F27"/>
    <mergeCell ref="G23:G27"/>
    <mergeCell ref="AO18:AO22"/>
    <mergeCell ref="AP18:AP22"/>
    <mergeCell ref="AQ18:AQ22"/>
    <mergeCell ref="AR18:AR22"/>
    <mergeCell ref="AS18:AS22"/>
    <mergeCell ref="AT18:AT20"/>
    <mergeCell ref="V18:V22"/>
    <mergeCell ref="W18:W22"/>
    <mergeCell ref="X18:X22"/>
    <mergeCell ref="Y18:Y22"/>
    <mergeCell ref="Z18:Z22"/>
    <mergeCell ref="AN18:AN22"/>
    <mergeCell ref="P18:P22"/>
    <mergeCell ref="Q18:Q22"/>
    <mergeCell ref="R18:R22"/>
    <mergeCell ref="S18:S22"/>
    <mergeCell ref="T18:T22"/>
    <mergeCell ref="U18:U22"/>
    <mergeCell ref="J18:J22"/>
    <mergeCell ref="K18:K22"/>
    <mergeCell ref="L18:L22"/>
    <mergeCell ref="M18:M22"/>
    <mergeCell ref="N18:N22"/>
    <mergeCell ref="O18:O22"/>
    <mergeCell ref="AS23:AS27"/>
    <mergeCell ref="AT23:AT27"/>
    <mergeCell ref="B29:B30"/>
    <mergeCell ref="C29:C30"/>
    <mergeCell ref="D29:D30"/>
    <mergeCell ref="E29:E30"/>
    <mergeCell ref="F29:F30"/>
    <mergeCell ref="G29:G30"/>
    <mergeCell ref="H29:H30"/>
    <mergeCell ref="I29:I30"/>
    <mergeCell ref="Z23:Z27"/>
    <mergeCell ref="AN23:AN27"/>
    <mergeCell ref="AO23:AO27"/>
    <mergeCell ref="AP23:AP27"/>
    <mergeCell ref="AQ23:AQ27"/>
    <mergeCell ref="AR23:AR27"/>
    <mergeCell ref="T23:T27"/>
    <mergeCell ref="U23:U27"/>
    <mergeCell ref="V23:V27"/>
    <mergeCell ref="W23:W27"/>
    <mergeCell ref="X23:X27"/>
    <mergeCell ref="Y23:Y27"/>
    <mergeCell ref="N23:N27"/>
    <mergeCell ref="O23:O27"/>
    <mergeCell ref="P23:P27"/>
    <mergeCell ref="Q23:Q27"/>
    <mergeCell ref="R23:R27"/>
    <mergeCell ref="S23:S27"/>
    <mergeCell ref="H23:H27"/>
    <mergeCell ref="I23:I27"/>
    <mergeCell ref="J23:J27"/>
    <mergeCell ref="K23:K27"/>
    <mergeCell ref="X29:X30"/>
    <mergeCell ref="Y29:Y30"/>
    <mergeCell ref="Z29:Z30"/>
    <mergeCell ref="AN29:AN30"/>
    <mergeCell ref="AO29:AO30"/>
    <mergeCell ref="AP29:AP30"/>
    <mergeCell ref="R29:R30"/>
    <mergeCell ref="S29:S30"/>
    <mergeCell ref="T29:T30"/>
    <mergeCell ref="U29:U30"/>
    <mergeCell ref="V29:V30"/>
    <mergeCell ref="W29:W30"/>
    <mergeCell ref="J29:J30"/>
    <mergeCell ref="K29:K30"/>
    <mergeCell ref="L29:L30"/>
    <mergeCell ref="O29:O30"/>
    <mergeCell ref="P29:P30"/>
    <mergeCell ref="Q29:Q30"/>
    <mergeCell ref="BE29:BE30"/>
    <mergeCell ref="BF29:BF30"/>
    <mergeCell ref="BG29:BG30"/>
    <mergeCell ref="BH29:BH30"/>
    <mergeCell ref="BI29:BI30"/>
    <mergeCell ref="BJ29:BJ30"/>
    <mergeCell ref="AY29:AY30"/>
    <mergeCell ref="AZ29:AZ30"/>
    <mergeCell ref="BA29:BA30"/>
    <mergeCell ref="BB29:BB30"/>
    <mergeCell ref="BC29:BC30"/>
    <mergeCell ref="BD29:BD30"/>
    <mergeCell ref="AQ29:AQ30"/>
    <mergeCell ref="AR29:AR30"/>
    <mergeCell ref="AS29:AS30"/>
    <mergeCell ref="AV29:AV30"/>
    <mergeCell ref="AW29:AW30"/>
    <mergeCell ref="AX29:AX30"/>
    <mergeCell ref="G31:G36"/>
    <mergeCell ref="H31:H36"/>
    <mergeCell ref="I31:I36"/>
    <mergeCell ref="J31:J36"/>
    <mergeCell ref="K31:K36"/>
    <mergeCell ref="L31:L36"/>
    <mergeCell ref="CB29:CB30"/>
    <mergeCell ref="CC29:CC30"/>
    <mergeCell ref="CD29:CD30"/>
    <mergeCell ref="CE29:CE30"/>
    <mergeCell ref="CF29:CF30"/>
    <mergeCell ref="B31:B36"/>
    <mergeCell ref="C31:C36"/>
    <mergeCell ref="D31:D36"/>
    <mergeCell ref="E31:E36"/>
    <mergeCell ref="F31:F36"/>
    <mergeCell ref="BV29:BV30"/>
    <mergeCell ref="BW29:BW30"/>
    <mergeCell ref="BX29:BX30"/>
    <mergeCell ref="BY29:BY30"/>
    <mergeCell ref="BZ29:BZ30"/>
    <mergeCell ref="CA29:CA30"/>
    <mergeCell ref="BP29:BP30"/>
    <mergeCell ref="BQ29:BQ30"/>
    <mergeCell ref="BR29:BR30"/>
    <mergeCell ref="BS29:BS30"/>
    <mergeCell ref="BT29:BT30"/>
    <mergeCell ref="BU29:BU30"/>
    <mergeCell ref="BK29:BK30"/>
    <mergeCell ref="BM29:BM30"/>
    <mergeCell ref="BN29:BN30"/>
    <mergeCell ref="BO29:BO30"/>
    <mergeCell ref="Y31:Y36"/>
    <mergeCell ref="Z31:Z36"/>
    <mergeCell ref="AA31:AA32"/>
    <mergeCell ref="AL31:AL32"/>
    <mergeCell ref="AN31:AN36"/>
    <mergeCell ref="AO31:AO36"/>
    <mergeCell ref="S31:S36"/>
    <mergeCell ref="T31:T36"/>
    <mergeCell ref="U31:U36"/>
    <mergeCell ref="V31:V36"/>
    <mergeCell ref="W31:W36"/>
    <mergeCell ref="X31:X36"/>
    <mergeCell ref="M31:M36"/>
    <mergeCell ref="N31:N36"/>
    <mergeCell ref="O31:O36"/>
    <mergeCell ref="P31:P36"/>
    <mergeCell ref="Q31:Q36"/>
    <mergeCell ref="R31:R36"/>
    <mergeCell ref="BN31:BN32"/>
    <mergeCell ref="BO31:BO32"/>
    <mergeCell ref="BC31:BC32"/>
    <mergeCell ref="BD31:BD32"/>
    <mergeCell ref="BE31:BE32"/>
    <mergeCell ref="BF31:BF32"/>
    <mergeCell ref="BI31:BI32"/>
    <mergeCell ref="BJ31:BJ32"/>
    <mergeCell ref="AW31:AW32"/>
    <mergeCell ref="AX31:AX32"/>
    <mergeCell ref="AY31:AY32"/>
    <mergeCell ref="AZ31:AZ32"/>
    <mergeCell ref="BA31:BA32"/>
    <mergeCell ref="BB31:BB32"/>
    <mergeCell ref="AP31:AP36"/>
    <mergeCell ref="AQ31:AQ36"/>
    <mergeCell ref="AR31:AR36"/>
    <mergeCell ref="AS31:AS36"/>
    <mergeCell ref="AT31:AT36"/>
    <mergeCell ref="AV31:AV32"/>
    <mergeCell ref="Q37:Q39"/>
    <mergeCell ref="R37:R39"/>
    <mergeCell ref="G37:G39"/>
    <mergeCell ref="H37:H39"/>
    <mergeCell ref="I37:I39"/>
    <mergeCell ref="J37:J39"/>
    <mergeCell ref="K37:K39"/>
    <mergeCell ref="L37:L39"/>
    <mergeCell ref="CD31:CD32"/>
    <mergeCell ref="CE31:CE32"/>
    <mergeCell ref="CF31:CF32"/>
    <mergeCell ref="AA33:AA35"/>
    <mergeCell ref="AL33:AL35"/>
    <mergeCell ref="B37:B39"/>
    <mergeCell ref="C37:C39"/>
    <mergeCell ref="D37:D39"/>
    <mergeCell ref="E37:E39"/>
    <mergeCell ref="F37:F39"/>
    <mergeCell ref="BX31:BX32"/>
    <mergeCell ref="BY31:BY32"/>
    <mergeCell ref="BZ31:BZ32"/>
    <mergeCell ref="CA31:CA32"/>
    <mergeCell ref="CB31:CB32"/>
    <mergeCell ref="CC31:CC32"/>
    <mergeCell ref="BR31:BR32"/>
    <mergeCell ref="BS31:BS32"/>
    <mergeCell ref="BT31:BT32"/>
    <mergeCell ref="BU31:BU32"/>
    <mergeCell ref="BV31:BV32"/>
    <mergeCell ref="BW31:BW32"/>
    <mergeCell ref="BK31:BK32"/>
    <mergeCell ref="BM31:BM32"/>
    <mergeCell ref="I40:I44"/>
    <mergeCell ref="J40:J44"/>
    <mergeCell ref="K40:K44"/>
    <mergeCell ref="L40:L44"/>
    <mergeCell ref="M40:M44"/>
    <mergeCell ref="N40:N44"/>
    <mergeCell ref="AR37:AR39"/>
    <mergeCell ref="AS37:AS39"/>
    <mergeCell ref="AT37:AT38"/>
    <mergeCell ref="B40:B44"/>
    <mergeCell ref="C40:C44"/>
    <mergeCell ref="D40:D44"/>
    <mergeCell ref="E40:E44"/>
    <mergeCell ref="F40:F44"/>
    <mergeCell ref="G40:G44"/>
    <mergeCell ref="H40:H44"/>
    <mergeCell ref="Y37:Y39"/>
    <mergeCell ref="Z37:Z39"/>
    <mergeCell ref="AN37:AN39"/>
    <mergeCell ref="AO37:AO39"/>
    <mergeCell ref="AP37:AP39"/>
    <mergeCell ref="AQ37:AQ39"/>
    <mergeCell ref="S37:S39"/>
    <mergeCell ref="T37:T39"/>
    <mergeCell ref="U37:U39"/>
    <mergeCell ref="V37:V39"/>
    <mergeCell ref="W37:W39"/>
    <mergeCell ref="X37:X39"/>
    <mergeCell ref="M37:M39"/>
    <mergeCell ref="N37:N39"/>
    <mergeCell ref="O37:O39"/>
    <mergeCell ref="P37:P39"/>
    <mergeCell ref="AN40:AN44"/>
    <mergeCell ref="AO40:AO44"/>
    <mergeCell ref="AP40:AP44"/>
    <mergeCell ref="AQ40:AQ44"/>
    <mergeCell ref="AR40:AR44"/>
    <mergeCell ref="AS40:AS44"/>
    <mergeCell ref="U40:U44"/>
    <mergeCell ref="V40:V44"/>
    <mergeCell ref="W40:W44"/>
    <mergeCell ref="X40:X44"/>
    <mergeCell ref="Y40:Y44"/>
    <mergeCell ref="Z40:Z44"/>
    <mergeCell ref="O40:O44"/>
    <mergeCell ref="P40:P44"/>
    <mergeCell ref="Q40:Q44"/>
    <mergeCell ref="R40:R44"/>
    <mergeCell ref="S40:S44"/>
    <mergeCell ref="T40:T44"/>
    <mergeCell ref="N45:N47"/>
    <mergeCell ref="O45:O47"/>
    <mergeCell ref="P45:P47"/>
    <mergeCell ref="Q45:Q47"/>
    <mergeCell ref="R45:R47"/>
    <mergeCell ref="S45:S47"/>
    <mergeCell ref="H45:H47"/>
    <mergeCell ref="I45:I47"/>
    <mergeCell ref="J45:J47"/>
    <mergeCell ref="K45:K47"/>
    <mergeCell ref="L45:L47"/>
    <mergeCell ref="M45:M47"/>
    <mergeCell ref="B45:B47"/>
    <mergeCell ref="C45:C47"/>
    <mergeCell ref="D45:D47"/>
    <mergeCell ref="E45:E47"/>
    <mergeCell ref="F45:F47"/>
    <mergeCell ref="G45:G47"/>
    <mergeCell ref="AN45:AN47"/>
    <mergeCell ref="AO45:AO47"/>
    <mergeCell ref="AP45:AP47"/>
    <mergeCell ref="AQ45:AQ47"/>
    <mergeCell ref="AR45:AR47"/>
    <mergeCell ref="AS45:AS47"/>
    <mergeCell ref="Z45:Z47"/>
    <mergeCell ref="AA45:AA46"/>
    <mergeCell ref="AJ45:AJ46"/>
    <mergeCell ref="AK45:AK46"/>
    <mergeCell ref="AL45:AL46"/>
    <mergeCell ref="AM45:AM46"/>
    <mergeCell ref="T45:T47"/>
    <mergeCell ref="U45:U47"/>
    <mergeCell ref="V45:V47"/>
    <mergeCell ref="W45:W47"/>
    <mergeCell ref="X45:X47"/>
    <mergeCell ref="Y45:Y47"/>
    <mergeCell ref="BQ45:BQ46"/>
    <mergeCell ref="BG45:BG46"/>
    <mergeCell ref="BH45:BH46"/>
    <mergeCell ref="BI45:BI46"/>
    <mergeCell ref="BJ45:BJ46"/>
    <mergeCell ref="BK45:BK46"/>
    <mergeCell ref="BA45:BA46"/>
    <mergeCell ref="BB45:BB46"/>
    <mergeCell ref="BC45:BC46"/>
    <mergeCell ref="BD45:BD46"/>
    <mergeCell ref="BE45:BE46"/>
    <mergeCell ref="BF45:BF46"/>
    <mergeCell ref="AT45:AT47"/>
    <mergeCell ref="AV45:AV46"/>
    <mergeCell ref="AW45:AW46"/>
    <mergeCell ref="AX45:AX46"/>
    <mergeCell ref="AY45:AY46"/>
    <mergeCell ref="AZ45:AZ46"/>
    <mergeCell ref="I48:I50"/>
    <mergeCell ref="J48:J50"/>
    <mergeCell ref="K48:K50"/>
    <mergeCell ref="L48:L50"/>
    <mergeCell ref="M48:M50"/>
    <mergeCell ref="N48:N50"/>
    <mergeCell ref="CD45:CD46"/>
    <mergeCell ref="CE45:CE46"/>
    <mergeCell ref="CF45:CF46"/>
    <mergeCell ref="B48:B50"/>
    <mergeCell ref="C48:C50"/>
    <mergeCell ref="D48:D50"/>
    <mergeCell ref="E48:E50"/>
    <mergeCell ref="F48:F50"/>
    <mergeCell ref="G48:G50"/>
    <mergeCell ref="H48:H50"/>
    <mergeCell ref="BX45:BX46"/>
    <mergeCell ref="BY45:BY46"/>
    <mergeCell ref="BZ45:BZ46"/>
    <mergeCell ref="CA45:CA46"/>
    <mergeCell ref="CB45:CB46"/>
    <mergeCell ref="CC45:CC46"/>
    <mergeCell ref="BR45:BR46"/>
    <mergeCell ref="BS45:BS46"/>
    <mergeCell ref="BT45:BT46"/>
    <mergeCell ref="BU45:BU46"/>
    <mergeCell ref="BV45:BV46"/>
    <mergeCell ref="BW45:BW46"/>
    <mergeCell ref="BM45:BM46"/>
    <mergeCell ref="BN45:BN46"/>
    <mergeCell ref="BO45:BO46"/>
    <mergeCell ref="BP45:BP46"/>
    <mergeCell ref="AA48:AA49"/>
    <mergeCell ref="AJ48:AJ49"/>
    <mergeCell ref="AK48:AK49"/>
    <mergeCell ref="AL48:AL49"/>
    <mergeCell ref="AM48:AM49"/>
    <mergeCell ref="AN48:AN50"/>
    <mergeCell ref="U48:U50"/>
    <mergeCell ref="V48:V50"/>
    <mergeCell ref="W48:W50"/>
    <mergeCell ref="X48:X50"/>
    <mergeCell ref="Y48:Y50"/>
    <mergeCell ref="Z48:Z50"/>
    <mergeCell ref="O48:O50"/>
    <mergeCell ref="P48:P50"/>
    <mergeCell ref="Q48:Q50"/>
    <mergeCell ref="R48:R50"/>
    <mergeCell ref="S48:S50"/>
    <mergeCell ref="T48:T50"/>
    <mergeCell ref="BB48:BB49"/>
    <mergeCell ref="BC48:BC49"/>
    <mergeCell ref="BD48:BD49"/>
    <mergeCell ref="BE48:BE49"/>
    <mergeCell ref="BF48:BF49"/>
    <mergeCell ref="BG48:BG49"/>
    <mergeCell ref="AV48:AV49"/>
    <mergeCell ref="AW48:AW49"/>
    <mergeCell ref="AX48:AX49"/>
    <mergeCell ref="AY48:AY49"/>
    <mergeCell ref="AZ48:AZ49"/>
    <mergeCell ref="BA48:BA49"/>
    <mergeCell ref="AO48:AO50"/>
    <mergeCell ref="AP48:AP50"/>
    <mergeCell ref="AQ48:AQ50"/>
    <mergeCell ref="AR48:AR50"/>
    <mergeCell ref="AS48:AS50"/>
    <mergeCell ref="AT48:AT50"/>
    <mergeCell ref="CE48:CE49"/>
    <mergeCell ref="CF48:CF49"/>
    <mergeCell ref="B51:B53"/>
    <mergeCell ref="E51:E53"/>
    <mergeCell ref="F51:F53"/>
    <mergeCell ref="G51:G53"/>
    <mergeCell ref="H51:H53"/>
    <mergeCell ref="I51:I53"/>
    <mergeCell ref="J51:J53"/>
    <mergeCell ref="K51:K53"/>
    <mergeCell ref="BY48:BY49"/>
    <mergeCell ref="BZ48:BZ49"/>
    <mergeCell ref="CA48:CA49"/>
    <mergeCell ref="CB48:CB49"/>
    <mergeCell ref="CC48:CC49"/>
    <mergeCell ref="CD48:CD49"/>
    <mergeCell ref="BS48:BS49"/>
    <mergeCell ref="BT48:BT49"/>
    <mergeCell ref="BU48:BU49"/>
    <mergeCell ref="BV48:BV49"/>
    <mergeCell ref="BW48:BW49"/>
    <mergeCell ref="BX48:BX49"/>
    <mergeCell ref="BM48:BM49"/>
    <mergeCell ref="BN48:BN49"/>
    <mergeCell ref="BO48:BO49"/>
    <mergeCell ref="BP48:BP49"/>
    <mergeCell ref="BQ48:BQ49"/>
    <mergeCell ref="BR48:BR49"/>
    <mergeCell ref="BH48:BH49"/>
    <mergeCell ref="BI48:BI49"/>
    <mergeCell ref="BJ48:BJ49"/>
    <mergeCell ref="BK48:BK49"/>
    <mergeCell ref="X51:X53"/>
    <mergeCell ref="Y51:Y53"/>
    <mergeCell ref="Z51:Z53"/>
    <mergeCell ref="AA51:AA52"/>
    <mergeCell ref="AJ51:AJ52"/>
    <mergeCell ref="AK51:AK52"/>
    <mergeCell ref="R51:R53"/>
    <mergeCell ref="S51:S53"/>
    <mergeCell ref="T51:T53"/>
    <mergeCell ref="U51:U53"/>
    <mergeCell ref="V51:V53"/>
    <mergeCell ref="W51:W53"/>
    <mergeCell ref="L51:L53"/>
    <mergeCell ref="M51:M53"/>
    <mergeCell ref="N51:N53"/>
    <mergeCell ref="O51:O53"/>
    <mergeCell ref="P51:P53"/>
    <mergeCell ref="Q51:Q53"/>
    <mergeCell ref="CH51:CH52"/>
    <mergeCell ref="CG51:CG52"/>
    <mergeCell ref="BF51:BF52"/>
    <mergeCell ref="BG51:BG52"/>
    <mergeCell ref="BH51:BH52"/>
    <mergeCell ref="BI51:BI52"/>
    <mergeCell ref="BJ51:BJ52"/>
    <mergeCell ref="BK51:BK52"/>
    <mergeCell ref="AZ51:AZ52"/>
    <mergeCell ref="BA51:BA52"/>
    <mergeCell ref="BB51:BB52"/>
    <mergeCell ref="BC51:BC52"/>
    <mergeCell ref="BD51:BD52"/>
    <mergeCell ref="BE51:BE52"/>
    <mergeCell ref="AR51:AR53"/>
    <mergeCell ref="AS51:AS53"/>
    <mergeCell ref="AV51:AV52"/>
    <mergeCell ref="AW51:AW52"/>
    <mergeCell ref="AX51:AX52"/>
    <mergeCell ref="AY51:AY52"/>
    <mergeCell ref="CC51:CC52"/>
    <mergeCell ref="CD51:CD52"/>
    <mergeCell ref="CE51:CE52"/>
    <mergeCell ref="CF51:CF52"/>
    <mergeCell ref="B54:B56"/>
    <mergeCell ref="E54:E56"/>
    <mergeCell ref="F54:F56"/>
    <mergeCell ref="G54:G56"/>
    <mergeCell ref="H54:H56"/>
    <mergeCell ref="I54:I56"/>
    <mergeCell ref="BW51:BW52"/>
    <mergeCell ref="BX51:BX52"/>
    <mergeCell ref="BY51:BY52"/>
    <mergeCell ref="BZ51:BZ52"/>
    <mergeCell ref="CA51:CA52"/>
    <mergeCell ref="CB51:CB52"/>
    <mergeCell ref="BQ51:BQ52"/>
    <mergeCell ref="BR51:BR52"/>
    <mergeCell ref="BS51:BS52"/>
    <mergeCell ref="BT51:BT52"/>
    <mergeCell ref="BU51:BU52"/>
    <mergeCell ref="BV51:BV52"/>
    <mergeCell ref="BM51:BM52"/>
    <mergeCell ref="BN51:BN52"/>
    <mergeCell ref="BO51:BO52"/>
    <mergeCell ref="BP51:BP52"/>
    <mergeCell ref="AL51:AL52"/>
    <mergeCell ref="AM51:AM52"/>
    <mergeCell ref="AN51:AN53"/>
    <mergeCell ref="AO51:AO53"/>
    <mergeCell ref="AP51:AP53"/>
    <mergeCell ref="AQ51:AQ53"/>
    <mergeCell ref="V54:V56"/>
    <mergeCell ref="W54:W56"/>
    <mergeCell ref="X54:X56"/>
    <mergeCell ref="Y54:Y56"/>
    <mergeCell ref="Z54:Z56"/>
    <mergeCell ref="AA54:AA55"/>
    <mergeCell ref="P54:P56"/>
    <mergeCell ref="Q54:Q56"/>
    <mergeCell ref="R54:R56"/>
    <mergeCell ref="S54:S56"/>
    <mergeCell ref="T54:T56"/>
    <mergeCell ref="U54:U56"/>
    <mergeCell ref="J54:J56"/>
    <mergeCell ref="K54:K56"/>
    <mergeCell ref="L54:L56"/>
    <mergeCell ref="M54:M56"/>
    <mergeCell ref="N54:N56"/>
    <mergeCell ref="O54:O56"/>
    <mergeCell ref="BE54:BE55"/>
    <mergeCell ref="BF54:BF55"/>
    <mergeCell ref="BG54:BG55"/>
    <mergeCell ref="BH54:BH55"/>
    <mergeCell ref="AW54:AW55"/>
    <mergeCell ref="AX54:AX55"/>
    <mergeCell ref="AY54:AY55"/>
    <mergeCell ref="AZ54:AZ55"/>
    <mergeCell ref="BA54:BA55"/>
    <mergeCell ref="BB54:BB55"/>
    <mergeCell ref="AP54:AP56"/>
    <mergeCell ref="AQ54:AQ56"/>
    <mergeCell ref="AR54:AR56"/>
    <mergeCell ref="AS54:AS56"/>
    <mergeCell ref="AT54:AT56"/>
    <mergeCell ref="AV54:AV55"/>
    <mergeCell ref="AJ54:AJ55"/>
    <mergeCell ref="AK54:AK55"/>
    <mergeCell ref="AL54:AL55"/>
    <mergeCell ref="AM54:AM55"/>
    <mergeCell ref="AN54:AN56"/>
    <mergeCell ref="AO54:AO56"/>
    <mergeCell ref="V57:V58"/>
    <mergeCell ref="K57:K58"/>
    <mergeCell ref="L57:L58"/>
    <mergeCell ref="M57:M58"/>
    <mergeCell ref="N57:N58"/>
    <mergeCell ref="O57:O58"/>
    <mergeCell ref="P57:P58"/>
    <mergeCell ref="CF54:CF55"/>
    <mergeCell ref="B57:B58"/>
    <mergeCell ref="C57:C58"/>
    <mergeCell ref="D57:D58"/>
    <mergeCell ref="E57:E58"/>
    <mergeCell ref="F57:F58"/>
    <mergeCell ref="G57:G58"/>
    <mergeCell ref="H57:H58"/>
    <mergeCell ref="I57:I58"/>
    <mergeCell ref="J57:J58"/>
    <mergeCell ref="BZ54:BZ55"/>
    <mergeCell ref="CA54:CA55"/>
    <mergeCell ref="CB54:CB55"/>
    <mergeCell ref="CC54:CC55"/>
    <mergeCell ref="CD54:CD55"/>
    <mergeCell ref="CE54:CE55"/>
    <mergeCell ref="BT54:BT55"/>
    <mergeCell ref="BU54:BU55"/>
    <mergeCell ref="BV54:BV55"/>
    <mergeCell ref="BW54:BW55"/>
    <mergeCell ref="BX54:BX55"/>
    <mergeCell ref="BY54:BY55"/>
    <mergeCell ref="BN54:BN55"/>
    <mergeCell ref="BO54:BO55"/>
    <mergeCell ref="BP54:BP55"/>
    <mergeCell ref="H59:H61"/>
    <mergeCell ref="I59:I61"/>
    <mergeCell ref="J59:J61"/>
    <mergeCell ref="K59:K61"/>
    <mergeCell ref="L59:L61"/>
    <mergeCell ref="BK57:BK58"/>
    <mergeCell ref="BT57:BT58"/>
    <mergeCell ref="BV57:BV58"/>
    <mergeCell ref="CD57:CD58"/>
    <mergeCell ref="BE57:BE58"/>
    <mergeCell ref="BF57:BF58"/>
    <mergeCell ref="BG57:BG58"/>
    <mergeCell ref="BH57:BH58"/>
    <mergeCell ref="BI57:BI58"/>
    <mergeCell ref="BJ57:BJ58"/>
    <mergeCell ref="AP57:AP58"/>
    <mergeCell ref="AQ57:AQ58"/>
    <mergeCell ref="AR57:AR58"/>
    <mergeCell ref="AS57:AS58"/>
    <mergeCell ref="AT57:AT58"/>
    <mergeCell ref="BD57:BD58"/>
    <mergeCell ref="W57:W58"/>
    <mergeCell ref="X57:X58"/>
    <mergeCell ref="Y57:Y58"/>
    <mergeCell ref="Z57:Z58"/>
    <mergeCell ref="AN57:AN58"/>
    <mergeCell ref="AO57:AO58"/>
    <mergeCell ref="Q57:Q58"/>
    <mergeCell ref="R57:R58"/>
    <mergeCell ref="S57:S58"/>
    <mergeCell ref="T57:T58"/>
    <mergeCell ref="U57:U58"/>
    <mergeCell ref="AR59:AR61"/>
    <mergeCell ref="AS59:AS61"/>
    <mergeCell ref="AT59:AT61"/>
    <mergeCell ref="B62:B66"/>
    <mergeCell ref="E62:E66"/>
    <mergeCell ref="F62:F66"/>
    <mergeCell ref="G62:G66"/>
    <mergeCell ref="H62:H66"/>
    <mergeCell ref="I62:I66"/>
    <mergeCell ref="J62:J66"/>
    <mergeCell ref="Y59:Y61"/>
    <mergeCell ref="Z59:Z61"/>
    <mergeCell ref="AN59:AN61"/>
    <mergeCell ref="AO59:AO61"/>
    <mergeCell ref="AP59:AP61"/>
    <mergeCell ref="AQ59:AQ61"/>
    <mergeCell ref="S59:S61"/>
    <mergeCell ref="T59:T61"/>
    <mergeCell ref="U59:U61"/>
    <mergeCell ref="V59:V61"/>
    <mergeCell ref="W59:W61"/>
    <mergeCell ref="X59:X61"/>
    <mergeCell ref="M59:M61"/>
    <mergeCell ref="N59:N61"/>
    <mergeCell ref="O59:O61"/>
    <mergeCell ref="P59:P61"/>
    <mergeCell ref="Q59:Q61"/>
    <mergeCell ref="R59:R61"/>
    <mergeCell ref="B59:B61"/>
    <mergeCell ref="E59:E61"/>
    <mergeCell ref="F59:F61"/>
    <mergeCell ref="G59:G61"/>
    <mergeCell ref="W62:W66"/>
    <mergeCell ref="X62:X66"/>
    <mergeCell ref="Y62:Y66"/>
    <mergeCell ref="Z62:Z66"/>
    <mergeCell ref="AA62:AA63"/>
    <mergeCell ref="AN62:AN66"/>
    <mergeCell ref="Q62:Q66"/>
    <mergeCell ref="R62:R66"/>
    <mergeCell ref="S62:S66"/>
    <mergeCell ref="T62:T66"/>
    <mergeCell ref="U62:U66"/>
    <mergeCell ref="V62:V66"/>
    <mergeCell ref="K62:K66"/>
    <mergeCell ref="L62:L66"/>
    <mergeCell ref="M62:M66"/>
    <mergeCell ref="N62:N66"/>
    <mergeCell ref="O62:O66"/>
    <mergeCell ref="P62:P66"/>
    <mergeCell ref="BJ62:BJ63"/>
    <mergeCell ref="BK62:BK63"/>
    <mergeCell ref="BB62:BB63"/>
    <mergeCell ref="BC62:BC63"/>
    <mergeCell ref="BD62:BD63"/>
    <mergeCell ref="BE62:BE63"/>
    <mergeCell ref="BF62:BF63"/>
    <mergeCell ref="BG62:BG63"/>
    <mergeCell ref="AV62:AV63"/>
    <mergeCell ref="AW62:AW63"/>
    <mergeCell ref="AX62:AX63"/>
    <mergeCell ref="AY62:AY63"/>
    <mergeCell ref="AZ62:AZ63"/>
    <mergeCell ref="BA62:BA63"/>
    <mergeCell ref="AO62:AO66"/>
    <mergeCell ref="AP62:AP66"/>
    <mergeCell ref="AQ62:AQ66"/>
    <mergeCell ref="AR62:AR66"/>
    <mergeCell ref="AS62:AS66"/>
    <mergeCell ref="AT62:AT66"/>
    <mergeCell ref="N67:N70"/>
    <mergeCell ref="O67:O70"/>
    <mergeCell ref="CE62:CE63"/>
    <mergeCell ref="CF62:CF63"/>
    <mergeCell ref="B67:B70"/>
    <mergeCell ref="C67:C70"/>
    <mergeCell ref="D67:D70"/>
    <mergeCell ref="E67:E70"/>
    <mergeCell ref="F67:F70"/>
    <mergeCell ref="G67:G70"/>
    <mergeCell ref="H67:H70"/>
    <mergeCell ref="I67:I70"/>
    <mergeCell ref="BY62:BY63"/>
    <mergeCell ref="BZ62:BZ63"/>
    <mergeCell ref="CA62:CA63"/>
    <mergeCell ref="CB62:CB63"/>
    <mergeCell ref="CC62:CC63"/>
    <mergeCell ref="CD62:CD63"/>
    <mergeCell ref="BS62:BS63"/>
    <mergeCell ref="BT62:BT63"/>
    <mergeCell ref="BU62:BU63"/>
    <mergeCell ref="BV62:BV63"/>
    <mergeCell ref="BW62:BW63"/>
    <mergeCell ref="BX62:BX63"/>
    <mergeCell ref="BM62:BM63"/>
    <mergeCell ref="BN62:BN63"/>
    <mergeCell ref="BO62:BO63"/>
    <mergeCell ref="BP62:BP63"/>
    <mergeCell ref="BQ62:BQ63"/>
    <mergeCell ref="BR62:BR63"/>
    <mergeCell ref="BH62:BH63"/>
    <mergeCell ref="BI62:BI63"/>
    <mergeCell ref="G71:G72"/>
    <mergeCell ref="H71:H72"/>
    <mergeCell ref="I71:I72"/>
    <mergeCell ref="J71:J72"/>
    <mergeCell ref="K71:K72"/>
    <mergeCell ref="L71:L72"/>
    <mergeCell ref="AO67:AO70"/>
    <mergeCell ref="AP67:AP70"/>
    <mergeCell ref="AR67:AR70"/>
    <mergeCell ref="AS67:AS70"/>
    <mergeCell ref="AT67:AT70"/>
    <mergeCell ref="B71:B72"/>
    <mergeCell ref="C71:C72"/>
    <mergeCell ref="D71:D72"/>
    <mergeCell ref="E71:E72"/>
    <mergeCell ref="F71:F72"/>
    <mergeCell ref="V67:V70"/>
    <mergeCell ref="W67:W70"/>
    <mergeCell ref="X67:X70"/>
    <mergeCell ref="Y67:Y70"/>
    <mergeCell ref="Z67:Z70"/>
    <mergeCell ref="AN67:AN70"/>
    <mergeCell ref="P67:P70"/>
    <mergeCell ref="Q67:Q70"/>
    <mergeCell ref="R67:R70"/>
    <mergeCell ref="S67:S70"/>
    <mergeCell ref="T67:T70"/>
    <mergeCell ref="U67:U70"/>
    <mergeCell ref="J67:J70"/>
    <mergeCell ref="K67:K70"/>
    <mergeCell ref="L67:L70"/>
    <mergeCell ref="M67:M70"/>
    <mergeCell ref="Y71:Y72"/>
    <mergeCell ref="Z71:Z72"/>
    <mergeCell ref="AN71:AN72"/>
    <mergeCell ref="AO71:AO72"/>
    <mergeCell ref="AP71:AP72"/>
    <mergeCell ref="AQ71:AQ72"/>
    <mergeCell ref="S71:S72"/>
    <mergeCell ref="T71:T72"/>
    <mergeCell ref="U71:U72"/>
    <mergeCell ref="V71:V72"/>
    <mergeCell ref="W71:W72"/>
    <mergeCell ref="X71:X72"/>
    <mergeCell ref="M71:M72"/>
    <mergeCell ref="N71:N72"/>
    <mergeCell ref="O71:O72"/>
    <mergeCell ref="P71:P72"/>
    <mergeCell ref="Q71:Q72"/>
    <mergeCell ref="R71:R72"/>
    <mergeCell ref="BO72:BO74"/>
    <mergeCell ref="BP72:BP74"/>
    <mergeCell ref="BQ72:BQ74"/>
    <mergeCell ref="BR72:BR74"/>
    <mergeCell ref="BH72:BH74"/>
    <mergeCell ref="BI72:BI74"/>
    <mergeCell ref="BJ72:BJ74"/>
    <mergeCell ref="BK72:BK74"/>
    <mergeCell ref="AR71:AR72"/>
    <mergeCell ref="AS71:AS72"/>
    <mergeCell ref="BD72:BD74"/>
    <mergeCell ref="BE72:BE74"/>
    <mergeCell ref="BF72:BF74"/>
    <mergeCell ref="BG72:BG74"/>
    <mergeCell ref="AY73:AY74"/>
    <mergeCell ref="AZ73:AZ74"/>
    <mergeCell ref="BA73:BA74"/>
    <mergeCell ref="BB73:BB74"/>
    <mergeCell ref="T73:T74"/>
    <mergeCell ref="U73:U74"/>
    <mergeCell ref="J73:J74"/>
    <mergeCell ref="K73:K74"/>
    <mergeCell ref="L73:L74"/>
    <mergeCell ref="M73:M74"/>
    <mergeCell ref="N73:N74"/>
    <mergeCell ref="O73:O74"/>
    <mergeCell ref="CE72:CE74"/>
    <mergeCell ref="CF72:CF74"/>
    <mergeCell ref="B73:B74"/>
    <mergeCell ref="C73:C74"/>
    <mergeCell ref="D73:D74"/>
    <mergeCell ref="E73:E74"/>
    <mergeCell ref="F73:F74"/>
    <mergeCell ref="G73:G74"/>
    <mergeCell ref="H73:H74"/>
    <mergeCell ref="I73:I74"/>
    <mergeCell ref="BY72:BY74"/>
    <mergeCell ref="BZ72:BZ74"/>
    <mergeCell ref="CA72:CA74"/>
    <mergeCell ref="CB72:CB74"/>
    <mergeCell ref="CC72:CC74"/>
    <mergeCell ref="CD72:CD74"/>
    <mergeCell ref="BS72:BS74"/>
    <mergeCell ref="BT72:BT74"/>
    <mergeCell ref="BU72:BU74"/>
    <mergeCell ref="BV72:BV74"/>
    <mergeCell ref="BW72:BW74"/>
    <mergeCell ref="BX72:BX74"/>
    <mergeCell ref="BM72:BM74"/>
    <mergeCell ref="BN72:BN74"/>
    <mergeCell ref="CI72:CI74"/>
    <mergeCell ref="CG10:CI10"/>
    <mergeCell ref="CJ15:CJ16"/>
    <mergeCell ref="CH15:CH16"/>
    <mergeCell ref="CG15:CG16"/>
    <mergeCell ref="CJ10:CJ11"/>
    <mergeCell ref="CJ51:CJ52"/>
    <mergeCell ref="CJ48:CJ49"/>
    <mergeCell ref="CJ33:CJ34"/>
    <mergeCell ref="CJ31:CJ32"/>
    <mergeCell ref="CJ29:CJ30"/>
    <mergeCell ref="M80:Q80"/>
    <mergeCell ref="BC73:BC74"/>
    <mergeCell ref="BU76:BV76"/>
    <mergeCell ref="CE76:CF76"/>
    <mergeCell ref="M79:Q79"/>
    <mergeCell ref="AP73:AP74"/>
    <mergeCell ref="AQ73:AQ74"/>
    <mergeCell ref="AR73:AR74"/>
    <mergeCell ref="AS73:AS74"/>
    <mergeCell ref="AV73:AV74"/>
    <mergeCell ref="AX73:AX74"/>
    <mergeCell ref="V73:V74"/>
    <mergeCell ref="W73:W74"/>
    <mergeCell ref="X73:X74"/>
    <mergeCell ref="Z73:Z74"/>
    <mergeCell ref="AN73:AN74"/>
    <mergeCell ref="AO73:AO74"/>
    <mergeCell ref="P73:P74"/>
    <mergeCell ref="Q73:Q74"/>
    <mergeCell ref="R73:R74"/>
    <mergeCell ref="S73:S74"/>
    <mergeCell ref="CG54:CG55"/>
    <mergeCell ref="CH57:CH58"/>
    <mergeCell ref="CJ57:CJ58"/>
    <mergeCell ref="CG57:CG58"/>
    <mergeCell ref="CH29:CH30"/>
    <mergeCell ref="CG29:CG30"/>
    <mergeCell ref="CH31:CH32"/>
    <mergeCell ref="CJ45:CJ46"/>
    <mergeCell ref="CG45:CG46"/>
    <mergeCell ref="CH45:CH46"/>
    <mergeCell ref="CJ40:CJ44"/>
    <mergeCell ref="CG40:CG44"/>
    <mergeCell ref="CH40:CH44"/>
    <mergeCell ref="CG31:CG32"/>
    <mergeCell ref="AU9:CJ9"/>
    <mergeCell ref="AU8:CJ8"/>
    <mergeCell ref="AV10:AV11"/>
    <mergeCell ref="AU10:AU11"/>
    <mergeCell ref="CI12:CI14"/>
    <mergeCell ref="CJ12:CJ14"/>
    <mergeCell ref="CH12:CH14"/>
    <mergeCell ref="CG12:CG14"/>
    <mergeCell ref="CF57:CF58"/>
    <mergeCell ref="BQ54:BQ55"/>
    <mergeCell ref="BR54:BR55"/>
    <mergeCell ref="BS54:BS55"/>
    <mergeCell ref="BI54:BI55"/>
    <mergeCell ref="BJ54:BJ55"/>
    <mergeCell ref="BK54:BK55"/>
    <mergeCell ref="BM54:BM55"/>
    <mergeCell ref="BC54:BC55"/>
    <mergeCell ref="BD54:BD55"/>
    <mergeCell ref="B10:B11"/>
    <mergeCell ref="O78:T78"/>
    <mergeCell ref="CJ67:CJ70"/>
    <mergeCell ref="CH67:CH70"/>
    <mergeCell ref="CG67:CG70"/>
    <mergeCell ref="CJ71:CJ72"/>
    <mergeCell ref="CG71:CG72"/>
    <mergeCell ref="CH71:CH72"/>
    <mergeCell ref="CJ73:CJ74"/>
    <mergeCell ref="CG73:CG74"/>
    <mergeCell ref="CH73:CH74"/>
    <mergeCell ref="CJ18:CJ22"/>
    <mergeCell ref="CH18:CH22"/>
    <mergeCell ref="CG18:CG22"/>
    <mergeCell ref="CJ23:CJ27"/>
    <mergeCell ref="CH23:CH27"/>
    <mergeCell ref="CG23:CG27"/>
    <mergeCell ref="CH33:CH34"/>
    <mergeCell ref="CJ37:CJ39"/>
    <mergeCell ref="CH37:CH39"/>
    <mergeCell ref="CH59:CH61"/>
    <mergeCell ref="CJ59:CJ61"/>
    <mergeCell ref="CJ62:CJ63"/>
    <mergeCell ref="CH62:CH63"/>
    <mergeCell ref="CG62:CG63"/>
    <mergeCell ref="CJ64:CJ66"/>
    <mergeCell ref="CH64:CH66"/>
    <mergeCell ref="CG64:CG66"/>
    <mergeCell ref="CG48:CG49"/>
    <mergeCell ref="CH48:CH49"/>
    <mergeCell ref="CJ54:CJ55"/>
    <mergeCell ref="CH54:CH55"/>
  </mergeCells>
  <conditionalFormatting sqref="U12 U15 U28:U29 U31 U37 U40 U45 U48 U51 U57 U59 U62 U67 U71 U73">
    <cfRule type="cellIs" dxfId="2286" priority="254" operator="equal">
      <formula>"ALTA"</formula>
    </cfRule>
    <cfRule type="cellIs" dxfId="2285" priority="255" operator="equal">
      <formula>"MUY ALTA"</formula>
    </cfRule>
    <cfRule type="cellIs" dxfId="2284" priority="256" operator="equal">
      <formula>"MEDIA"</formula>
    </cfRule>
    <cfRule type="cellIs" dxfId="2283" priority="257" operator="equal">
      <formula>"BAJA"</formula>
    </cfRule>
    <cfRule type="cellIs" dxfId="2282" priority="258" operator="equal">
      <formula>"MUY BAJA"</formula>
    </cfRule>
  </conditionalFormatting>
  <conditionalFormatting sqref="U17:U18">
    <cfRule type="cellIs" dxfId="2281" priority="153" operator="equal">
      <formula>"ALTA"</formula>
    </cfRule>
    <cfRule type="cellIs" dxfId="2280" priority="154" operator="equal">
      <formula>"MUY ALTA"</formula>
    </cfRule>
    <cfRule type="cellIs" dxfId="2279" priority="155" operator="equal">
      <formula>"MEDIA"</formula>
    </cfRule>
    <cfRule type="cellIs" dxfId="2278" priority="156" operator="equal">
      <formula>"BAJA"</formula>
    </cfRule>
    <cfRule type="cellIs" dxfId="2277" priority="157" operator="equal">
      <formula>"MUY BAJA"</formula>
    </cfRule>
  </conditionalFormatting>
  <conditionalFormatting sqref="U23">
    <cfRule type="cellIs" dxfId="2276" priority="59" operator="equal">
      <formula>"ALTA"</formula>
    </cfRule>
    <cfRule type="cellIs" dxfId="2275" priority="60" operator="equal">
      <formula>"MUY ALTA"</formula>
    </cfRule>
    <cfRule type="cellIs" dxfId="2274" priority="61" operator="equal">
      <formula>"MEDIA"</formula>
    </cfRule>
    <cfRule type="cellIs" dxfId="2273" priority="62" operator="equal">
      <formula>"BAJA"</formula>
    </cfRule>
    <cfRule type="cellIs" dxfId="2272" priority="63" operator="equal">
      <formula>"MUY BAJA"</formula>
    </cfRule>
  </conditionalFormatting>
  <conditionalFormatting sqref="U54">
    <cfRule type="cellIs" dxfId="2271" priority="106" operator="equal">
      <formula>"ALTA"</formula>
    </cfRule>
    <cfRule type="cellIs" dxfId="2270" priority="107" operator="equal">
      <formula>"MUY ALTA"</formula>
    </cfRule>
    <cfRule type="cellIs" dxfId="2269" priority="108" operator="equal">
      <formula>"MEDIA"</formula>
    </cfRule>
    <cfRule type="cellIs" dxfId="2268" priority="109" operator="equal">
      <formula>"BAJA"</formula>
    </cfRule>
    <cfRule type="cellIs" dxfId="2267" priority="110" operator="equal">
      <formula>"MUY BAJA"</formula>
    </cfRule>
  </conditionalFormatting>
  <conditionalFormatting sqref="W12 W15 W28:W29 W31 W37 W45 W48 W51 W57 W59 W62 W67 W71 W73 R75 U75 W75">
    <cfRule type="cellIs" dxfId="2266" priority="262" operator="equal">
      <formula>#REF!</formula>
    </cfRule>
  </conditionalFormatting>
  <conditionalFormatting sqref="W17:W18">
    <cfRule type="cellIs" dxfId="2265" priority="145" operator="equal">
      <formula>"CATASTRÓFICO (RC-F)"</formula>
    </cfRule>
    <cfRule type="cellIs" dxfId="2264" priority="146" operator="equal">
      <formula>"MAYOR (RC-F)"</formula>
    </cfRule>
    <cfRule type="cellIs" dxfId="2263" priority="147" operator="equal">
      <formula>"MODERADO (RC-F)"</formula>
    </cfRule>
    <cfRule type="cellIs" dxfId="2262" priority="148" operator="equal">
      <formula>"CATASTRÓFICO"</formula>
    </cfRule>
    <cfRule type="cellIs" dxfId="2261" priority="149" operator="equal">
      <formula>"MAYOR"</formula>
    </cfRule>
    <cfRule type="cellIs" dxfId="2260" priority="150" operator="equal">
      <formula>"MODERADO"</formula>
    </cfRule>
    <cfRule type="cellIs" dxfId="2259" priority="151" operator="equal">
      <formula>"MENOR"</formula>
    </cfRule>
    <cfRule type="cellIs" dxfId="2258" priority="152" operator="equal">
      <formula>"LEVE"</formula>
    </cfRule>
    <cfRule type="cellIs" dxfId="2257" priority="159" operator="equal">
      <formula>#REF!</formula>
    </cfRule>
  </conditionalFormatting>
  <conditionalFormatting sqref="W23">
    <cfRule type="cellIs" dxfId="2256" priority="51" operator="equal">
      <formula>"CATASTRÓFICO (RC-F)"</formula>
    </cfRule>
    <cfRule type="cellIs" dxfId="2255" priority="52" operator="equal">
      <formula>"MAYOR (RC-F)"</formula>
    </cfRule>
    <cfRule type="cellIs" dxfId="2254" priority="53" operator="equal">
      <formula>"MODERADO (RC-F)"</formula>
    </cfRule>
    <cfRule type="cellIs" dxfId="2253" priority="54" operator="equal">
      <formula>"CATASTRÓFICO"</formula>
    </cfRule>
    <cfRule type="cellIs" dxfId="2252" priority="55" operator="equal">
      <formula>"MAYOR"</formula>
    </cfRule>
    <cfRule type="cellIs" dxfId="2251" priority="56" operator="equal">
      <formula>"MODERADO"</formula>
    </cfRule>
    <cfRule type="cellIs" dxfId="2250" priority="57" operator="equal">
      <formula>"MENOR"</formula>
    </cfRule>
    <cfRule type="cellIs" dxfId="2249" priority="58" operator="equal">
      <formula>"LEVE"</formula>
    </cfRule>
    <cfRule type="cellIs" dxfId="2248" priority="65" operator="equal">
      <formula>#REF!</formula>
    </cfRule>
  </conditionalFormatting>
  <conditionalFormatting sqref="W40 W12 W15 W28:W29 W31 W37 W45 W48 W51 W57 W59 W62 W67 W71 W73">
    <cfRule type="cellIs" dxfId="2247" priority="246" operator="equal">
      <formula>"CATASTRÓFICO (RC-F)"</formula>
    </cfRule>
    <cfRule type="cellIs" dxfId="2246" priority="247" operator="equal">
      <formula>"MAYOR (RC-F)"</formula>
    </cfRule>
    <cfRule type="cellIs" dxfId="2245" priority="248" operator="equal">
      <formula>"MODERADO (RC-F)"</formula>
    </cfRule>
    <cfRule type="cellIs" dxfId="2244" priority="249" operator="equal">
      <formula>"CATASTRÓFICO"</formula>
    </cfRule>
    <cfRule type="cellIs" dxfId="2243" priority="250" operator="equal">
      <formula>"MAYOR"</formula>
    </cfRule>
    <cfRule type="cellIs" dxfId="2242" priority="251" operator="equal">
      <formula>"MODERADO"</formula>
    </cfRule>
    <cfRule type="cellIs" dxfId="2241" priority="252" operator="equal">
      <formula>"MENOR"</formula>
    </cfRule>
    <cfRule type="cellIs" dxfId="2240" priority="253" operator="equal">
      <formula>"LEVE"</formula>
    </cfRule>
  </conditionalFormatting>
  <conditionalFormatting sqref="W40">
    <cfRule type="cellIs" dxfId="2239" priority="228" operator="equal">
      <formula>#REF!</formula>
    </cfRule>
  </conditionalFormatting>
  <conditionalFormatting sqref="W54">
    <cfRule type="cellIs" dxfId="2238" priority="98" operator="equal">
      <formula>"CATASTRÓFICO (RC-F)"</formula>
    </cfRule>
    <cfRule type="cellIs" dxfId="2237" priority="99" operator="equal">
      <formula>"MAYOR (RC-F)"</formula>
    </cfRule>
    <cfRule type="cellIs" dxfId="2236" priority="100" operator="equal">
      <formula>"MODERADO (RC-F)"</formula>
    </cfRule>
    <cfRule type="cellIs" dxfId="2235" priority="101" operator="equal">
      <formula>"CATASTRÓFICO"</formula>
    </cfRule>
    <cfRule type="cellIs" dxfId="2234" priority="102" operator="equal">
      <formula>"MAYOR"</formula>
    </cfRule>
    <cfRule type="cellIs" dxfId="2233" priority="103" operator="equal">
      <formula>"MODERADO"</formula>
    </cfRule>
    <cfRule type="cellIs" dxfId="2232" priority="104" operator="equal">
      <formula>"MENOR"</formula>
    </cfRule>
    <cfRule type="cellIs" dxfId="2231" priority="105" operator="equal">
      <formula>"LEVE"</formula>
    </cfRule>
    <cfRule type="cellIs" dxfId="2230" priority="112" operator="equal">
      <formula>#REF!</formula>
    </cfRule>
  </conditionalFormatting>
  <conditionalFormatting sqref="Z12 AR12 Z15 AR15 AR17:AR18 Z18 Z28:Z29 AR28:AR29 Z31 Z37 Z40 AR45 Z45:Z46 Z48 AR48 Z51 AR51 Z57 AR57 Z59 AR59 Z67 Z71 AR71 Z73 AR73 Z75">
    <cfRule type="cellIs" dxfId="2229" priority="266" operator="equal">
      <formula>#REF!</formula>
    </cfRule>
    <cfRule type="cellIs" dxfId="2228" priority="267" operator="equal">
      <formula>#REF!</formula>
    </cfRule>
    <cfRule type="cellIs" dxfId="2227" priority="268" operator="equal">
      <formula>#REF!</formula>
    </cfRule>
    <cfRule type="cellIs" dxfId="2226" priority="269" operator="equal">
      <formula>#REF!</formula>
    </cfRule>
    <cfRule type="cellIs" dxfId="2225" priority="270" operator="equal">
      <formula>#REF!</formula>
    </cfRule>
    <cfRule type="cellIs" dxfId="2224" priority="271" operator="equal">
      <formula>#REF!</formula>
    </cfRule>
    <cfRule type="cellIs" dxfId="2223" priority="272" operator="equal">
      <formula>#REF!</formula>
    </cfRule>
    <cfRule type="cellIs" dxfId="2222" priority="273" operator="equal">
      <formula>#REF!</formula>
    </cfRule>
    <cfRule type="cellIs" dxfId="2221" priority="274" operator="equal">
      <formula>#REF!</formula>
    </cfRule>
    <cfRule type="cellIs" dxfId="2220" priority="275" operator="equal">
      <formula>#REF!</formula>
    </cfRule>
    <cfRule type="cellIs" dxfId="2219" priority="276" operator="equal">
      <formula>#REF!</formula>
    </cfRule>
    <cfRule type="cellIs" dxfId="2218" priority="277" operator="equal">
      <formula>#REF!</formula>
    </cfRule>
    <cfRule type="cellIs" dxfId="2217" priority="278" operator="equal">
      <formula>#REF!</formula>
    </cfRule>
    <cfRule type="cellIs" dxfId="2216" priority="279" operator="equal">
      <formula>#REF!</formula>
    </cfRule>
    <cfRule type="cellIs" dxfId="2215" priority="280" operator="equal">
      <formula>#REF!</formula>
    </cfRule>
    <cfRule type="cellIs" dxfId="2214" priority="281" operator="equal">
      <formula>#REF!</formula>
    </cfRule>
    <cfRule type="cellIs" dxfId="2213" priority="282" operator="equal">
      <formula>#REF!</formula>
    </cfRule>
    <cfRule type="cellIs" dxfId="2212" priority="283" operator="equal">
      <formula>#REF!</formula>
    </cfRule>
    <cfRule type="cellIs" dxfId="2211" priority="284" operator="equal">
      <formula>#REF!</formula>
    </cfRule>
    <cfRule type="cellIs" dxfId="2210" priority="285" operator="equal">
      <formula>#REF!</formula>
    </cfRule>
    <cfRule type="cellIs" dxfId="2209" priority="286" operator="equal">
      <formula>#REF!</formula>
    </cfRule>
    <cfRule type="cellIs" dxfId="2208" priority="287" operator="equal">
      <formula>#REF!</formula>
    </cfRule>
  </conditionalFormatting>
  <conditionalFormatting sqref="Z12 AR12 Z15 AR15 AR17:AR18 Z28:Z29 AR28:AR29 Z31 Z37 Z40 AR45 Z45:Z46 Z48 AR48 Z51 AR51 Z57 AR57 Z59 AR59 Z67 Z71 AR71 Z73 AR73 Z75 Z18">
    <cfRule type="cellIs" dxfId="2207" priority="265" operator="equal">
      <formula>#REF!</formula>
    </cfRule>
  </conditionalFormatting>
  <conditionalFormatting sqref="Z12 AR12 Z15 AR15 AR17:AR18 Z28:Z29 AR28:AR29 Z31 Z37 Z40 AR45 Z45:Z46 Z48 AR48 Z51 AR51 Z57 AR57 Z59 AR59 Z67 Z71 AR71 Z73 AR73 Z75">
    <cfRule type="cellIs" dxfId="2206" priority="261" operator="equal">
      <formula>#REF!</formula>
    </cfRule>
    <cfRule type="cellIs" dxfId="2205" priority="263" operator="equal">
      <formula>#REF!</formula>
    </cfRule>
    <cfRule type="cellIs" dxfId="2204" priority="264" operator="equal">
      <formula>#REF!</formula>
    </cfRule>
  </conditionalFormatting>
  <conditionalFormatting sqref="Z17">
    <cfRule type="cellIs" dxfId="2203" priority="160" operator="equal">
      <formula>#REF!</formula>
    </cfRule>
    <cfRule type="cellIs" dxfId="2202" priority="161" operator="equal">
      <formula>#REF!</formula>
    </cfRule>
    <cfRule type="cellIs" dxfId="2201" priority="162" operator="equal">
      <formula>#REF!</formula>
    </cfRule>
    <cfRule type="cellIs" dxfId="2200" priority="163" operator="equal">
      <formula>#REF!</formula>
    </cfRule>
    <cfRule type="cellIs" dxfId="2199" priority="164" operator="equal">
      <formula>#REF!</formula>
    </cfRule>
    <cfRule type="cellIs" dxfId="2198" priority="166" operator="equal">
      <formula>#REF!</formula>
    </cfRule>
    <cfRule type="cellIs" dxfId="2197" priority="168" operator="equal">
      <formula>#REF!</formula>
    </cfRule>
    <cfRule type="cellIs" dxfId="2196" priority="169" operator="equal">
      <formula>#REF!</formula>
    </cfRule>
    <cfRule type="cellIs" dxfId="2195" priority="170" operator="equal">
      <formula>#REF!</formula>
    </cfRule>
    <cfRule type="cellIs" dxfId="2194" priority="171" operator="equal">
      <formula>#REF!</formula>
    </cfRule>
    <cfRule type="cellIs" dxfId="2193" priority="172" operator="equal">
      <formula>#REF!</formula>
    </cfRule>
    <cfRule type="cellIs" dxfId="2192" priority="173" operator="equal">
      <formula>#REF!</formula>
    </cfRule>
    <cfRule type="cellIs" dxfId="2191" priority="174" operator="equal">
      <formula>#REF!</formula>
    </cfRule>
    <cfRule type="cellIs" dxfId="2190" priority="175" operator="equal">
      <formula>#REF!</formula>
    </cfRule>
    <cfRule type="cellIs" dxfId="2189" priority="177" operator="equal">
      <formula>#REF!</formula>
    </cfRule>
    <cfRule type="cellIs" dxfId="2188" priority="178" operator="equal">
      <formula>#REF!</formula>
    </cfRule>
    <cfRule type="cellIs" dxfId="2187" priority="179" operator="equal">
      <formula>#REF!</formula>
    </cfRule>
    <cfRule type="cellIs" dxfId="2186" priority="180" operator="equal">
      <formula>#REF!</formula>
    </cfRule>
    <cfRule type="cellIs" dxfId="2185" priority="181" operator="equal">
      <formula>#REF!</formula>
    </cfRule>
    <cfRule type="cellIs" dxfId="2184" priority="182" operator="equal">
      <formula>#REF!</formula>
    </cfRule>
    <cfRule type="cellIs" dxfId="2183" priority="183" operator="equal">
      <formula>#REF!</formula>
    </cfRule>
    <cfRule type="cellIs" dxfId="2182" priority="184" operator="equal">
      <formula>#REF!</formula>
    </cfRule>
  </conditionalFormatting>
  <conditionalFormatting sqref="Z17:Z18">
    <cfRule type="cellIs" dxfId="2181" priority="138" operator="equal">
      <formula>"EXTREMO (RC/F)"</formula>
    </cfRule>
    <cfRule type="cellIs" dxfId="2180" priority="139" operator="equal">
      <formula>"ALTO (RC/F)"</formula>
    </cfRule>
    <cfRule type="cellIs" dxfId="2179" priority="140" operator="equal">
      <formula>"MODERADO (RC/F)"</formula>
    </cfRule>
    <cfRule type="cellIs" dxfId="2178" priority="141" operator="equal">
      <formula>"EXTREMO"</formula>
    </cfRule>
    <cfRule type="cellIs" dxfId="2177" priority="142" operator="equal">
      <formula>"ALTO"</formula>
    </cfRule>
    <cfRule type="cellIs" dxfId="2176" priority="143" operator="equal">
      <formula>"MODERADO"</formula>
    </cfRule>
    <cfRule type="cellIs" dxfId="2175" priority="144" operator="equal">
      <formula>"BAJO"</formula>
    </cfRule>
    <cfRule type="cellIs" dxfId="2174" priority="158" operator="equal">
      <formula>#REF!</formula>
    </cfRule>
    <cfRule type="cellIs" dxfId="2173" priority="165" operator="equal">
      <formula>#REF!</formula>
    </cfRule>
    <cfRule type="cellIs" dxfId="2172" priority="167" operator="equal">
      <formula>#REF!</formula>
    </cfRule>
    <cfRule type="cellIs" dxfId="2171" priority="176" operator="equal">
      <formula>#REF!</formula>
    </cfRule>
  </conditionalFormatting>
  <conditionalFormatting sqref="Z23">
    <cfRule type="cellIs" dxfId="2170" priority="44" operator="equal">
      <formula>"EXTREMO (RC/F)"</formula>
    </cfRule>
    <cfRule type="cellIs" dxfId="2169" priority="45" operator="equal">
      <formula>"ALTO (RC/F)"</formula>
    </cfRule>
    <cfRule type="cellIs" dxfId="2168" priority="46" operator="equal">
      <formula>"MODERADO (RC/F)"</formula>
    </cfRule>
    <cfRule type="cellIs" dxfId="2167" priority="47" operator="equal">
      <formula>"EXTREMO"</formula>
    </cfRule>
    <cfRule type="cellIs" dxfId="2166" priority="48" operator="equal">
      <formula>"ALTO"</formula>
    </cfRule>
    <cfRule type="cellIs" dxfId="2165" priority="49" operator="equal">
      <formula>"MODERADO"</formula>
    </cfRule>
    <cfRule type="cellIs" dxfId="2164" priority="50" operator="equal">
      <formula>"BAJO"</formula>
    </cfRule>
    <cfRule type="cellIs" dxfId="2163" priority="64" operator="equal">
      <formula>#REF!</formula>
    </cfRule>
    <cfRule type="cellIs" dxfId="2162" priority="66" operator="equal">
      <formula>#REF!</formula>
    </cfRule>
    <cfRule type="cellIs" dxfId="2161" priority="67" operator="equal">
      <formula>#REF!</formula>
    </cfRule>
    <cfRule type="cellIs" dxfId="2160" priority="68" operator="equal">
      <formula>#REF!</formula>
    </cfRule>
    <cfRule type="cellIs" dxfId="2159" priority="69" operator="equal">
      <formula>#REF!</formula>
    </cfRule>
    <cfRule type="cellIs" dxfId="2158" priority="70" operator="equal">
      <formula>#REF!</formula>
    </cfRule>
    <cfRule type="cellIs" dxfId="2157" priority="71" operator="equal">
      <formula>#REF!</formula>
    </cfRule>
    <cfRule type="cellIs" dxfId="2156" priority="72" operator="equal">
      <formula>#REF!</formula>
    </cfRule>
    <cfRule type="cellIs" dxfId="2155" priority="73" operator="equal">
      <formula>#REF!</formula>
    </cfRule>
    <cfRule type="cellIs" dxfId="2154" priority="74" operator="equal">
      <formula>#REF!</formula>
    </cfRule>
    <cfRule type="cellIs" dxfId="2153" priority="75" operator="equal">
      <formula>#REF!</formula>
    </cfRule>
    <cfRule type="cellIs" dxfId="2152" priority="76" operator="equal">
      <formula>#REF!</formula>
    </cfRule>
    <cfRule type="cellIs" dxfId="2151" priority="77" operator="equal">
      <formula>#REF!</formula>
    </cfRule>
    <cfRule type="cellIs" dxfId="2150" priority="78" operator="equal">
      <formula>#REF!</formula>
    </cfRule>
    <cfRule type="cellIs" dxfId="2149" priority="79" operator="equal">
      <formula>#REF!</formula>
    </cfRule>
    <cfRule type="cellIs" dxfId="2148" priority="80" operator="equal">
      <formula>#REF!</formula>
    </cfRule>
    <cfRule type="cellIs" dxfId="2147" priority="81" operator="equal">
      <formula>#REF!</formula>
    </cfRule>
    <cfRule type="cellIs" dxfId="2146" priority="82" operator="equal">
      <formula>#REF!</formula>
    </cfRule>
    <cfRule type="cellIs" dxfId="2145" priority="83" operator="equal">
      <formula>#REF!</formula>
    </cfRule>
    <cfRule type="cellIs" dxfId="2144" priority="84" operator="equal">
      <formula>#REF!</formula>
    </cfRule>
    <cfRule type="cellIs" dxfId="2143" priority="85" operator="equal">
      <formula>#REF!</formula>
    </cfRule>
    <cfRule type="cellIs" dxfId="2142" priority="86" operator="equal">
      <formula>#REF!</formula>
    </cfRule>
    <cfRule type="cellIs" dxfId="2141" priority="87" operator="equal">
      <formula>#REF!</formula>
    </cfRule>
    <cfRule type="cellIs" dxfId="2140" priority="88" operator="equal">
      <formula>#REF!</formula>
    </cfRule>
    <cfRule type="cellIs" dxfId="2139" priority="89" operator="equal">
      <formula>#REF!</formula>
    </cfRule>
    <cfRule type="cellIs" dxfId="2138" priority="90" operator="equal">
      <formula>#REF!</formula>
    </cfRule>
  </conditionalFormatting>
  <conditionalFormatting sqref="Z54:Z55 AR54 Z62 AR62 AR67">
    <cfRule type="cellIs" dxfId="2137" priority="111" operator="equal">
      <formula>#REF!</formula>
    </cfRule>
    <cfRule type="cellIs" dxfId="2136" priority="113" operator="equal">
      <formula>#REF!</formula>
    </cfRule>
  </conditionalFormatting>
  <conditionalFormatting sqref="Z54:Z55">
    <cfRule type="cellIs" dxfId="2135" priority="91" operator="equal">
      <formula>"EXTREMO (RC/F)"</formula>
    </cfRule>
    <cfRule type="cellIs" dxfId="2134" priority="92" operator="equal">
      <formula>"ALTO (RC/F)"</formula>
    </cfRule>
    <cfRule type="cellIs" dxfId="2133" priority="93" operator="equal">
      <formula>"MODERADO (RC/F)"</formula>
    </cfRule>
    <cfRule type="cellIs" dxfId="2132" priority="94" operator="equal">
      <formula>"EXTREMO"</formula>
    </cfRule>
    <cfRule type="cellIs" dxfId="2131" priority="95" operator="equal">
      <formula>"ALTO"</formula>
    </cfRule>
    <cfRule type="cellIs" dxfId="2130" priority="96" operator="equal">
      <formula>"MODERADO"</formula>
    </cfRule>
    <cfRule type="cellIs" dxfId="2129" priority="97" operator="equal">
      <formula>"BAJO"</formula>
    </cfRule>
  </conditionalFormatting>
  <conditionalFormatting sqref="AN12 AN15 AN17:AN18 AN28:AN29 AN37 AN40 AN45 AN48 AN51 AN54 AN57 AN59 AN62 AN67 AN71 AN73">
    <cfRule type="cellIs" dxfId="2128" priority="234" operator="equal">
      <formula>"MUY ALTA"</formula>
    </cfRule>
    <cfRule type="cellIs" dxfId="2127" priority="235" operator="equal">
      <formula>"ALTA"</formula>
    </cfRule>
    <cfRule type="cellIs" dxfId="2126" priority="236" operator="equal">
      <formula>"MEDIA"</formula>
    </cfRule>
    <cfRule type="cellIs" dxfId="2125" priority="237" operator="equal">
      <formula>"BAJA"</formula>
    </cfRule>
    <cfRule type="cellIs" dxfId="2124" priority="238" operator="equal">
      <formula>"MUY BAJA"</formula>
    </cfRule>
  </conditionalFormatting>
  <conditionalFormatting sqref="AN23">
    <cfRule type="cellIs" dxfId="2123" priority="1" operator="equal">
      <formula>"MUY ALTA"</formula>
    </cfRule>
    <cfRule type="cellIs" dxfId="2122" priority="2" operator="equal">
      <formula>"ALTA"</formula>
    </cfRule>
    <cfRule type="cellIs" dxfId="2121" priority="3" operator="equal">
      <formula>"MEDIA"</formula>
    </cfRule>
    <cfRule type="cellIs" dxfId="2120" priority="4" operator="equal">
      <formula>"BAJA"</formula>
    </cfRule>
    <cfRule type="cellIs" dxfId="2119" priority="5" operator="equal">
      <formula>"MUY BAJA"</formula>
    </cfRule>
  </conditionalFormatting>
  <conditionalFormatting sqref="AN31">
    <cfRule type="cellIs" dxfId="2118" priority="190" operator="equal">
      <formula>"MUY ALTA"</formula>
    </cfRule>
    <cfRule type="cellIs" dxfId="2117" priority="191" operator="equal">
      <formula>"ALTA"</formula>
    </cfRule>
    <cfRule type="cellIs" dxfId="2116" priority="192" operator="equal">
      <formula>"MEDIA"</formula>
    </cfRule>
    <cfRule type="cellIs" dxfId="2115" priority="193" operator="equal">
      <formula>"BAJA"</formula>
    </cfRule>
    <cfRule type="cellIs" dxfId="2114" priority="194" operator="equal">
      <formula>"MUY BAJA"</formula>
    </cfRule>
  </conditionalFormatting>
  <conditionalFormatting sqref="AN75">
    <cfRule type="cellIs" dxfId="2113" priority="260" operator="equal">
      <formula>#REF!</formula>
    </cfRule>
  </conditionalFormatting>
  <conditionalFormatting sqref="AP12 AP15 AP17:AP18 AP28:AP29 AP37 AP40 AP45 AP48 AP51 AP54 AP57 AP59 AP62 AP67 AP71 AP73">
    <cfRule type="cellIs" dxfId="2112" priority="229" operator="equal">
      <formula>"CATASTROFICO"</formula>
    </cfRule>
    <cfRule type="cellIs" dxfId="2111" priority="230" operator="equal">
      <formula>"MAYOR"</formula>
    </cfRule>
    <cfRule type="cellIs" dxfId="2110" priority="231" operator="equal">
      <formula>"MODERADO"</formula>
    </cfRule>
    <cfRule type="cellIs" dxfId="2109" priority="232" operator="equal">
      <formula>"MENOR"</formula>
    </cfRule>
    <cfRule type="cellIs" dxfId="2108" priority="233" operator="equal">
      <formula>"LEVE"</formula>
    </cfRule>
  </conditionalFormatting>
  <conditionalFormatting sqref="AP23">
    <cfRule type="cellIs" dxfId="2107" priority="6" operator="equal">
      <formula>"CATASTROFICO"</formula>
    </cfRule>
    <cfRule type="cellIs" dxfId="2106" priority="7" operator="equal">
      <formula>"MAYOR"</formula>
    </cfRule>
    <cfRule type="cellIs" dxfId="2105" priority="8" operator="equal">
      <formula>"MODERADO"</formula>
    </cfRule>
    <cfRule type="cellIs" dxfId="2104" priority="9" operator="equal">
      <formula>"MENOR"</formula>
    </cfRule>
    <cfRule type="cellIs" dxfId="2103" priority="10" operator="equal">
      <formula>"LEVE"</formula>
    </cfRule>
  </conditionalFormatting>
  <conditionalFormatting sqref="AP31">
    <cfRule type="cellIs" dxfId="2102" priority="185" operator="equal">
      <formula>"CATASTROFICO"</formula>
    </cfRule>
    <cfRule type="cellIs" dxfId="2101" priority="186" operator="equal">
      <formula>"MAYOR"</formula>
    </cfRule>
    <cfRule type="cellIs" dxfId="2100" priority="187" operator="equal">
      <formula>"MODERADO"</formula>
    </cfRule>
    <cfRule type="cellIs" dxfId="2099" priority="188" operator="equal">
      <formula>"MENOR"</formula>
    </cfRule>
    <cfRule type="cellIs" dxfId="2098" priority="189" operator="equal">
      <formula>"LEVE"</formula>
    </cfRule>
  </conditionalFormatting>
  <conditionalFormatting sqref="AP75">
    <cfRule type="cellIs" dxfId="2097" priority="259" operator="equal">
      <formula>#REF!</formula>
    </cfRule>
  </conditionalFormatting>
  <conditionalFormatting sqref="AR23">
    <cfRule type="cellIs" dxfId="2096" priority="11" operator="equal">
      <formula>"EXTREMO (RC/F)"</formula>
    </cfRule>
    <cfRule type="cellIs" dxfId="2095" priority="12" operator="equal">
      <formula>"ALTO (RC/F)"</formula>
    </cfRule>
    <cfRule type="cellIs" dxfId="2094" priority="13" operator="equal">
      <formula>"MODERADO (RC/F)"</formula>
    </cfRule>
    <cfRule type="cellIs" dxfId="2093" priority="14" operator="equal">
      <formula>"EXTREMO"</formula>
    </cfRule>
    <cfRule type="cellIs" dxfId="2092" priority="15" operator="equal">
      <formula>"ALTO"</formula>
    </cfRule>
    <cfRule type="cellIs" dxfId="2091" priority="16" operator="equal">
      <formula>"MODERADO"</formula>
    </cfRule>
    <cfRule type="cellIs" dxfId="2090" priority="17" operator="equal">
      <formula>"BAJO"</formula>
    </cfRule>
    <cfRule type="cellIs" dxfId="2089" priority="18" operator="equal">
      <formula>#REF!</formula>
    </cfRule>
    <cfRule type="cellIs" dxfId="2088" priority="19" operator="equal">
      <formula>#REF!</formula>
    </cfRule>
    <cfRule type="cellIs" dxfId="2087" priority="20" operator="equal">
      <formula>#REF!</formula>
    </cfRule>
    <cfRule type="cellIs" dxfId="2086" priority="21" operator="equal">
      <formula>#REF!</formula>
    </cfRule>
    <cfRule type="cellIs" dxfId="2085" priority="22" operator="equal">
      <formula>#REF!</formula>
    </cfRule>
    <cfRule type="cellIs" dxfId="2084" priority="23" operator="equal">
      <formula>#REF!</formula>
    </cfRule>
    <cfRule type="cellIs" dxfId="2083" priority="24" operator="equal">
      <formula>#REF!</formula>
    </cfRule>
    <cfRule type="cellIs" dxfId="2082" priority="25" operator="equal">
      <formula>#REF!</formula>
    </cfRule>
    <cfRule type="cellIs" dxfId="2081" priority="26" operator="equal">
      <formula>#REF!</formula>
    </cfRule>
    <cfRule type="cellIs" dxfId="2080" priority="27" operator="equal">
      <formula>#REF!</formula>
    </cfRule>
    <cfRule type="cellIs" dxfId="2079" priority="28" operator="equal">
      <formula>#REF!</formula>
    </cfRule>
    <cfRule type="cellIs" dxfId="2078" priority="29" operator="equal">
      <formula>#REF!</formula>
    </cfRule>
    <cfRule type="cellIs" dxfId="2077" priority="30" operator="equal">
      <formula>#REF!</formula>
    </cfRule>
    <cfRule type="cellIs" dxfId="2076" priority="31" operator="equal">
      <formula>#REF!</formula>
    </cfRule>
    <cfRule type="cellIs" dxfId="2075" priority="32" operator="equal">
      <formula>#REF!</formula>
    </cfRule>
    <cfRule type="cellIs" dxfId="2074" priority="33" operator="equal">
      <formula>#REF!</formula>
    </cfRule>
    <cfRule type="cellIs" dxfId="2073" priority="34" operator="equal">
      <formula>#REF!</formula>
    </cfRule>
    <cfRule type="cellIs" dxfId="2072" priority="35" operator="equal">
      <formula>#REF!</formula>
    </cfRule>
    <cfRule type="cellIs" dxfId="2071" priority="36" operator="equal">
      <formula>#REF!</formula>
    </cfRule>
    <cfRule type="cellIs" dxfId="2070" priority="37" operator="equal">
      <formula>#REF!</formula>
    </cfRule>
    <cfRule type="cellIs" dxfId="2069" priority="38" operator="equal">
      <formula>#REF!</formula>
    </cfRule>
    <cfRule type="cellIs" dxfId="2068" priority="39" operator="equal">
      <formula>#REF!</formula>
    </cfRule>
    <cfRule type="cellIs" dxfId="2067" priority="40" operator="equal">
      <formula>#REF!</formula>
    </cfRule>
    <cfRule type="cellIs" dxfId="2066" priority="41" operator="equal">
      <formula>#REF!</formula>
    </cfRule>
    <cfRule type="cellIs" dxfId="2065" priority="42" operator="equal">
      <formula>#REF!</formula>
    </cfRule>
    <cfRule type="cellIs" dxfId="2064" priority="43" operator="equal">
      <formula>#REF!</formula>
    </cfRule>
  </conditionalFormatting>
  <conditionalFormatting sqref="AR31 AR37 AR40">
    <cfRule type="cellIs" dxfId="2063" priority="202" operator="equal">
      <formula>#REF!</formula>
    </cfRule>
    <cfRule type="cellIs" dxfId="2062" priority="203" operator="equal">
      <formula>#REF!</formula>
    </cfRule>
    <cfRule type="cellIs" dxfId="2061" priority="204" operator="equal">
      <formula>#REF!</formula>
    </cfRule>
    <cfRule type="cellIs" dxfId="2060" priority="205" operator="equal">
      <formula>#REF!</formula>
    </cfRule>
    <cfRule type="cellIs" dxfId="2059" priority="206" operator="equal">
      <formula>#REF!</formula>
    </cfRule>
    <cfRule type="cellIs" dxfId="2058" priority="207" operator="equal">
      <formula>#REF!</formula>
    </cfRule>
    <cfRule type="cellIs" dxfId="2057" priority="208" operator="equal">
      <formula>#REF!</formula>
    </cfRule>
    <cfRule type="cellIs" dxfId="2056" priority="209" operator="equal">
      <formula>#REF!</formula>
    </cfRule>
    <cfRule type="cellIs" dxfId="2055" priority="210" operator="equal">
      <formula>#REF!</formula>
    </cfRule>
    <cfRule type="cellIs" dxfId="2054" priority="211" operator="equal">
      <formula>#REF!</formula>
    </cfRule>
    <cfRule type="cellIs" dxfId="2053" priority="212" operator="equal">
      <formula>#REF!</formula>
    </cfRule>
    <cfRule type="cellIs" dxfId="2052" priority="213" operator="equal">
      <formula>#REF!</formula>
    </cfRule>
    <cfRule type="cellIs" dxfId="2051" priority="214" operator="equal">
      <formula>#REF!</formula>
    </cfRule>
    <cfRule type="cellIs" dxfId="2050" priority="215" operator="equal">
      <formula>#REF!</formula>
    </cfRule>
    <cfRule type="cellIs" dxfId="2049" priority="216" operator="equal">
      <formula>#REF!</formula>
    </cfRule>
    <cfRule type="cellIs" dxfId="2048" priority="217" operator="equal">
      <formula>#REF!</formula>
    </cfRule>
    <cfRule type="cellIs" dxfId="2047" priority="218" operator="equal">
      <formula>#REF!</formula>
    </cfRule>
    <cfRule type="cellIs" dxfId="2046" priority="219" operator="equal">
      <formula>#REF!</formula>
    </cfRule>
    <cfRule type="cellIs" dxfId="2045" priority="220" operator="equal">
      <formula>#REF!</formula>
    </cfRule>
    <cfRule type="cellIs" dxfId="2044" priority="221" operator="equal">
      <formula>#REF!</formula>
    </cfRule>
    <cfRule type="cellIs" dxfId="2043" priority="222" operator="equal">
      <formula>#REF!</formula>
    </cfRule>
    <cfRule type="cellIs" dxfId="2042" priority="223" operator="equal">
      <formula>#REF!</formula>
    </cfRule>
    <cfRule type="cellIs" dxfId="2041" priority="224" operator="equal">
      <formula>#REF!</formula>
    </cfRule>
    <cfRule type="cellIs" dxfId="2040" priority="225" operator="equal">
      <formula>#REF!</formula>
    </cfRule>
    <cfRule type="cellIs" dxfId="2039" priority="226" operator="equal">
      <formula>#REF!</formula>
    </cfRule>
    <cfRule type="cellIs" dxfId="2038" priority="227" operator="equal">
      <formula>#REF!</formula>
    </cfRule>
  </conditionalFormatting>
  <conditionalFormatting sqref="AR31">
    <cfRule type="cellIs" dxfId="2037" priority="195" operator="equal">
      <formula>"EXTREMO (RC/F)"</formula>
    </cfRule>
    <cfRule type="cellIs" dxfId="2036" priority="196" operator="equal">
      <formula>"ALTO (RC/F)"</formula>
    </cfRule>
    <cfRule type="cellIs" dxfId="2035" priority="197" operator="equal">
      <formula>"MODERADO (RC/F)"</formula>
    </cfRule>
    <cfRule type="cellIs" dxfId="2034" priority="198" operator="equal">
      <formula>"EXTREMO"</formula>
    </cfRule>
    <cfRule type="cellIs" dxfId="2033" priority="199" operator="equal">
      <formula>"ALTO"</formula>
    </cfRule>
    <cfRule type="cellIs" dxfId="2032" priority="200" operator="equal">
      <formula>"MODERADO"</formula>
    </cfRule>
    <cfRule type="cellIs" dxfId="2031" priority="201" operator="equal">
      <formula>"BAJO"</formula>
    </cfRule>
  </conditionalFormatting>
  <conditionalFormatting sqref="AR37 AR40 AR54 Z62 AR62 AR67 Z12 AR12 Z15 AR15 AR17:AR18 Z28:Z29 AR28:AR29 Z31 Z37 Z40 AR45 Z45:Z46 Z48 AR48 Z51 AR51 Z57 AR57 Z59 AR59 Z67 Z71 AR71 Z73 AR73">
    <cfRule type="cellIs" dxfId="2030" priority="239" operator="equal">
      <formula>"EXTREMO (RC/F)"</formula>
    </cfRule>
    <cfRule type="cellIs" dxfId="2029" priority="240" operator="equal">
      <formula>"ALTO (RC/F)"</formula>
    </cfRule>
    <cfRule type="cellIs" dxfId="2028" priority="241" operator="equal">
      <formula>"MODERADO (RC/F)"</formula>
    </cfRule>
    <cfRule type="cellIs" dxfId="2027" priority="242" operator="equal">
      <formula>"EXTREMO"</formula>
    </cfRule>
    <cfRule type="cellIs" dxfId="2026" priority="243" operator="equal">
      <formula>"ALTO"</formula>
    </cfRule>
    <cfRule type="cellIs" dxfId="2025" priority="244" operator="equal">
      <formula>"MODERADO"</formula>
    </cfRule>
    <cfRule type="cellIs" dxfId="2024" priority="245" operator="equal">
      <formula>"BAJO"</formula>
    </cfRule>
  </conditionalFormatting>
  <conditionalFormatting sqref="AR54 Z54:Z55 Z62 AR62 AR67">
    <cfRule type="cellIs" dxfId="2023" priority="114" operator="equal">
      <formula>#REF!</formula>
    </cfRule>
    <cfRule type="cellIs" dxfId="2022" priority="115" operator="equal">
      <formula>#REF!</formula>
    </cfRule>
    <cfRule type="cellIs" dxfId="2021" priority="116" operator="equal">
      <formula>#REF!</formula>
    </cfRule>
    <cfRule type="cellIs" dxfId="2020" priority="117" operator="equal">
      <formula>#REF!</formula>
    </cfRule>
    <cfRule type="cellIs" dxfId="2019" priority="118" operator="equal">
      <formula>#REF!</formula>
    </cfRule>
    <cfRule type="cellIs" dxfId="2018" priority="119" operator="equal">
      <formula>#REF!</formula>
    </cfRule>
    <cfRule type="cellIs" dxfId="2017" priority="120" operator="equal">
      <formula>#REF!</formula>
    </cfRule>
    <cfRule type="cellIs" dxfId="2016" priority="121" operator="equal">
      <formula>#REF!</formula>
    </cfRule>
    <cfRule type="cellIs" dxfId="2015" priority="122" operator="equal">
      <formula>#REF!</formula>
    </cfRule>
    <cfRule type="cellIs" dxfId="2014" priority="123" operator="equal">
      <formula>#REF!</formula>
    </cfRule>
    <cfRule type="cellIs" dxfId="2013" priority="124" operator="equal">
      <formula>#REF!</formula>
    </cfRule>
    <cfRule type="cellIs" dxfId="2012" priority="125" operator="equal">
      <formula>#REF!</formula>
    </cfRule>
    <cfRule type="cellIs" dxfId="2011" priority="126" operator="equal">
      <formula>#REF!</formula>
    </cfRule>
    <cfRule type="cellIs" dxfId="2010" priority="127" operator="equal">
      <formula>#REF!</formula>
    </cfRule>
    <cfRule type="cellIs" dxfId="2009" priority="128" operator="equal">
      <formula>#REF!</formula>
    </cfRule>
    <cfRule type="cellIs" dxfId="2008" priority="129" operator="equal">
      <formula>#REF!</formula>
    </cfRule>
    <cfRule type="cellIs" dxfId="2007" priority="130" operator="equal">
      <formula>#REF!</formula>
    </cfRule>
    <cfRule type="cellIs" dxfId="2006" priority="131" operator="equal">
      <formula>#REF!</formula>
    </cfRule>
    <cfRule type="cellIs" dxfId="2005" priority="132" operator="equal">
      <formula>#REF!</formula>
    </cfRule>
    <cfRule type="cellIs" dxfId="2004" priority="133" operator="equal">
      <formula>#REF!</formula>
    </cfRule>
    <cfRule type="cellIs" dxfId="2003" priority="134" operator="equal">
      <formula>#REF!</formula>
    </cfRule>
    <cfRule type="cellIs" dxfId="2002" priority="135" operator="equal">
      <formula>#REF!</formula>
    </cfRule>
    <cfRule type="cellIs" dxfId="2001" priority="136" operator="equal">
      <formula>#REF!</formula>
    </cfRule>
    <cfRule type="cellIs" dxfId="2000" priority="137" operator="equal">
      <formula>#REF!</formula>
    </cfRule>
  </conditionalFormatting>
  <dataValidations count="3">
    <dataValidation type="list" allowBlank="1" showInputMessage="1" showErrorMessage="1" sqref="AD75" xr:uid="{62071C38-9C0B-4408-9BC1-916F3F0971EC}">
      <formula1>$T$5:$T$5</formula1>
    </dataValidation>
    <dataValidation type="list" allowBlank="1" showInputMessage="1" showErrorMessage="1" sqref="AE75" xr:uid="{9325D2CC-AA97-4F0B-8BBC-B54DEFBA0910}">
      <formula1>$W$5:$W$5</formula1>
    </dataValidation>
    <dataValidation type="list" allowBlank="1" showInputMessage="1" showErrorMessage="1" sqref="H12:H13 H15 O12 H48:H49 O48:O49 H45:H46 H17:H18 O14:O18 O28:O29 O23 H23:H29 O73 O31 H31 O37 H37 H40:H41 O51:O52 H51:H52 O54:O55 H54:H55 O57 H57 O59 H59 H62 O62 H67:H68 O71 H71 H73 O40:O41 O45:O46 O67:O68" xr:uid="{81CECD79-E4FD-4F2C-A553-F557CB302890}"/>
  </dataValidations>
  <hyperlinks>
    <hyperlink ref="AZ18" r:id="rId1" display="https://mincitco-my.sharepoint.com/:f:/g/personal/mrchacon_mincit_gov_co/Ejb0U2cRL5dFiw-otrwc5zMBKG3NbEDZgmhdvZMd8Al9IQ?e=YU8aoS" xr:uid="{0B07C86A-E391-46AD-8363-C2254BBDAEB7}"/>
    <hyperlink ref="AZ21" r:id="rId2" display="https://mincitco-my.sharepoint.com/:f:/g/personal/mrchacon_mincit_gov_co/Ejb0U2cRL5dFiw-otrwc5zMBKG3NbEDZgmhdvZMd8Al9IQ?e=YU8aoS" xr:uid="{B1963F81-F255-450D-943D-958ECF5BE747}"/>
    <hyperlink ref="AZ23" r:id="rId3" display="https://mincitco-my.sharepoint.com/:f:/g/personal/mrchacon_mincit_gov_co/Ejb0U2cRL5dFiw-otrwc5zMBKG3NbEDZgmhdvZMd8Al9IQ?e=YU8aoS" xr:uid="{577C4A83-7042-4EF3-BBD1-5CFFD62260B5}"/>
    <hyperlink ref="AZ26" r:id="rId4" display="https://mincitco-my.sharepoint.com/:f:/g/personal/mrchacon_mincit_gov_co/Ejb0U2cRL5dFiw-otrwc5zMBKG3NbEDZgmhdvZMd8Al9IQ?e=YU8aoS" xr:uid="{3C5A046A-4EED-4BF4-B8FA-5B4AC80023FD}"/>
    <hyperlink ref="AZ40" r:id="rId5" display="https://mincitco-my.sharepoint.com/:f:/g/personal/mrchacon_mincit_gov_co/Ejb0U2cRL5dFiw-otrwc5zMBKG3NbEDZgmhdvZMd8Al9IQ?e=YU8aoS" xr:uid="{28DF2A82-6C18-49E3-96E6-CA65CCA3A255}"/>
    <hyperlink ref="AZ64" r:id="rId6" display="https://mincitco-my.sharepoint.com/:f:/g/personal/mrchacon_mincit_gov_co/Ejb0U2cRL5dFiw-otrwc5zMBKG3NbEDZgmhdvZMd8Al9IQ?e=YU8aoS" xr:uid="{2451E11C-CACF-4A5F-9383-CC84C8BE2DAF}"/>
    <hyperlink ref="AZ25" r:id="rId7" display="https://mincitco-my.sharepoint.com/:f:/g/personal/mrchacon_mincit_gov_co/EjoqtPPzSzJGinbE9U0Psu8B6xLPAFPiGaTQU7d_160QRg?e=IUEzfW" xr:uid="{FE787344-45B1-4D7E-9B50-9B3D3FC81B92}"/>
    <hyperlink ref="AZ37" r:id="rId8" display="https://mincitco-my.sharepoint.com/:f:/g/personal/mrchacon_mincit_gov_co/Ejb0U2cRL5dFiw-otrwc5zMBKG3NbEDZgmhdvZMd8Al9IQ?e=YU8aoS" xr:uid="{9434AC8F-3559-43C0-9096-1F797E85427C}"/>
    <hyperlink ref="AZ36" r:id="rId9" display="https://mincitco-my.sharepoint.com/:f:/g/personal/mrchacon_mincit_gov_co/EjoqtPPzSzJGinbE9U0Psu8B6xLPAFPiGaTQU7d_160QRg?e=IUEzfW" xr:uid="{31B33BD8-2F31-48A1-8FAC-B617F4B728EA}"/>
    <hyperlink ref="AZ38" r:id="rId10" display="https://mincitco-my.sharepoint.com/:f:/g/personal/mrchacon_mincit_gov_co/EjoqtPPzSzJGinbE9U0Psu8B6xLPAFPiGaTQU7d_160QRg?e=IUEzfW" xr:uid="{A33203F5-F058-4246-8202-145B8D4BB984}"/>
    <hyperlink ref="AZ43" r:id="rId11" display="https://mincitco-my.sharepoint.com/:f:/g/personal/mrchacon_mincit_gov_co/EjoqtPPzSzJGinbE9U0Psu8B6xLPAFPiGaTQU7d_160QRg?e=IUEzfW" xr:uid="{81CC902C-0C75-41C7-884A-9F4BD41A0866}"/>
    <hyperlink ref="AZ47" r:id="rId12" display="https://mincitco-my.sharepoint.com/:f:/g/personal/mrchacon_mincit_gov_co/EjoqtPPzSzJGinbE9U0Psu8B6xLPAFPiGaTQU7d_160QRg?e=IUEzfW" xr:uid="{CD83879D-4DD4-4051-A25D-988B6A7B59A0}"/>
    <hyperlink ref="AZ50" r:id="rId13" display="https://mincitco-my.sharepoint.com/:f:/g/personal/mrchacon_mincit_gov_co/EjoqtPPzSzJGinbE9U0Psu8B6xLPAFPiGaTQU7d_160QRg?e=IUEzfW" xr:uid="{4F5EDAA3-CF5D-44B3-ABB7-6E6E9E2D677A}"/>
    <hyperlink ref="AZ53" r:id="rId14" display="https://mincitco-my.sharepoint.com/:f:/g/personal/mrchacon_mincit_gov_co/EjoqtPPzSzJGinbE9U0Psu8B6xLPAFPiGaTQU7d_160QRg?e=IUEzfW" xr:uid="{A21BC502-B327-4794-9E58-636F6612CC46}"/>
    <hyperlink ref="AZ56" r:id="rId15" display="https://mincitco-my.sharepoint.com/:f:/g/personal/mrchacon_mincit_gov_co/EjoqtPPzSzJGinbE9U0Psu8B6xLPAFPiGaTQU7d_160QRg?e=IUEzfW" xr:uid="{14C22098-5942-45F9-82FC-0B4F4330626D}"/>
    <hyperlink ref="AZ66" r:id="rId16" display="https://mincitco-my.sharepoint.com/:f:/g/personal/mrchacon_mincit_gov_co/EjoqtPPzSzJGinbE9U0Psu8B6xLPAFPiGaTQU7d_160QRg?e=IUEzfW" xr:uid="{D1C11388-FF08-4077-855A-084BEB2C00D0}"/>
    <hyperlink ref="AZ69" r:id="rId17" display="https://mincitco-my.sharepoint.com/:f:/g/personal/mrchacon_mincit_gov_co/EjoqtPPzSzJGinbE9U0Psu8B6xLPAFPiGaTQU7d_160QRg?e=IUEzfW" xr:uid="{9D3430A7-4743-46CB-A481-6054ABD97057}"/>
    <hyperlink ref="AZ22" r:id="rId18" display="https://mincitco-my.sharepoint.com/:f:/g/personal/mrchacon_mincit_gov_co/Ejb0U2cRL5dFiw-otrwc5zMBKG3NbEDZgmhdvZMd8Al9IQ?e=YU8aoS" xr:uid="{EDD5FBE9-3F7F-4E3F-860C-044BB360D787}"/>
    <hyperlink ref="AZ27" r:id="rId19" display="https://mincitco-my.sharepoint.com/:f:/g/personal/mrchacon_mincit_gov_co/Ejb0U2cRL5dFiw-otrwc5zMBKG3NbEDZgmhdvZMd8Al9IQ?e=YU8aoS" xr:uid="{C5D31516-2D4E-433B-84A8-537C97C6193F}"/>
    <hyperlink ref="AZ44" r:id="rId20" display="https://mincitco-my.sharepoint.com/:f:/g/personal/mrchacon_mincit_gov_co/Ejb0U2cRL5dFiw-otrwc5zMBKG3NbEDZgmhdvZMd8Al9IQ?e=YU8aoS" xr:uid="{E9222D31-3F2F-4B42-90B3-B41CB5C92DFC}"/>
    <hyperlink ref="AZ70" r:id="rId21" display="https://mincitco-my.sharepoint.com/:f:/g/personal/mrchacon_mincit_gov_co/Ejb0U2cRL5dFiw-otrwc5zMBKG3NbEDZgmhdvZMd8Al9IQ?e=YU8aoS" xr:uid="{8C5132C4-4265-42F2-82F7-5D9846206D7E}"/>
    <hyperlink ref="AZ24" r:id="rId22" display="https://mincitco-my.sharepoint.com/:f:/g/personal/mrchacon_mincit_gov_co/EjoqtPPzSzJGinbE9U0Psu8B6xLPAFPiGaTQU7d_160QRg?e=IUEzfW" xr:uid="{1BE63018-BB1E-41AA-8872-1B9F92D85AAF}"/>
    <hyperlink ref="AZ29" r:id="rId23" display="https://mincitco-my.sharepoint.com/:f:/g/personal/mrchacon_mincit_gov_co/EoUB7LdDOL1AvRivi9tTWhIBTJzUrM_ViLd6E0LnN0r2Ug?e=nIHAh4" xr:uid="{6F1B81C2-D893-487D-9E93-A6A5C4602D55}"/>
    <hyperlink ref="AZ41" r:id="rId24" display="https://mincitco-my.sharepoint.com/:f:/g/personal/mrchacon_mincit_gov_co/EjoqtPPzSzJGinbE9U0Psu8B6xLPAFPiGaTQU7d_160QRg?e=IUEzfW" xr:uid="{2AC4E883-A5AD-4710-94B3-F99351905893}"/>
    <hyperlink ref="AZ42" r:id="rId25" display="https://mincitco-my.sharepoint.com/:f:/g/personal/mrchacon_mincit_gov_co/EjoqtPPzSzJGinbE9U0Psu8B6xLPAFPiGaTQU7d_160QRg?e=IUEzfW" xr:uid="{6050554B-58A7-4E78-AA84-B3EFE36639C0}"/>
    <hyperlink ref="AZ15" r:id="rId26" xr:uid="{DA9BAC02-A19D-4EF1-AECB-41CC6565A4A8}"/>
    <hyperlink ref="AZ16" r:id="rId27" display="https://mincitco-my.sharepoint.com/:f:/g/personal/mrchacon_mincit_gov_co/EjoqtPPzSzJGinbE9U0Psu8B6xLPAFPiGaTQU7d_160QRg?e=IUEzfW" xr:uid="{CE9B2B62-9CE3-4BCA-BA31-14FB232812CF}"/>
    <hyperlink ref="AZ59" r:id="rId28" xr:uid="{CC1CE15A-A94F-458B-9812-A8EE966F3604}"/>
    <hyperlink ref="AZ34" r:id="rId29" display="https://mincitco-my.sharepoint.com/:f:/g/personal/mrchacon_mincit_gov_co/EjoqtPPzSzJGinbE9U0Psu8B6xLPAFPiGaTQU7d_160QRg?e=IUEzfW" xr:uid="{151A80CB-F7EE-46B7-B66B-68EF35110391}"/>
    <hyperlink ref="AZ65" r:id="rId30" display="https://mincitco-my.sharepoint.com/:f:/g/personal/mrchacon_mincit_gov_co/EjoqtPPzSzJGinbE9U0Psu8B6xLPAFPiGaTQU7d_160QRg?e=IUEzfW" xr:uid="{DDACA62A-5943-409A-A564-007794D93759}"/>
    <hyperlink ref="AZ67" r:id="rId31" display="https://mincitco-my.sharepoint.com/:f:/g/personal/mrchacon_mincit_gov_co/EjoqtPPzSzJGinbE9U0Psu8B6xLPAFPiGaTQU7d_160QRg?e=IUEzfW" xr:uid="{8B661812-47AB-46DA-914C-4202FF5B3A4C}"/>
    <hyperlink ref="AZ71" r:id="rId32" display="https://mincitco-my.sharepoint.com/:f:/g/personal/mrchacon_mincit_gov_co/EjoqtPPzSzJGinbE9U0Psu8B6xLPAFPiGaTQU7d_160QRg?e=IUEzfW" xr:uid="{F7622BF8-CDF0-4F3E-B25E-8F572E752D23}"/>
    <hyperlink ref="AZ60" r:id="rId33" display="https://mincitco-my.sharepoint.com/:f:/g/personal/mrchacon_mincit_gov_co/EjoqtPPzSzJGinbE9U0Psu8B6xLPAFPiGaTQU7d_160QRg?e=IUEzfW" xr:uid="{145A101A-2E37-4BBA-8FAC-9F850FFE9A0F}"/>
    <hyperlink ref="AZ39" r:id="rId34" display="https://mincitco-my.sharepoint.com/:f:/g/personal/mrchacon_mincit_gov_co/EjoqtPPzSzJGinbE9U0Psu8B6xLPAFPiGaTQU7d_160QRg?e=IUEzfW" xr:uid="{98201BCE-80EB-40AC-86F7-5FB46C1BB119}"/>
    <hyperlink ref="AZ33" r:id="rId35" display="https://mincitco-my.sharepoint.com/:f:/g/personal/mrchacon_mincit_gov_co/EjoqtPPzSzJGinbE9U0Psu8B6xLPAFPiGaTQU7d_160QRg?e=IUEzfW" xr:uid="{F0772D92-7FB3-4F1B-830D-7245B4A76898}"/>
    <hyperlink ref="AZ20" r:id="rId36" display="https://mincitco-my.sharepoint.com/:f:/g/personal/mrchacon_mincit_gov_co/EjoqtPPzSzJGinbE9U0Psu8B6xLPAFPiGaTQU7d_160QRg?e=IUEzfW" xr:uid="{393CB8BC-8AB0-41F3-80B6-1F3C5C85E830}"/>
    <hyperlink ref="AZ19" r:id="rId37" display="https://mincitco-my.sharepoint.com/:f:/g/personal/mrchacon_mincit_gov_co/EjoqtPPzSzJGinbE9U0Psu8B6xLPAFPiGaTQU7d_160QRg?e=IUEzfW" xr:uid="{3D1DCE88-4DBF-4085-B544-AE8F9EADA5CC}"/>
    <hyperlink ref="AZ17" r:id="rId38" display="https://mincitco-my.sharepoint.com/:f:/g/personal/mrchacon_mincit_gov_co/EjoqtPPzSzJGinbE9U0Psu8B6xLPAFPiGaTQU7d_160QRg?e=IUEzfW" xr:uid="{2F8E499F-92C8-4ABE-B4A2-8D71CD4BFA5C}"/>
    <hyperlink ref="BG12" r:id="rId39" display="Plan Institucionald e Archivo" xr:uid="{1A7B3572-60FC-422C-A19E-C7158BA52FCB}"/>
    <hyperlink ref="BG18" r:id="rId40" display="../../../../../../../../../:f:/g/personal/mrchacon_mincit_gov_co/Eg9WQgGFdeJGqXmJy2CLpq4BIcNX6pYyURNuMBYvDsCoFg?e=HwQg98" xr:uid="{76F0D27A-FAA6-4BD4-944E-ECDC1C5089E5}"/>
    <hyperlink ref="BG19" r:id="rId41" display="../../../../../../../../../:f:/g/personal/mrchacon_mincit_gov_co/Eg9WQgGFdeJGqXmJy2CLpq4BIcNX6pYyURNuMBYvDsCoFg?e=HwQg98" xr:uid="{9B1D058D-6D9A-4BBC-BF5C-37DFF428158B}"/>
    <hyperlink ref="BG20" r:id="rId42" display="../../../../../../../../../:f:/g/personal/mrchacon_mincit_gov_co/Eg9WQgGFdeJGqXmJy2CLpq4BIcNX6pYyURNuMBYvDsCoFg?e=HwQg98" xr:uid="{F5D260F6-DBB2-40A1-94AD-4EA2E7D8E33C}"/>
    <hyperlink ref="BG22" r:id="rId43" display="../../../../../../../../../:f:/g/personal/mrchacon_mincit_gov_co/EjoqmXlXdf1Hq-JLgTbf-LoBIJhSbwGCjV-X-h1VBJVQGQ?e=TjAuU3" xr:uid="{F911F49A-D69F-4EA4-899E-A840CA12D861}"/>
    <hyperlink ref="BG28" r:id="rId44" display="../../../../../../../../../:f:/g/personal/mrchacon_mincit_gov_co/Eg9WQgGFdeJGqXmJy2CLpq4BIcNX6pYyURNuMBYvDsCoFg?e=HwQg98" xr:uid="{DBEC205E-DD3E-41D6-9FDA-1B97B872DE61}"/>
    <hyperlink ref="BG29" r:id="rId45" display="../../../../../../../../../:f:/g/personal/mrchacon_mincit_gov_co/Eh9S_35vI_dPswRW3W68wy0BfmZlVc-NHqOVUsR6YHJ-1g?e=TpMa8A" xr:uid="{75A68BA5-CDD3-42D3-819D-B2DBB2D60F2B}"/>
    <hyperlink ref="BG31" r:id="rId46" display="../../../../../../../../../:f:/g/personal/mrchacon_mincit_gov_co/EoadxkAA_bFMnQziNHJB_fUBqmUCJhsH95aM9IH7kpp_fQ?e=wyIJ81" xr:uid="{0436C3CC-5C50-48E1-98B2-E392C314FF7D}"/>
    <hyperlink ref="BG41" r:id="rId47" display="../../../../../../../../../:f:/g/personal/mrchacon_mincit_gov_co/EjoqmXlXdf1Hq-JLgTbf-LoBIJhSbwGCjV-X-h1VBJVQGQ?e=TjAuU3" xr:uid="{92B17928-AA59-4EE3-8788-FD40905D56A2}"/>
    <hyperlink ref="BG42" r:id="rId48" display="../../../../../../../../../:f:/g/personal/mrchacon_mincit_gov_co/Eg9WQgGFdeJGqXmJy2CLpq4BIcNX6pYyURNuMBYvDsCoFg?e=HwQg98" xr:uid="{2127CD1C-0E8B-4C2B-AA0D-F7A31395E1D4}"/>
    <hyperlink ref="BG57" r:id="rId49" display="../../../../../../../../../:f:/g/personal/mrchacon_mincit_gov_co/EoadxkAA_bFMnQziNHJB_fUBqmUCJhsH95aM9IH7kpp_fQ?e=wyIJ81" xr:uid="{9C97ABF7-9A6F-4B47-BF61-9CEA7560CB39}"/>
    <hyperlink ref="BG71" r:id="rId50" display="../../../../../../../../../:f:/g/personal/mrchacon_mincit_gov_co/Eg9WQgGFdeJGqXmJy2CLpq4BIcNX6pYyURNuMBYvDsCoFg?e=HwQg98" xr:uid="{BE679F60-1FD9-4CC3-81B9-AB22DA0194E1}"/>
    <hyperlink ref="BG72" r:id="rId51" display="../../../../../../../../../:f:/g/personal/mrchacon_mincit_gov_co/EoadxkAA_bFMnQziNHJB_fUBqmUCJhsH95aM9IH7kpp_fQ?e=NWe7Qc" xr:uid="{B30DF24B-2034-4183-A318-A4A737FBC856}"/>
    <hyperlink ref="BP12" r:id="rId52" display="Plan Institucionald e Archivo" xr:uid="{4B54E75E-3F6C-48DE-9D0E-E1456233AC1C}"/>
    <hyperlink ref="BP18" r:id="rId53" display="../../../../../../../../../:f:/g/personal/mrchacon_mincit_gov_co/Eg9WQgGFdeJGqXmJy2CLpq4BIcNX6pYyURNuMBYvDsCoFg?e=HwQg98" xr:uid="{399332A8-B729-4437-9ED7-F8442016CB40}"/>
    <hyperlink ref="BP19" r:id="rId54" display="../../../../../../../../../:f:/g/personal/mrchacon_mincit_gov_co/Eg9WQgGFdeJGqXmJy2CLpq4BIcNX6pYyURNuMBYvDsCoFg?e=HwQg98" xr:uid="{9DE17172-EBD2-439A-B506-559CC15C9793}"/>
    <hyperlink ref="BP20" r:id="rId55" display="../../../../../../../../../:f:/g/personal/mrchacon_mincit_gov_co/Eg9WQgGFdeJGqXmJy2CLpq4BIcNX6pYyURNuMBYvDsCoFg?e=HwQg98" xr:uid="{122D02C9-C8B5-4F1F-8461-6E16E10C5F22}"/>
    <hyperlink ref="BP22" r:id="rId56" display="../../../../../../../../../:f:/g/personal/mrchacon_mincit_gov_co/EjoqmXlXdf1Hq-JLgTbf-LoBIJhSbwGCjV-X-h1VBJVQGQ?e=TjAuU3" xr:uid="{2CAF1053-46CF-4DB2-B638-7D914D4EB93F}"/>
    <hyperlink ref="BP28" r:id="rId57" display="../../../../../../../../../:f:/g/personal/mrchacon_mincit_gov_co/Eg9WQgGFdeJGqXmJy2CLpq4BIcNX6pYyURNuMBYvDsCoFg?e=HwQg98" xr:uid="{EFD51D02-9CCF-4F62-BBCE-7B6E634502C7}"/>
    <hyperlink ref="BP29" r:id="rId58" display="../../../../../../../../../:f:/g/personal/mrchacon_mincit_gov_co/Eh9S_35vI_dPswRW3W68wy0BfmZlVc-NHqOVUsR6YHJ-1g?e=TpMa8A" xr:uid="{4BAB7964-A36C-485C-8214-F37C4C1B9F5E}"/>
    <hyperlink ref="BP31" r:id="rId59" display="../../../../../../../../../:f:/g/personal/mrchacon_mincit_gov_co/EoadxkAA_bFMnQziNHJB_fUBqmUCJhsH95aM9IH7kpp_fQ?e=wyIJ81" xr:uid="{AF70EEB0-EC0B-4A80-AE0A-60634B4283BA}"/>
    <hyperlink ref="BP41" r:id="rId60" display="../../../../../../../../../:f:/g/personal/mrchacon_mincit_gov_co/EjoqmXlXdf1Hq-JLgTbf-LoBIJhSbwGCjV-X-h1VBJVQGQ?e=TjAuU3" xr:uid="{32580F26-FAFE-4BA7-ABC5-24B4A458132E}"/>
    <hyperlink ref="BP42" r:id="rId61" display="../../../../../../../../../:f:/g/personal/mrchacon_mincit_gov_co/Eg9WQgGFdeJGqXmJy2CLpq4BIcNX6pYyURNuMBYvDsCoFg?e=HwQg98" xr:uid="{94A8A15C-8102-44A9-A52B-4C3B5B8E0419}"/>
    <hyperlink ref="BP57" r:id="rId62" display="../../../../../../../../../:f:/g/personal/mrchacon_mincit_gov_co/EoadxkAA_bFMnQziNHJB_fUBqmUCJhsH95aM9IH7kpp_fQ?e=wyIJ81" xr:uid="{EE510397-E729-49AA-BFD3-1EF90D8EA0B8}"/>
    <hyperlink ref="BP71" r:id="rId63" display="../../../../../../../../../:f:/g/personal/mrchacon_mincit_gov_co/Eg9WQgGFdeJGqXmJy2CLpq4BIcNX6pYyURNuMBYvDsCoFg?e=HwQg98" xr:uid="{ECB727E8-4AAD-4531-BC16-505133AF647F}"/>
    <hyperlink ref="BP72" r:id="rId64" display="../../../../../../../../../:f:/g/personal/mrchacon_mincit_gov_co/EoadxkAA_bFMnQziNHJB_fUBqmUCJhsH95aM9IH7kpp_fQ?e=NWe7Qc" xr:uid="{DBD70119-D8CC-4318-8308-AE81B140711E}"/>
    <hyperlink ref="BP58" r:id="rId65" display="../../../../../../../../../:b:/g/personal/mrchacon_mincit_gov_co/EfP5ecY8unNBsp6_WNr5wLMBtLl_50rL0OwA4nCSl1TLVA?e=RVnIGm" xr:uid="{39046680-13B1-43EF-B7CB-D91B551E4112}"/>
    <hyperlink ref="BZ12" r:id="rId66" display="Plan Institucionald e Archivo" xr:uid="{EA6C8A8F-86EF-4652-A45B-078CEE3DC487}"/>
    <hyperlink ref="BZ18" r:id="rId67" display="../../../../../../../../../:f:/g/personal/mrchacon_mincit_gov_co/Eg9WQgGFdeJGqXmJy2CLpq4BIcNX6pYyURNuMBYvDsCoFg?e=HwQg98" xr:uid="{3FBA67DB-7D83-4A79-899C-348666FC1AD2}"/>
    <hyperlink ref="BZ19" r:id="rId68" display="../../../../../../../../../:f:/g/personal/mrchacon_mincit_gov_co/Eg9WQgGFdeJGqXmJy2CLpq4BIcNX6pYyURNuMBYvDsCoFg?e=HwQg98" xr:uid="{50C885CD-1378-45C9-A0A7-92A4923F443D}"/>
    <hyperlink ref="BZ20" r:id="rId69" display="../../../../../../../../../:f:/g/personal/mrchacon_mincit_gov_co/Eg9WQgGFdeJGqXmJy2CLpq4BIcNX6pYyURNuMBYvDsCoFg?e=HwQg98" xr:uid="{96D6C4EA-9527-4C11-8865-ACF9F45E95A6}"/>
    <hyperlink ref="BZ22" r:id="rId70" display="../../../../../../../../../:f:/g/personal/mrchacon_mincit_gov_co/EjoqmXlXdf1Hq-JLgTbf-LoBIJhSbwGCjV-X-h1VBJVQGQ?e=TjAuU3" xr:uid="{F122741D-6702-4D0A-9990-4AC570A4CBFE}"/>
    <hyperlink ref="BZ28" r:id="rId71" display="../../../../../../../../../:f:/g/personal/mrchacon_mincit_gov_co/Eg9WQgGFdeJGqXmJy2CLpq4BIcNX6pYyURNuMBYvDsCoFg?e=HwQg98" xr:uid="{BAB10347-1E12-4B7D-90DD-6EB96944FB86}"/>
    <hyperlink ref="BZ29" r:id="rId72" display="../../../../../../../../../:f:/g/personal/mrchacon_mincit_gov_co/Eh9S_35vI_dPswRW3W68wy0BfmZlVc-NHqOVUsR6YHJ-1g?e=TpMa8A" xr:uid="{082382BC-7483-4905-B828-357C079C6D72}"/>
    <hyperlink ref="BZ31" r:id="rId73" display="../../../../../../../../../:f:/g/personal/mrchacon_mincit_gov_co/EoadxkAA_bFMnQziNHJB_fUBqmUCJhsH95aM9IH7kpp_fQ?e=wyIJ81" xr:uid="{60E9B25F-6688-4729-B70B-374C73BE1416}"/>
    <hyperlink ref="BZ41" r:id="rId74" display="../../../../../../../../../:f:/g/personal/mrchacon_mincit_gov_co/EjoqmXlXdf1Hq-JLgTbf-LoBIJhSbwGCjV-X-h1VBJVQGQ?e=TjAuU3" xr:uid="{510F66B9-5835-4D2E-9037-B5BFD1477E3E}"/>
    <hyperlink ref="BZ42" r:id="rId75" display="../../../../../../../../../:f:/g/personal/mrchacon_mincit_gov_co/Eg9WQgGFdeJGqXmJy2CLpq4BIcNX6pYyURNuMBYvDsCoFg?e=HwQg98" xr:uid="{A9DA9EE3-5DC2-45FE-918E-7BA77DC6F799}"/>
    <hyperlink ref="BZ57" r:id="rId76" display="../../../../../../../../../:f:/g/personal/mrchacon_mincit_gov_co/EoadxkAA_bFMnQziNHJB_fUBqmUCJhsH95aM9IH7kpp_fQ?e=wyIJ81" xr:uid="{10583B10-ACA8-4CCB-AE3A-B05F2EA988C5}"/>
    <hyperlink ref="BZ71" r:id="rId77" display="../../../../../../../../../:f:/g/personal/mrchacon_mincit_gov_co/Eg9WQgGFdeJGqXmJy2CLpq4BIcNX6pYyURNuMBYvDsCoFg?e=HwQg98" xr:uid="{6A2141DB-F3A0-4A16-89B1-A1E7BEDDF610}"/>
    <hyperlink ref="BZ72" r:id="rId78" display="../../../../../../../../../:f:/g/personal/mrchacon_mincit_gov_co/EoadxkAA_bFMnQziNHJB_fUBqmUCJhsH95aM9IH7kpp_fQ?e=NWe7Qc" xr:uid="{3CD8F98A-912A-439B-824D-11AEA4240FC4}"/>
    <hyperlink ref="BZ58" r:id="rId79" display="../../../../../../../../../:b:/g/personal/mrchacon_mincit_gov_co/EfP5ecY8unNBsp6_WNr5wLMBtLl_50rL0OwA4nCSl1TLVA?e=RVnIGm" xr:uid="{C7CDDA90-4D73-436F-A123-7081F551012F}"/>
  </hyperlinks>
  <printOptions horizontalCentered="1"/>
  <pageMargins left="0.70866141732283472" right="0.70866141732283472" top="0.74803149606299213" bottom="0.74803149606299213" header="0.31496062992125984" footer="0.31496062992125984"/>
  <pageSetup paperSize="5" scale="50" orientation="landscape" r:id="rId80"/>
  <headerFooter>
    <oddHeader>&amp;A&amp;RPágina &amp;P</oddHeader>
    <oddFooter>&amp;C&amp;P / &amp;N</oddFooter>
  </headerFooter>
  <rowBreaks count="5" manualBreakCount="5">
    <brk id="22" max="16383" man="1"/>
    <brk id="30" max="16383" man="1"/>
    <brk id="39" max="16383" man="1"/>
    <brk id="47" max="16383" man="1"/>
    <brk id="56" max="16383" man="1"/>
  </rowBreaks>
  <legacyDrawing r:id="rId81"/>
  <extLst>
    <ext xmlns:x14="http://schemas.microsoft.com/office/spreadsheetml/2009/9/main" uri="{CCE6A557-97BC-4b89-ADB6-D9C93CAAB3DF}">
      <x14:dataValidations xmlns:xm="http://schemas.microsoft.com/office/excel/2006/main" count="12">
        <x14:dataValidation type="list" allowBlank="1" showInputMessage="1" showErrorMessage="1" xr:uid="{9A965658-4883-4E53-9F22-93FAA119E933}">
          <x14:formula1>
            <xm:f>'Datos Validacion'!$E$5:$E$13</xm:f>
          </x14:formula1>
          <xm:sqref>AP75 W59 W57 W12 W15 W17:W18 W23 W28:W29 W31 W37 W40 W45 W48 W51 W54 W62 W67 W71 W73 W75</xm:sqref>
        </x14:dataValidation>
        <x14:dataValidation type="list" allowBlank="1" showInputMessage="1" showErrorMessage="1" xr:uid="{AC258250-458B-488F-87A3-A1506D635AC8}">
          <x14:formula1>
            <xm:f>'Datos Validacion'!$C$5:$C$10</xm:f>
          </x14:formula1>
          <xm:sqref>AN75 U59 U57 U12 U15 U17:U18 U23 U28:U29 U31 U37 U40 U45 U48 U51 U54 U62 U67 U71 U73 U75</xm:sqref>
        </x14:dataValidation>
        <x14:dataValidation type="list" allowBlank="1" showInputMessage="1" showErrorMessage="1" xr:uid="{E30ECDFB-A82C-42CE-9B18-15369E8AFC7C}">
          <x14:formula1>
            <xm:f>'Datos Validacion'!$B$5:$B$13</xm:f>
          </x14:formula1>
          <xm:sqref>S12 S15 S62 S17:S18 S45:S46 S48:S49 S40:S41 S23 S28:S29 S31 S37 S51:S52 S54:S55 S57 S59 S67:S68 S71 S73 S75</xm:sqref>
        </x14:dataValidation>
        <x14:dataValidation type="list" allowBlank="1" showInputMessage="1" showErrorMessage="1" xr:uid="{9DC93C56-6058-41C8-8BA2-33A406798C6E}">
          <x14:formula1>
            <xm:f>'Datos Validacion'!$G$5:$G$12</xm:f>
          </x14:formula1>
          <xm:sqref>Z12 AR12 AR15 Z37 Z57 Z59 AR17:AR18 AR23 Z28:Z29 AR28:AR29 AR31 Z45:Z46 AR45 Z54:Z55 Z15 Z17:Z18 Z23 Z31 AR37 Z40 AR40 Z48 Z51 AR51 AR48 AR54 AR57 AR59 Z62 AR62 Z67 AR67 Z71 AR71 Z73 AR73 Z75</xm:sqref>
        </x14:dataValidation>
        <x14:dataValidation type="list" allowBlank="1" showInputMessage="1" showErrorMessage="1" xr:uid="{41621D48-EFD1-49D2-87E2-ABAB22F96CD0}">
          <x14:formula1>
            <xm:f>'Datos Validacion'!$I$5:$I$7</xm:f>
          </x14:formula1>
          <xm:sqref>AB12 AB14:AB75</xm:sqref>
        </x14:dataValidation>
        <x14:dataValidation type="list" allowBlank="1" showInputMessage="1" showErrorMessage="1" xr:uid="{57EE1843-2F78-40B4-AC4A-AF5693209907}">
          <x14:formula1>
            <xm:f>'Datos Validacion'!$K$5:$K$8</xm:f>
          </x14:formula1>
          <xm:sqref>AE12 AE14:AE74</xm:sqref>
        </x14:dataValidation>
        <x14:dataValidation type="list" allowBlank="1" showInputMessage="1" showErrorMessage="1" xr:uid="{098FD605-AA22-4FCA-869E-5953EF5242F8}">
          <x14:formula1>
            <xm:f>'Datos Validacion'!$M$5:$M$7</xm:f>
          </x14:formula1>
          <xm:sqref>AG12 AG14:AG75</xm:sqref>
        </x14:dataValidation>
        <x14:dataValidation type="list" allowBlank="1" showInputMessage="1" showErrorMessage="1" xr:uid="{DB0E7490-8ABD-45B2-AF98-183C0EF3F8DE}">
          <x14:formula1>
            <xm:f>'Datos Validacion'!$J$5:$J$7</xm:f>
          </x14:formula1>
          <xm:sqref>AD12 AD14:AD74</xm:sqref>
        </x14:dataValidation>
        <x14:dataValidation type="list" allowBlank="1" showInputMessage="1" showErrorMessage="1" xr:uid="{198AD964-EF07-4135-8E74-C69E4B9D0C6E}">
          <x14:formula1>
            <xm:f>'Datos Validacion'!$O$5:$O$7</xm:f>
          </x14:formula1>
          <xm:sqref>AI12 AI14:AI75</xm:sqref>
        </x14:dataValidation>
        <x14:dataValidation type="list" allowBlank="1" showInputMessage="1" showErrorMessage="1" xr:uid="{67F3E30F-2397-4908-91A6-CA53169588D5}">
          <x14:formula1>
            <xm:f>'Datos Validacion'!$R$5:$R$9</xm:f>
          </x14:formula1>
          <xm:sqref>AS12 AS45:AS46 AS17:AS18 AS23 AS15 AS40:AS41 AS31 AS37 AS28:AS29 AS48 AS51 AS54 AS57 AS59 AS62 AS67 AS71 AS73 AS75</xm:sqref>
        </x14:dataValidation>
        <x14:dataValidation type="list" allowBlank="1" showInputMessage="1" showErrorMessage="1" xr:uid="{D7E314F1-8984-451F-A2C5-FE155CA71CC6}">
          <x14:formula1>
            <xm:f>'Anexo A '!$D$6:$D$154</xm:f>
          </x14:formula1>
          <xm:sqref>AU12 AU14:AU15 AU17:AU74</xm:sqref>
        </x14:dataValidation>
        <x14:dataValidation type="list" allowBlank="1" showInputMessage="1" showErrorMessage="1" xr:uid="{A14024D2-B053-4E66-90F1-8DA6C474874D}">
          <x14:formula1>
            <xm:f>'Datos Validacion'!$P$5:$P$7</xm:f>
          </x14:formula1>
          <xm:sqref>AK12:AK74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4ECC1-ED1C-4EC9-A3DC-363B3274B99B}">
  <dimension ref="A1:DP424"/>
  <sheetViews>
    <sheetView tabSelected="1" topLeftCell="A73" zoomScaleNormal="100" workbookViewId="0">
      <selection activeCell="A67" sqref="A67:XFD67"/>
    </sheetView>
  </sheetViews>
  <sheetFormatPr baseColWidth="10" defaultColWidth="11.42578125" defaultRowHeight="10.5"/>
  <cols>
    <col min="1" max="1" width="1.140625" style="789" customWidth="1"/>
    <col min="2" max="2" width="6.28515625" style="1646" customWidth="1"/>
    <col min="3" max="4" width="12.5703125" style="1647" hidden="1" customWidth="1"/>
    <col min="5" max="5" width="13" style="1647" hidden="1" customWidth="1"/>
    <col min="6" max="6" width="14.42578125" style="1647" hidden="1" customWidth="1"/>
    <col min="7" max="7" width="15.85546875" style="1647" hidden="1" customWidth="1"/>
    <col min="8" max="8" width="13" style="1646" customWidth="1"/>
    <col min="9" max="10" width="26.42578125" style="1647" hidden="1" customWidth="1"/>
    <col min="11" max="11" width="15.7109375" style="1648" hidden="1" customWidth="1"/>
    <col min="12" max="12" width="12.42578125" style="1647" hidden="1" customWidth="1"/>
    <col min="13" max="13" width="15.140625" style="1647" customWidth="1"/>
    <col min="14" max="14" width="15.42578125" style="1647" customWidth="1"/>
    <col min="15" max="15" width="8.85546875" style="1649" customWidth="1"/>
    <col min="16" max="16" width="27.85546875" style="1648" customWidth="1"/>
    <col min="17" max="17" width="7.28515625" style="1649" hidden="1" customWidth="1"/>
    <col min="18" max="18" width="18.7109375" style="1647" customWidth="1"/>
    <col min="19" max="19" width="13.42578125" style="1649" customWidth="1"/>
    <col min="20" max="20" width="25.85546875" style="1647" customWidth="1"/>
    <col min="21" max="21" width="13.28515625" style="1650" customWidth="1"/>
    <col min="22" max="22" width="15.42578125" style="1651" customWidth="1"/>
    <col min="23" max="23" width="13.28515625" style="1650" customWidth="1"/>
    <col min="24" max="24" width="11.5703125" style="1652" customWidth="1"/>
    <col min="25" max="25" width="18.140625" style="1647" customWidth="1"/>
    <col min="26" max="26" width="13.28515625" style="1649" customWidth="1"/>
    <col min="27" max="27" width="31.85546875" style="1647" customWidth="1"/>
    <col min="28" max="28" width="19.42578125" style="1647" customWidth="1"/>
    <col min="29" max="29" width="10.5703125" style="1647" customWidth="1"/>
    <col min="30" max="30" width="11.85546875" style="1647" customWidth="1"/>
    <col min="31" max="31" width="24.5703125" style="1647" customWidth="1"/>
    <col min="32" max="32" width="5.5703125" style="1651" customWidth="1"/>
    <col min="33" max="33" width="20.7109375" style="1647" customWidth="1"/>
    <col min="34" max="34" width="5.28515625" style="1651" customWidth="1"/>
    <col min="35" max="35" width="22.140625" style="1647" customWidth="1"/>
    <col min="36" max="36" width="13.42578125" style="1647" customWidth="1"/>
    <col min="37" max="37" width="13.85546875" style="1649" customWidth="1"/>
    <col min="38" max="38" width="14.28515625" style="1647" customWidth="1"/>
    <col min="39" max="39" width="10.5703125" style="1647" customWidth="1"/>
    <col min="40" max="40" width="13.28515625" style="1650" customWidth="1"/>
    <col min="41" max="41" width="13.140625" style="1647" hidden="1" customWidth="1"/>
    <col min="42" max="42" width="13.28515625" style="1646" customWidth="1"/>
    <col min="43" max="43" width="9.28515625" style="1647" hidden="1" customWidth="1"/>
    <col min="44" max="44" width="10.140625" style="1647" customWidth="1"/>
    <col min="45" max="45" width="10.28515625" style="1646" hidden="1" customWidth="1"/>
    <col min="46" max="46" width="12.5703125" style="1647" hidden="1" customWidth="1"/>
    <col min="47" max="47" width="27.85546875" style="789" customWidth="1"/>
    <col min="48" max="48" width="27.85546875" style="790" customWidth="1"/>
    <col min="49" max="49" width="13.28515625" style="786" customWidth="1"/>
    <col min="50" max="50" width="1" style="1574" customWidth="1"/>
    <col min="51" max="51" width="31.140625" style="789" hidden="1" customWidth="1"/>
    <col min="52" max="52" width="10.5703125" style="786" hidden="1" customWidth="1"/>
    <col min="53" max="53" width="14.140625" style="786" hidden="1" customWidth="1"/>
    <col min="54" max="54" width="3.42578125" style="789" customWidth="1"/>
    <col min="55" max="55" width="3.5703125" style="786" customWidth="1"/>
    <col min="56" max="56" width="37.42578125" style="790" customWidth="1"/>
    <col min="57" max="57" width="8.42578125" style="785" bestFit="1" customWidth="1"/>
    <col min="58" max="16384" width="11.42578125" style="1647"/>
  </cols>
  <sheetData>
    <row r="1" spans="1:57" s="789" customFormat="1">
      <c r="A1" s="789" t="s">
        <v>1462</v>
      </c>
      <c r="B1" s="785"/>
      <c r="H1" s="785"/>
      <c r="K1" s="790"/>
      <c r="O1" s="786"/>
      <c r="P1" s="790"/>
      <c r="Q1" s="786"/>
      <c r="S1" s="786"/>
      <c r="U1" s="791"/>
      <c r="V1" s="819"/>
      <c r="W1" s="791"/>
      <c r="X1" s="820"/>
      <c r="Z1" s="786"/>
      <c r="AF1" s="819"/>
      <c r="AH1" s="819"/>
      <c r="AK1" s="786"/>
      <c r="AN1" s="791"/>
      <c r="AP1" s="785"/>
      <c r="AS1" s="785"/>
      <c r="AV1" s="790"/>
      <c r="AW1" s="786"/>
      <c r="AX1" s="1574"/>
      <c r="AZ1" s="786"/>
      <c r="BA1" s="786"/>
      <c r="BC1" s="786"/>
      <c r="BD1" s="790"/>
      <c r="BE1" s="785"/>
    </row>
    <row r="2" spans="1:57" s="789" customFormat="1" ht="19.5" customHeight="1">
      <c r="B2" s="785"/>
      <c r="C2" s="1629" t="e" vm="2">
        <v>#VALUE!</v>
      </c>
      <c r="D2" s="1629"/>
      <c r="E2" s="1629"/>
      <c r="F2" s="1629"/>
      <c r="G2" s="1629"/>
      <c r="H2" s="1629"/>
      <c r="I2" s="1629"/>
      <c r="J2" s="1629"/>
      <c r="K2" s="1629"/>
      <c r="L2" s="1629"/>
      <c r="M2" s="1629"/>
      <c r="N2" s="1353" t="s">
        <v>1447</v>
      </c>
      <c r="O2" s="1353"/>
      <c r="P2" s="1353"/>
      <c r="Q2" s="1353"/>
      <c r="R2" s="1353"/>
      <c r="S2" s="1353"/>
      <c r="T2" s="1353"/>
      <c r="U2" s="1353"/>
      <c r="V2" s="1353" t="s">
        <v>1</v>
      </c>
      <c r="W2" s="1353"/>
      <c r="X2" s="1353"/>
      <c r="Y2" s="1353"/>
      <c r="Z2" s="786"/>
      <c r="AF2" s="1630"/>
      <c r="AH2" s="1630"/>
      <c r="AK2" s="786"/>
      <c r="AN2" s="791"/>
      <c r="AO2" s="1353"/>
      <c r="AP2" s="1353"/>
      <c r="AS2" s="785"/>
      <c r="AV2" s="790"/>
      <c r="AW2" s="786"/>
      <c r="AX2" s="1574"/>
      <c r="AZ2" s="786"/>
      <c r="BA2" s="786"/>
      <c r="BC2" s="786"/>
      <c r="BD2" s="790"/>
      <c r="BE2" s="785"/>
    </row>
    <row r="3" spans="1:57" s="789" customFormat="1" ht="5.25" customHeight="1">
      <c r="B3" s="785"/>
      <c r="H3" s="785"/>
      <c r="K3" s="790"/>
      <c r="O3" s="786"/>
      <c r="P3" s="790"/>
      <c r="Q3" s="786"/>
      <c r="S3" s="786"/>
      <c r="U3" s="791"/>
      <c r="V3" s="1630"/>
      <c r="W3" s="791"/>
      <c r="X3" s="798"/>
      <c r="Z3" s="786"/>
      <c r="AF3" s="1630"/>
      <c r="AH3" s="1630"/>
      <c r="AK3" s="786"/>
      <c r="AN3" s="791"/>
      <c r="AP3" s="785"/>
      <c r="AS3" s="785"/>
      <c r="AV3" s="790"/>
      <c r="AW3" s="786"/>
      <c r="AX3" s="1574"/>
      <c r="AZ3" s="786"/>
      <c r="BA3" s="786"/>
      <c r="BC3" s="786"/>
      <c r="BD3" s="790"/>
      <c r="BE3" s="785"/>
    </row>
    <row r="4" spans="1:57" s="789" customFormat="1" ht="19.5" customHeight="1">
      <c r="B4" s="785"/>
      <c r="H4" s="785"/>
      <c r="K4" s="790"/>
      <c r="L4" s="1353" t="s">
        <v>2</v>
      </c>
      <c r="M4" s="1631" t="s">
        <v>3</v>
      </c>
      <c r="N4" s="1631"/>
      <c r="O4" s="786"/>
      <c r="P4" s="1623" t="s">
        <v>4</v>
      </c>
      <c r="Q4" s="1623"/>
      <c r="R4" s="1354" t="s">
        <v>1448</v>
      </c>
      <c r="S4" s="1354"/>
      <c r="T4" s="1354"/>
      <c r="U4" s="792"/>
      <c r="V4" s="793"/>
      <c r="W4" s="792"/>
      <c r="X4" s="794"/>
      <c r="Y4" s="784"/>
      <c r="Z4" s="795"/>
      <c r="AA4" s="784"/>
      <c r="AC4" s="784"/>
      <c r="AD4" s="784"/>
      <c r="AE4" s="785"/>
      <c r="AF4" s="1626"/>
      <c r="AG4" s="784"/>
      <c r="AH4" s="793"/>
      <c r="AI4" s="784"/>
      <c r="AJ4" s="784"/>
      <c r="AK4" s="795"/>
      <c r="AL4" s="784"/>
      <c r="AM4" s="784"/>
      <c r="AN4" s="791"/>
      <c r="AO4" s="784"/>
      <c r="AP4" s="796"/>
      <c r="AQ4" s="784"/>
      <c r="AR4" s="784"/>
      <c r="AS4" s="796"/>
      <c r="AT4" s="786"/>
      <c r="AU4" s="786"/>
      <c r="AV4" s="790"/>
      <c r="AW4" s="786"/>
      <c r="AX4" s="1574"/>
      <c r="AZ4" s="786"/>
      <c r="BA4" s="786"/>
      <c r="BB4" s="786"/>
      <c r="BC4" s="786"/>
      <c r="BD4" s="790"/>
      <c r="BE4" s="785"/>
    </row>
    <row r="5" spans="1:57" s="789" customFormat="1" ht="35.25" customHeight="1">
      <c r="B5" s="785"/>
      <c r="H5" s="785"/>
      <c r="K5" s="790"/>
      <c r="L5" s="1353"/>
      <c r="M5" s="1632"/>
      <c r="N5" s="1632"/>
      <c r="O5" s="786"/>
      <c r="P5" s="1623" t="s">
        <v>5</v>
      </c>
      <c r="Q5" s="1623"/>
      <c r="R5" s="1354" t="s">
        <v>1463</v>
      </c>
      <c r="S5" s="1354"/>
      <c r="T5" s="1354"/>
      <c r="U5" s="1354"/>
      <c r="V5" s="1354"/>
      <c r="W5" s="1354"/>
      <c r="X5" s="1354"/>
      <c r="Y5" s="1354"/>
      <c r="Z5" s="795"/>
      <c r="AA5" s="784"/>
      <c r="AC5" s="784"/>
      <c r="AD5" s="784"/>
      <c r="AE5" s="785"/>
      <c r="AF5" s="1626"/>
      <c r="AG5" s="1633"/>
      <c r="AH5" s="1634"/>
      <c r="AI5" s="1633"/>
      <c r="AJ5" s="1633"/>
      <c r="AK5" s="795"/>
      <c r="AL5" s="1633"/>
      <c r="AM5" s="1633"/>
      <c r="AN5" s="792"/>
      <c r="AO5" s="1633"/>
      <c r="AP5" s="785"/>
      <c r="AQ5" s="784"/>
      <c r="AR5" s="784"/>
      <c r="AS5" s="1635"/>
      <c r="AT5" s="786"/>
      <c r="AU5" s="786"/>
      <c r="AV5" s="790"/>
      <c r="AW5" s="786"/>
      <c r="AX5" s="1574"/>
      <c r="AZ5" s="786"/>
      <c r="BA5" s="786"/>
      <c r="BB5" s="786"/>
      <c r="BC5" s="786"/>
      <c r="BD5" s="790"/>
      <c r="BE5" s="785"/>
    </row>
    <row r="6" spans="1:57" s="789" customFormat="1" ht="6.75" customHeight="1">
      <c r="B6" s="785"/>
      <c r="H6" s="785"/>
      <c r="K6" s="790"/>
      <c r="L6" s="791"/>
      <c r="M6" s="1632"/>
      <c r="N6" s="1632"/>
      <c r="O6" s="786"/>
      <c r="P6" s="797"/>
      <c r="Q6" s="1624"/>
      <c r="R6" s="785"/>
      <c r="S6" s="791"/>
      <c r="T6" s="797"/>
      <c r="U6" s="797"/>
      <c r="V6" s="797"/>
      <c r="W6" s="797"/>
      <c r="X6" s="797"/>
      <c r="Y6" s="797"/>
      <c r="Z6" s="795"/>
      <c r="AA6" s="784"/>
      <c r="AC6" s="784"/>
      <c r="AD6" s="784"/>
      <c r="AE6" s="785"/>
      <c r="AF6" s="1626"/>
      <c r="AG6" s="1633"/>
      <c r="AH6" s="1634"/>
      <c r="AI6" s="1633"/>
      <c r="AJ6" s="1633"/>
      <c r="AK6" s="795"/>
      <c r="AL6" s="1633"/>
      <c r="AM6" s="1633"/>
      <c r="AN6" s="792"/>
      <c r="AO6" s="1633"/>
      <c r="AP6" s="785"/>
      <c r="AQ6" s="784"/>
      <c r="AR6" s="784"/>
      <c r="AS6" s="1635"/>
      <c r="AT6" s="786"/>
      <c r="AU6" s="786"/>
      <c r="AV6" s="790"/>
      <c r="AW6" s="786"/>
      <c r="AX6" s="1574"/>
      <c r="AZ6" s="786"/>
      <c r="BA6" s="786"/>
      <c r="BB6" s="786"/>
      <c r="BC6" s="786"/>
      <c r="BD6" s="790"/>
      <c r="BE6" s="785"/>
    </row>
    <row r="7" spans="1:57" s="785" customFormat="1" ht="13.5" customHeight="1">
      <c r="K7" s="797"/>
      <c r="L7" s="797" t="s">
        <v>8</v>
      </c>
      <c r="M7" s="797"/>
      <c r="N7" s="797"/>
      <c r="O7" s="791"/>
      <c r="P7" s="1623" t="s">
        <v>9</v>
      </c>
      <c r="Q7" s="1623"/>
      <c r="R7" s="1636">
        <v>44742</v>
      </c>
      <c r="S7" s="791"/>
      <c r="T7" s="1624" t="s">
        <v>1450</v>
      </c>
      <c r="U7" s="1625">
        <v>45382</v>
      </c>
      <c r="V7" s="1626"/>
      <c r="W7" s="791"/>
      <c r="X7" s="1627"/>
      <c r="Z7" s="791"/>
      <c r="AB7" s="1628"/>
      <c r="AC7" s="1628"/>
      <c r="AD7" s="791"/>
      <c r="AE7" s="1637"/>
      <c r="AF7" s="1637"/>
      <c r="AG7" s="1637"/>
      <c r="AH7" s="1637"/>
      <c r="AI7" s="1637"/>
      <c r="AJ7" s="1637"/>
      <c r="AK7" s="1637"/>
      <c r="AL7" s="1637"/>
      <c r="AM7" s="1637"/>
      <c r="AN7" s="1637"/>
      <c r="AO7" s="1637"/>
      <c r="AP7" s="1637"/>
      <c r="AQ7" s="1637"/>
      <c r="AR7" s="1637"/>
      <c r="AS7" s="791"/>
      <c r="AT7" s="791"/>
      <c r="AU7" s="791"/>
      <c r="AV7" s="797"/>
      <c r="AW7" s="791"/>
      <c r="AX7" s="1574"/>
      <c r="AZ7" s="791"/>
      <c r="BA7" s="791"/>
      <c r="BB7" s="791"/>
      <c r="BC7" s="791"/>
      <c r="BD7" s="797"/>
    </row>
    <row r="8" spans="1:57" s="1582" customFormat="1">
      <c r="B8" s="1638"/>
      <c r="H8" s="1638"/>
      <c r="K8" s="1581"/>
      <c r="L8" s="1639"/>
      <c r="M8" s="1581"/>
      <c r="N8" s="1580"/>
      <c r="O8" s="1580"/>
      <c r="P8" s="1581"/>
      <c r="Q8" s="1580"/>
      <c r="S8" s="1580"/>
      <c r="T8" s="1580"/>
      <c r="U8" s="1583"/>
      <c r="V8" s="1584"/>
      <c r="W8" s="1583"/>
      <c r="X8" s="1584"/>
      <c r="Y8" s="1580"/>
      <c r="Z8" s="1580"/>
      <c r="AA8" s="1580"/>
      <c r="AB8" s="1580"/>
      <c r="AC8" s="1580"/>
      <c r="AD8" s="1580"/>
      <c r="AE8" s="1580"/>
      <c r="AF8" s="1584"/>
      <c r="AG8" s="1580"/>
      <c r="AH8" s="1584"/>
      <c r="AI8" s="1580"/>
      <c r="AJ8" s="1580"/>
      <c r="AK8" s="1580"/>
      <c r="AL8" s="1580"/>
      <c r="AM8" s="1580"/>
      <c r="AN8" s="1583"/>
      <c r="AO8" s="1580"/>
      <c r="AP8" s="1583"/>
      <c r="AQ8" s="1580"/>
      <c r="AR8" s="1580"/>
      <c r="AS8" s="1583"/>
      <c r="AT8" s="1580"/>
      <c r="AU8" s="1585" t="s">
        <v>1451</v>
      </c>
      <c r="AV8" s="1586"/>
      <c r="AW8" s="1587"/>
      <c r="AX8" s="1588"/>
      <c r="AY8" s="1589" t="s">
        <v>1513</v>
      </c>
      <c r="AZ8" s="1589"/>
      <c r="BA8" s="1589"/>
      <c r="BB8" s="1589"/>
      <c r="BC8" s="1589"/>
      <c r="BD8" s="1589"/>
      <c r="BE8" s="1589"/>
    </row>
    <row r="9" spans="1:57" s="1640" customFormat="1">
      <c r="A9" s="1580"/>
      <c r="B9" s="601"/>
      <c r="C9" s="1590" t="s">
        <v>10</v>
      </c>
      <c r="D9" s="1590"/>
      <c r="E9" s="1590"/>
      <c r="F9" s="1590"/>
      <c r="G9" s="1590"/>
      <c r="H9" s="1590"/>
      <c r="I9" s="1590"/>
      <c r="J9" s="1590"/>
      <c r="K9" s="1590"/>
      <c r="L9" s="1590"/>
      <c r="M9" s="1590"/>
      <c r="N9" s="1590"/>
      <c r="O9" s="1590"/>
      <c r="P9" s="1590"/>
      <c r="Q9" s="1590"/>
      <c r="R9" s="1590"/>
      <c r="S9" s="1590"/>
      <c r="T9" s="1590"/>
      <c r="U9" s="1591" t="s">
        <v>1464</v>
      </c>
      <c r="V9" s="1591"/>
      <c r="W9" s="1591"/>
      <c r="X9" s="1591"/>
      <c r="Y9" s="1591"/>
      <c r="Z9" s="1591"/>
      <c r="AA9" s="1592" t="s">
        <v>12</v>
      </c>
      <c r="AB9" s="1592"/>
      <c r="AC9" s="1592"/>
      <c r="AD9" s="1592"/>
      <c r="AE9" s="1592"/>
      <c r="AF9" s="1592"/>
      <c r="AG9" s="1592"/>
      <c r="AH9" s="1592"/>
      <c r="AI9" s="1592"/>
      <c r="AJ9" s="1592"/>
      <c r="AK9" s="1592"/>
      <c r="AL9" s="1592"/>
      <c r="AM9" s="1592"/>
      <c r="AN9" s="1593" t="s">
        <v>1465</v>
      </c>
      <c r="AO9" s="1593"/>
      <c r="AP9" s="1593"/>
      <c r="AQ9" s="1593"/>
      <c r="AR9" s="1593"/>
      <c r="AS9" s="1593"/>
      <c r="AT9" s="1594" t="s">
        <v>1466</v>
      </c>
      <c r="AU9" s="1595"/>
      <c r="AV9" s="1596"/>
      <c r="AW9" s="1597"/>
      <c r="AX9" s="1588"/>
      <c r="AY9" s="1589"/>
      <c r="AZ9" s="1589"/>
      <c r="BA9" s="1589"/>
      <c r="BB9" s="1589"/>
      <c r="BC9" s="1589"/>
      <c r="BD9" s="1589"/>
      <c r="BE9" s="1589"/>
    </row>
    <row r="10" spans="1:57" s="1640" customFormat="1" ht="31.5">
      <c r="A10" s="1580"/>
      <c r="B10" s="1598" t="s">
        <v>1335</v>
      </c>
      <c r="C10" s="1590" t="s">
        <v>18</v>
      </c>
      <c r="D10" s="1590"/>
      <c r="E10" s="1598" t="s">
        <v>19</v>
      </c>
      <c r="F10" s="1598"/>
      <c r="G10" s="1598"/>
      <c r="H10" s="1598"/>
      <c r="I10" s="1598"/>
      <c r="J10" s="1598"/>
      <c r="K10" s="1598"/>
      <c r="L10" s="1590" t="s">
        <v>20</v>
      </c>
      <c r="M10" s="1590" t="s">
        <v>21</v>
      </c>
      <c r="N10" s="1590" t="s">
        <v>1467</v>
      </c>
      <c r="O10" s="1590" t="s">
        <v>1468</v>
      </c>
      <c r="P10" s="1590" t="s">
        <v>1469</v>
      </c>
      <c r="Q10" s="1641" t="s">
        <v>25</v>
      </c>
      <c r="R10" s="1590" t="s">
        <v>26</v>
      </c>
      <c r="S10" s="1590" t="s">
        <v>27</v>
      </c>
      <c r="T10" s="1590" t="s">
        <v>28</v>
      </c>
      <c r="U10" s="1591" t="s">
        <v>29</v>
      </c>
      <c r="V10" s="1599" t="s">
        <v>30</v>
      </c>
      <c r="W10" s="1591" t="s">
        <v>31</v>
      </c>
      <c r="X10" s="1599" t="s">
        <v>32</v>
      </c>
      <c r="Y10" s="1591" t="s">
        <v>33</v>
      </c>
      <c r="Z10" s="1600" t="s">
        <v>34</v>
      </c>
      <c r="AA10" s="1592" t="s">
        <v>1470</v>
      </c>
      <c r="AB10" s="1592" t="s">
        <v>36</v>
      </c>
      <c r="AC10" s="1592"/>
      <c r="AD10" s="1592" t="s">
        <v>37</v>
      </c>
      <c r="AE10" s="1592" t="s">
        <v>1471</v>
      </c>
      <c r="AF10" s="1592"/>
      <c r="AG10" s="1592" t="s">
        <v>39</v>
      </c>
      <c r="AH10" s="1592"/>
      <c r="AI10" s="1592" t="s">
        <v>40</v>
      </c>
      <c r="AJ10" s="1592"/>
      <c r="AK10" s="1592" t="s">
        <v>41</v>
      </c>
      <c r="AL10" s="1592"/>
      <c r="AM10" s="1592" t="s">
        <v>42</v>
      </c>
      <c r="AN10" s="1593" t="s">
        <v>29</v>
      </c>
      <c r="AO10" s="1593" t="s">
        <v>30</v>
      </c>
      <c r="AP10" s="1593" t="s">
        <v>31</v>
      </c>
      <c r="AQ10" s="1593" t="s">
        <v>32</v>
      </c>
      <c r="AR10" s="1601" t="s">
        <v>43</v>
      </c>
      <c r="AS10" s="1601" t="s">
        <v>1458</v>
      </c>
      <c r="AT10" s="1594"/>
      <c r="AU10" s="1609" t="s">
        <v>15</v>
      </c>
      <c r="AV10" s="1609" t="s">
        <v>1472</v>
      </c>
      <c r="AW10" s="1607" t="s">
        <v>1514</v>
      </c>
      <c r="AX10" s="1588"/>
      <c r="AY10" s="1602" t="s">
        <v>46</v>
      </c>
      <c r="AZ10" s="1602" t="s">
        <v>47</v>
      </c>
      <c r="BA10" s="1602" t="s">
        <v>48</v>
      </c>
      <c r="BB10" s="1606" t="s">
        <v>49</v>
      </c>
      <c r="BC10" s="1606"/>
      <c r="BD10" s="1606"/>
      <c r="BE10" s="1568" t="s">
        <v>1313</v>
      </c>
    </row>
    <row r="11" spans="1:57" s="1640" customFormat="1" ht="52.5">
      <c r="A11" s="1580"/>
      <c r="B11" s="1598"/>
      <c r="C11" s="601" t="s">
        <v>50</v>
      </c>
      <c r="D11" s="601" t="s">
        <v>51</v>
      </c>
      <c r="E11" s="1603" t="s">
        <v>52</v>
      </c>
      <c r="F11" s="1603" t="s">
        <v>53</v>
      </c>
      <c r="G11" s="1603" t="s">
        <v>54</v>
      </c>
      <c r="H11" s="1603" t="s">
        <v>55</v>
      </c>
      <c r="I11" s="1603" t="s">
        <v>56</v>
      </c>
      <c r="J11" s="1603" t="s">
        <v>57</v>
      </c>
      <c r="K11" s="1603" t="s">
        <v>58</v>
      </c>
      <c r="L11" s="1590"/>
      <c r="M11" s="1590"/>
      <c r="N11" s="1590"/>
      <c r="O11" s="1590"/>
      <c r="P11" s="1590"/>
      <c r="Q11" s="1641"/>
      <c r="R11" s="1590"/>
      <c r="S11" s="1590"/>
      <c r="T11" s="1590"/>
      <c r="U11" s="1591"/>
      <c r="V11" s="1599"/>
      <c r="W11" s="1591"/>
      <c r="X11" s="1599"/>
      <c r="Y11" s="1591"/>
      <c r="Z11" s="1600"/>
      <c r="AA11" s="1592"/>
      <c r="AB11" s="1604" t="s">
        <v>59</v>
      </c>
      <c r="AC11" s="1604" t="s">
        <v>60</v>
      </c>
      <c r="AD11" s="1592"/>
      <c r="AE11" s="1605" t="s">
        <v>61</v>
      </c>
      <c r="AF11" s="1605"/>
      <c r="AG11" s="1605" t="s">
        <v>62</v>
      </c>
      <c r="AH11" s="1605"/>
      <c r="AI11" s="1604" t="s">
        <v>63</v>
      </c>
      <c r="AJ11" s="1604" t="s">
        <v>64</v>
      </c>
      <c r="AK11" s="1604" t="s">
        <v>65</v>
      </c>
      <c r="AL11" s="1604" t="s">
        <v>66</v>
      </c>
      <c r="AM11" s="1592"/>
      <c r="AN11" s="1593"/>
      <c r="AO11" s="1593"/>
      <c r="AP11" s="1593"/>
      <c r="AQ11" s="1593"/>
      <c r="AR11" s="1601"/>
      <c r="AS11" s="1601"/>
      <c r="AT11" s="1594"/>
      <c r="AU11" s="1610"/>
      <c r="AV11" s="1610"/>
      <c r="AW11" s="1608"/>
      <c r="AX11" s="1588"/>
      <c r="AY11" s="1602"/>
      <c r="AZ11" s="1602"/>
      <c r="BA11" s="1602"/>
      <c r="BB11" s="1611" t="s">
        <v>67</v>
      </c>
      <c r="BC11" s="1611" t="s">
        <v>68</v>
      </c>
      <c r="BD11" s="1611" t="s">
        <v>69</v>
      </c>
      <c r="BE11" s="1653"/>
    </row>
    <row r="12" spans="1:57" s="789" customFormat="1" ht="94.5">
      <c r="B12" s="1346" t="s">
        <v>1315</v>
      </c>
      <c r="C12" s="1620"/>
      <c r="D12" s="1620"/>
      <c r="E12" s="1346" t="s">
        <v>70</v>
      </c>
      <c r="F12" s="1347" t="s">
        <v>71</v>
      </c>
      <c r="G12" s="1348" t="s">
        <v>72</v>
      </c>
      <c r="H12" s="1349" t="s">
        <v>73</v>
      </c>
      <c r="I12" s="1348" t="s">
        <v>74</v>
      </c>
      <c r="J12" s="1348" t="s">
        <v>75</v>
      </c>
      <c r="K12" s="1612" t="s">
        <v>76</v>
      </c>
      <c r="L12" s="1347">
        <v>1</v>
      </c>
      <c r="M12" s="1348" t="s">
        <v>77</v>
      </c>
      <c r="N12" s="1348" t="s">
        <v>78</v>
      </c>
      <c r="O12" s="1345" t="s">
        <v>79</v>
      </c>
      <c r="P12" s="1612" t="s">
        <v>80</v>
      </c>
      <c r="Q12" s="1346">
        <v>1</v>
      </c>
      <c r="R12" s="1352" t="s">
        <v>81</v>
      </c>
      <c r="S12" s="1345" t="s">
        <v>82</v>
      </c>
      <c r="T12" s="1350" t="s">
        <v>83</v>
      </c>
      <c r="U12" s="1346" t="s">
        <v>84</v>
      </c>
      <c r="V12" s="1613">
        <f>VLOOKUP(U12,'Datos Validacion'!$C$6:$D$10,2,0)</f>
        <v>0.6</v>
      </c>
      <c r="W12" s="1351" t="s">
        <v>85</v>
      </c>
      <c r="X12" s="1614">
        <f>VLOOKUP(W12,'Datos Validacion'!$E$6:$F$15,2,0)</f>
        <v>1</v>
      </c>
      <c r="Y12" s="1348" t="s">
        <v>1473</v>
      </c>
      <c r="Z12" s="1349" t="s">
        <v>87</v>
      </c>
      <c r="AA12" s="806" t="s">
        <v>1474</v>
      </c>
      <c r="AB12" s="1348" t="s">
        <v>89</v>
      </c>
      <c r="AC12" s="1348" t="s">
        <v>90</v>
      </c>
      <c r="AD12" s="1348" t="s">
        <v>91</v>
      </c>
      <c r="AE12" s="1348" t="s">
        <v>92</v>
      </c>
      <c r="AF12" s="1613">
        <f>VLOOKUP(AE12,'Datos Validacion'!$K$6:$L$8,2,0)</f>
        <v>0.25</v>
      </c>
      <c r="AG12" s="1348" t="s">
        <v>93</v>
      </c>
      <c r="AH12" s="1613">
        <f>VLOOKUP(AG12,'Datos Validacion'!$M$6:$N$7,2,0)</f>
        <v>0.15</v>
      </c>
      <c r="AI12" s="1348" t="s">
        <v>94</v>
      </c>
      <c r="AJ12" s="787" t="s">
        <v>95</v>
      </c>
      <c r="AK12" s="800" t="s">
        <v>96</v>
      </c>
      <c r="AL12" s="800" t="s">
        <v>97</v>
      </c>
      <c r="AM12" s="1615">
        <f>+AF12+AH12</f>
        <v>0.4</v>
      </c>
      <c r="AN12" s="1615" t="str">
        <f>IF(AO12&lt;=20%,"MUY BAJA",IF(AO12&lt;=40%,"BAJA",IF(AO12&lt;=60%,"MEDIA",IF(AO12&lt;=80%,"ALTA","MUY ALTA"))))</f>
        <v>BAJA</v>
      </c>
      <c r="AO12" s="1642">
        <f>IF(OR(AE12="prevenir",AE12="detectar"),(V12-(V12*AM12)), V12)</f>
        <v>0.36</v>
      </c>
      <c r="AP12" s="1615" t="str">
        <f>IF(AQ12&lt;=20%,"LEVE",IF(AQ12&lt;=40%,"MENOR",IF(AQ12&lt;=60%,"MODERADO",IF(AQ12&lt;=80%,"MAYOR","CATASTROFICO"))))</f>
        <v>CATASTROFICO</v>
      </c>
      <c r="AQ12" s="1642">
        <f>IF(AE12="corregir",(X12-(X12*AM12)), X12)</f>
        <v>1</v>
      </c>
      <c r="AR12" s="1349" t="s">
        <v>87</v>
      </c>
      <c r="AS12" s="1346" t="s">
        <v>98</v>
      </c>
      <c r="AT12" s="1345"/>
      <c r="AU12" s="806" t="s">
        <v>99</v>
      </c>
      <c r="AV12" s="804" t="s">
        <v>100</v>
      </c>
      <c r="AW12" s="806" t="s">
        <v>103</v>
      </c>
      <c r="AX12" s="1575"/>
      <c r="AY12" s="806" t="s">
        <v>1337</v>
      </c>
      <c r="AZ12" s="806" t="s">
        <v>103</v>
      </c>
      <c r="BA12" s="1654" t="s">
        <v>1336</v>
      </c>
      <c r="BB12" s="821"/>
      <c r="BC12" s="821" t="s">
        <v>152</v>
      </c>
      <c r="BD12" s="821" t="s">
        <v>1338</v>
      </c>
      <c r="BE12" s="1569" t="s">
        <v>1314</v>
      </c>
    </row>
    <row r="13" spans="1:57" s="789" customFormat="1" ht="73.5">
      <c r="B13" s="1346"/>
      <c r="C13" s="1620"/>
      <c r="D13" s="1620"/>
      <c r="E13" s="1346"/>
      <c r="F13" s="1347"/>
      <c r="G13" s="1348"/>
      <c r="H13" s="1349"/>
      <c r="I13" s="1348"/>
      <c r="J13" s="1348"/>
      <c r="K13" s="1612"/>
      <c r="L13" s="1347"/>
      <c r="M13" s="1348"/>
      <c r="N13" s="1348"/>
      <c r="O13" s="1345"/>
      <c r="P13" s="1612"/>
      <c r="Q13" s="1346"/>
      <c r="R13" s="1352"/>
      <c r="S13" s="1345"/>
      <c r="T13" s="1350"/>
      <c r="U13" s="1346"/>
      <c r="V13" s="1613"/>
      <c r="W13" s="1351"/>
      <c r="X13" s="1614"/>
      <c r="Y13" s="1348"/>
      <c r="Z13" s="1349"/>
      <c r="AA13" s="806" t="s">
        <v>1475</v>
      </c>
      <c r="AB13" s="1348"/>
      <c r="AC13" s="1348"/>
      <c r="AD13" s="1348"/>
      <c r="AE13" s="1348"/>
      <c r="AF13" s="1613"/>
      <c r="AG13" s="1348"/>
      <c r="AH13" s="1613"/>
      <c r="AI13" s="1348"/>
      <c r="AJ13" s="800" t="s">
        <v>108</v>
      </c>
      <c r="AK13" s="800" t="s">
        <v>96</v>
      </c>
      <c r="AL13" s="800" t="s">
        <v>109</v>
      </c>
      <c r="AM13" s="1615"/>
      <c r="AN13" s="1615"/>
      <c r="AO13" s="1642"/>
      <c r="AP13" s="1615"/>
      <c r="AQ13" s="1642"/>
      <c r="AR13" s="1349"/>
      <c r="AS13" s="1346"/>
      <c r="AT13" s="1345"/>
      <c r="AU13" s="806" t="s">
        <v>99</v>
      </c>
      <c r="AV13" s="804" t="s">
        <v>110</v>
      </c>
      <c r="AW13" s="806" t="s">
        <v>103</v>
      </c>
      <c r="AX13" s="1575"/>
      <c r="AY13" s="806"/>
      <c r="AZ13" s="806"/>
      <c r="BA13" s="1654"/>
      <c r="BB13" s="822"/>
      <c r="BC13" s="822"/>
      <c r="BD13" s="822"/>
      <c r="BE13" s="1570"/>
    </row>
    <row r="14" spans="1:57" s="789" customFormat="1" ht="115.5">
      <c r="B14" s="1346"/>
      <c r="C14" s="1620"/>
      <c r="D14" s="1620"/>
      <c r="E14" s="1346"/>
      <c r="F14" s="1347"/>
      <c r="G14" s="1348"/>
      <c r="H14" s="1349"/>
      <c r="I14" s="1348"/>
      <c r="J14" s="800" t="s">
        <v>115</v>
      </c>
      <c r="K14" s="808" t="s">
        <v>116</v>
      </c>
      <c r="L14" s="1347"/>
      <c r="M14" s="800" t="s">
        <v>77</v>
      </c>
      <c r="N14" s="800" t="s">
        <v>78</v>
      </c>
      <c r="O14" s="787" t="s">
        <v>117</v>
      </c>
      <c r="P14" s="808" t="s">
        <v>118</v>
      </c>
      <c r="Q14" s="1346"/>
      <c r="R14" s="1352"/>
      <c r="S14" s="1345"/>
      <c r="T14" s="1350"/>
      <c r="U14" s="1346"/>
      <c r="V14" s="1613"/>
      <c r="W14" s="1351"/>
      <c r="X14" s="1614"/>
      <c r="Y14" s="1348"/>
      <c r="Z14" s="1349"/>
      <c r="AA14" s="806" t="s">
        <v>1476</v>
      </c>
      <c r="AB14" s="800" t="s">
        <v>89</v>
      </c>
      <c r="AC14" s="800" t="s">
        <v>90</v>
      </c>
      <c r="AD14" s="800" t="s">
        <v>91</v>
      </c>
      <c r="AE14" s="800" t="s">
        <v>92</v>
      </c>
      <c r="AF14" s="1616">
        <f>VLOOKUP(AE14,'Datos Validacion'!$K$6:$L$8,2,0)</f>
        <v>0.25</v>
      </c>
      <c r="AG14" s="800" t="s">
        <v>93</v>
      </c>
      <c r="AH14" s="1616">
        <f>VLOOKUP(AG14,'Datos Validacion'!$M$6:$N$7,2,0)</f>
        <v>0.15</v>
      </c>
      <c r="AI14" s="800" t="s">
        <v>94</v>
      </c>
      <c r="AJ14" s="800" t="s">
        <v>120</v>
      </c>
      <c r="AK14" s="800" t="s">
        <v>96</v>
      </c>
      <c r="AL14" s="800" t="s">
        <v>121</v>
      </c>
      <c r="AM14" s="811">
        <f t="shared" ref="AM14:AM22" si="0">+AF14+AH14</f>
        <v>0.4</v>
      </c>
      <c r="AN14" s="1615"/>
      <c r="AO14" s="1642"/>
      <c r="AP14" s="1615"/>
      <c r="AQ14" s="1642"/>
      <c r="AR14" s="1349"/>
      <c r="AS14" s="1346"/>
      <c r="AT14" s="1345"/>
      <c r="AU14" s="803" t="s">
        <v>122</v>
      </c>
      <c r="AV14" s="804" t="s">
        <v>123</v>
      </c>
      <c r="AW14" s="806" t="s">
        <v>103</v>
      </c>
      <c r="AX14" s="1575"/>
      <c r="AY14" s="806"/>
      <c r="AZ14" s="806"/>
      <c r="BA14" s="1654"/>
      <c r="BB14" s="822"/>
      <c r="BC14" s="822"/>
      <c r="BD14" s="822"/>
      <c r="BE14" s="1570"/>
    </row>
    <row r="15" spans="1:57" s="789" customFormat="1" ht="126">
      <c r="B15" s="1346" t="s">
        <v>1316</v>
      </c>
      <c r="C15" s="1620"/>
      <c r="D15" s="1620"/>
      <c r="E15" s="1346" t="s">
        <v>127</v>
      </c>
      <c r="F15" s="1347" t="s">
        <v>128</v>
      </c>
      <c r="G15" s="1348" t="s">
        <v>129</v>
      </c>
      <c r="H15" s="1349" t="s">
        <v>73</v>
      </c>
      <c r="I15" s="1348" t="s">
        <v>130</v>
      </c>
      <c r="J15" s="1348" t="s">
        <v>131</v>
      </c>
      <c r="K15" s="1612" t="s">
        <v>132</v>
      </c>
      <c r="L15" s="1347">
        <v>2</v>
      </c>
      <c r="M15" s="800" t="s">
        <v>133</v>
      </c>
      <c r="N15" s="800" t="s">
        <v>133</v>
      </c>
      <c r="O15" s="787" t="s">
        <v>79</v>
      </c>
      <c r="P15" s="808" t="s">
        <v>134</v>
      </c>
      <c r="Q15" s="1346">
        <v>2</v>
      </c>
      <c r="R15" s="1352" t="s">
        <v>135</v>
      </c>
      <c r="S15" s="1345" t="s">
        <v>82</v>
      </c>
      <c r="T15" s="1350" t="s">
        <v>136</v>
      </c>
      <c r="U15" s="1346" t="s">
        <v>84</v>
      </c>
      <c r="V15" s="1613">
        <f>VLOOKUP(U15,'Datos Validacion'!$C$6:$D$10,2,0)</f>
        <v>0.6</v>
      </c>
      <c r="W15" s="1351" t="s">
        <v>85</v>
      </c>
      <c r="X15" s="1614">
        <f>VLOOKUP(W15,'Datos Validacion'!$E$6:$F$15,2,0)</f>
        <v>1</v>
      </c>
      <c r="Y15" s="1348" t="s">
        <v>1477</v>
      </c>
      <c r="Z15" s="1349" t="s">
        <v>87</v>
      </c>
      <c r="AA15" s="800" t="s">
        <v>1478</v>
      </c>
      <c r="AB15" s="800" t="s">
        <v>89</v>
      </c>
      <c r="AC15" s="800" t="s">
        <v>139</v>
      </c>
      <c r="AD15" s="800" t="s">
        <v>91</v>
      </c>
      <c r="AE15" s="800" t="s">
        <v>92</v>
      </c>
      <c r="AF15" s="1616">
        <f>VLOOKUP(AE15,'Datos Validacion'!$K$6:$L$8,2,0)</f>
        <v>0.25</v>
      </c>
      <c r="AG15" s="800" t="s">
        <v>93</v>
      </c>
      <c r="AH15" s="1616">
        <f>VLOOKUP(AG15,'Datos Validacion'!$M$6:$N$7,2,0)</f>
        <v>0.15</v>
      </c>
      <c r="AI15" s="800" t="s">
        <v>94</v>
      </c>
      <c r="AJ15" s="800" t="s">
        <v>140</v>
      </c>
      <c r="AK15" s="800" t="s">
        <v>96</v>
      </c>
      <c r="AL15" s="800" t="s">
        <v>141</v>
      </c>
      <c r="AM15" s="811">
        <f t="shared" si="0"/>
        <v>0.4</v>
      </c>
      <c r="AN15" s="1615" t="str">
        <f>IF(AO15&lt;=20%,"MUY BAJA",IF(AO15&lt;=40%,"BAJA",IF(AO15&lt;=60%,"MEDIA",IF(AO15&lt;=80%,"ALTA","MUY ALTA"))))</f>
        <v>BAJA</v>
      </c>
      <c r="AO15" s="1642">
        <f>IF(OR(AE15="prevenir",AE15="detectar"),(V15-(V15*AM15)), V15)</f>
        <v>0.36</v>
      </c>
      <c r="AP15" s="1615" t="str">
        <f>IF(AQ15&lt;=20%,"LEVE",IF(AQ15&lt;=40%,"MENOR",IF(AQ15&lt;=60%,"MODERADO",IF(AQ15&lt;=80%,"MAYOR","CATASTROFICO"))))</f>
        <v>CATASTROFICO</v>
      </c>
      <c r="AQ15" s="1642">
        <f>IF(AE15="corregir",(X15-(X15*AM15)), X15)</f>
        <v>1</v>
      </c>
      <c r="AR15" s="1349" t="s">
        <v>87</v>
      </c>
      <c r="AS15" s="1346" t="s">
        <v>98</v>
      </c>
      <c r="AT15" s="1345"/>
      <c r="AU15" s="806" t="s">
        <v>142</v>
      </c>
      <c r="AV15" s="804" t="s">
        <v>143</v>
      </c>
      <c r="AW15" s="806" t="s">
        <v>112</v>
      </c>
      <c r="AX15" s="1575"/>
      <c r="AY15" s="806" t="str">
        <f>AY12</f>
        <v xml:space="preserve">En el CIGD del 23/01/2024 en el marco de presentación de los Planes de Acción, el Grupo de Gestión Documental presento el  Plan Institucional de Archivos de la Entidad -PINAR, para la función archivística del Ministerio </v>
      </c>
      <c r="AZ15" s="806" t="s">
        <v>112</v>
      </c>
      <c r="BA15" s="1654" t="str">
        <f>BA12</f>
        <v>Plan Institucional de Archivo</v>
      </c>
      <c r="BB15" s="821"/>
      <c r="BC15" s="821" t="s">
        <v>152</v>
      </c>
      <c r="BD15" s="821" t="str">
        <f>BD12</f>
        <v>Con el Plan Institucional de Archivo se propende por: Implementar SIC, Mejorar y actualizar los Instrumentos Archivísticos; Aplicar TRDs y TVDs; Implementar los programas específicos para Documentos Especiales y de Gestión de Documentos Electrónicos; e Implementar el SGDEA para Expediente Electrónico en el SGD.</v>
      </c>
      <c r="BE15" s="1569" t="s">
        <v>1314</v>
      </c>
    </row>
    <row r="16" spans="1:57" s="789" customFormat="1" ht="94.5">
      <c r="B16" s="1346"/>
      <c r="C16" s="1620"/>
      <c r="D16" s="1620"/>
      <c r="E16" s="1346"/>
      <c r="F16" s="1347"/>
      <c r="G16" s="1348"/>
      <c r="H16" s="1349"/>
      <c r="I16" s="1348"/>
      <c r="J16" s="1348"/>
      <c r="K16" s="1612"/>
      <c r="L16" s="1347"/>
      <c r="M16" s="800" t="s">
        <v>133</v>
      </c>
      <c r="N16" s="800" t="s">
        <v>133</v>
      </c>
      <c r="O16" s="787" t="s">
        <v>79</v>
      </c>
      <c r="P16" s="808" t="s">
        <v>147</v>
      </c>
      <c r="Q16" s="1346"/>
      <c r="R16" s="1352"/>
      <c r="S16" s="1345"/>
      <c r="T16" s="1350"/>
      <c r="U16" s="1346"/>
      <c r="V16" s="1613"/>
      <c r="W16" s="1351"/>
      <c r="X16" s="1614"/>
      <c r="Y16" s="1348"/>
      <c r="Z16" s="1349"/>
      <c r="AA16" s="787" t="s">
        <v>1479</v>
      </c>
      <c r="AB16" s="800" t="s">
        <v>89</v>
      </c>
      <c r="AC16" s="800" t="s">
        <v>90</v>
      </c>
      <c r="AD16" s="800" t="s">
        <v>91</v>
      </c>
      <c r="AE16" s="800" t="s">
        <v>92</v>
      </c>
      <c r="AF16" s="1616">
        <f>VLOOKUP(AE16,'Datos Validacion'!$K$6:$L$8,2,0)</f>
        <v>0.25</v>
      </c>
      <c r="AG16" s="800" t="s">
        <v>93</v>
      </c>
      <c r="AH16" s="1616">
        <f>VLOOKUP(AG16,'Datos Validacion'!$M$6:$N$7,2,0)</f>
        <v>0.15</v>
      </c>
      <c r="AI16" s="800" t="s">
        <v>94</v>
      </c>
      <c r="AJ16" s="787" t="s">
        <v>95</v>
      </c>
      <c r="AK16" s="800" t="s">
        <v>96</v>
      </c>
      <c r="AL16" s="800" t="s">
        <v>141</v>
      </c>
      <c r="AM16" s="811">
        <f t="shared" si="0"/>
        <v>0.4</v>
      </c>
      <c r="AN16" s="1615"/>
      <c r="AO16" s="1642"/>
      <c r="AP16" s="1615"/>
      <c r="AQ16" s="1642"/>
      <c r="AR16" s="1349"/>
      <c r="AS16" s="1346"/>
      <c r="AT16" s="1345"/>
      <c r="AU16" s="806" t="s">
        <v>142</v>
      </c>
      <c r="AV16" s="804" t="s">
        <v>149</v>
      </c>
      <c r="AW16" s="806" t="s">
        <v>112</v>
      </c>
      <c r="AX16" s="1575"/>
      <c r="AY16" s="806"/>
      <c r="AZ16" s="806"/>
      <c r="BA16" s="1654"/>
      <c r="BB16" s="823"/>
      <c r="BC16" s="823"/>
      <c r="BD16" s="823"/>
      <c r="BE16" s="1571"/>
    </row>
    <row r="17" spans="2:57" s="789" customFormat="1" ht="346.5">
      <c r="B17" s="788" t="s">
        <v>1317</v>
      </c>
      <c r="C17" s="1620"/>
      <c r="D17" s="1620"/>
      <c r="E17" s="788"/>
      <c r="F17" s="799" t="s">
        <v>154</v>
      </c>
      <c r="G17" s="800" t="s">
        <v>155</v>
      </c>
      <c r="H17" s="801" t="s">
        <v>73</v>
      </c>
      <c r="I17" s="800" t="s">
        <v>156</v>
      </c>
      <c r="J17" s="800" t="s">
        <v>115</v>
      </c>
      <c r="K17" s="808" t="s">
        <v>157</v>
      </c>
      <c r="L17" s="799">
        <v>3</v>
      </c>
      <c r="M17" s="800" t="s">
        <v>158</v>
      </c>
      <c r="N17" s="800" t="s">
        <v>159</v>
      </c>
      <c r="O17" s="787" t="s">
        <v>79</v>
      </c>
      <c r="P17" s="808" t="s">
        <v>160</v>
      </c>
      <c r="Q17" s="788">
        <v>3</v>
      </c>
      <c r="R17" s="806" t="s">
        <v>161</v>
      </c>
      <c r="S17" s="787" t="s">
        <v>82</v>
      </c>
      <c r="T17" s="804" t="s">
        <v>136</v>
      </c>
      <c r="U17" s="788" t="s">
        <v>162</v>
      </c>
      <c r="V17" s="1616">
        <f>VLOOKUP(U17,'Datos Validacion'!$C$6:$D$10,2,0)</f>
        <v>0.8</v>
      </c>
      <c r="W17" s="802" t="s">
        <v>163</v>
      </c>
      <c r="X17" s="1617">
        <f>VLOOKUP(W17,'Datos Validacion'!$E$6:$F$15,2,0)</f>
        <v>0.8</v>
      </c>
      <c r="Y17" s="800" t="s">
        <v>1480</v>
      </c>
      <c r="Z17" s="801" t="s">
        <v>165</v>
      </c>
      <c r="AA17" s="787" t="s">
        <v>1481</v>
      </c>
      <c r="AB17" s="800" t="s">
        <v>89</v>
      </c>
      <c r="AC17" s="800" t="s">
        <v>167</v>
      </c>
      <c r="AD17" s="800" t="s">
        <v>91</v>
      </c>
      <c r="AE17" s="800" t="s">
        <v>92</v>
      </c>
      <c r="AF17" s="1616">
        <f>VLOOKUP(AE17,'Datos Validacion'!$K$6:$L$8,2,0)</f>
        <v>0.25</v>
      </c>
      <c r="AG17" s="800" t="s">
        <v>93</v>
      </c>
      <c r="AH17" s="1616">
        <f>VLOOKUP(AG17,'Datos Validacion'!$M$6:$N$7,2,0)</f>
        <v>0.15</v>
      </c>
      <c r="AI17" s="800" t="s">
        <v>94</v>
      </c>
      <c r="AJ17" s="787" t="s">
        <v>168</v>
      </c>
      <c r="AK17" s="800" t="s">
        <v>96</v>
      </c>
      <c r="AL17" s="800" t="s">
        <v>141</v>
      </c>
      <c r="AM17" s="811">
        <f t="shared" si="0"/>
        <v>0.4</v>
      </c>
      <c r="AN17" s="811" t="str">
        <f>IF(AO17&lt;=20%,"MUY BAJA",IF(AO17&lt;=40%,"BAJA",IF(AO17&lt;=60%,"MEDIA",IF(AO17&lt;=80%,"ALTA","MUY ALTA"))))</f>
        <v>MEDIA</v>
      </c>
      <c r="AO17" s="1643">
        <f>IF(OR(AE17="prevenir",AE17="detectar"),(V17-(V17*AM17)), V17)</f>
        <v>0.48</v>
      </c>
      <c r="AP17" s="811" t="str">
        <f>IF(AQ17&lt;=20%,"LEVE",IF(AQ17&lt;=40%,"MENOR",IF(AQ17&lt;=60%,"MODERADO",IF(AQ17&lt;=80%,"MAYOR","CATASTROFICO"))))</f>
        <v>MAYOR</v>
      </c>
      <c r="AQ17" s="1643">
        <f>IF(AE17="corregir",(X17-(X17*AM17)), X17)</f>
        <v>0.8</v>
      </c>
      <c r="AR17" s="801" t="s">
        <v>165</v>
      </c>
      <c r="AS17" s="788" t="s">
        <v>98</v>
      </c>
      <c r="AT17" s="806"/>
      <c r="AU17" s="803" t="s">
        <v>142</v>
      </c>
      <c r="AV17" s="804" t="s">
        <v>169</v>
      </c>
      <c r="AW17" s="787" t="s">
        <v>171</v>
      </c>
      <c r="AX17" s="1576"/>
      <c r="AY17" s="806" t="s">
        <v>1415</v>
      </c>
      <c r="AZ17" s="787" t="s">
        <v>171</v>
      </c>
      <c r="BA17" s="807"/>
      <c r="BB17" s="824"/>
      <c r="BC17" s="824" t="s">
        <v>152</v>
      </c>
      <c r="BD17" s="825" t="str">
        <f>AY17</f>
        <v>Cumplida para la vigencia 2023</v>
      </c>
      <c r="BE17" s="1571" t="s">
        <v>1314</v>
      </c>
    </row>
    <row r="18" spans="2:57" s="789" customFormat="1" ht="115.5">
      <c r="B18" s="1349" t="s">
        <v>1318</v>
      </c>
      <c r="C18" s="1348"/>
      <c r="D18" s="1348"/>
      <c r="E18" s="1348"/>
      <c r="F18" s="1618" t="s">
        <v>1482</v>
      </c>
      <c r="G18" s="1348" t="s">
        <v>174</v>
      </c>
      <c r="H18" s="1349" t="s">
        <v>175</v>
      </c>
      <c r="I18" s="1348" t="s">
        <v>176</v>
      </c>
      <c r="J18" s="1348" t="s">
        <v>177</v>
      </c>
      <c r="K18" s="1612" t="s">
        <v>178</v>
      </c>
      <c r="L18" s="1618">
        <v>4</v>
      </c>
      <c r="M18" s="1348" t="s">
        <v>179</v>
      </c>
      <c r="N18" s="1348" t="s">
        <v>180</v>
      </c>
      <c r="O18" s="1345" t="s">
        <v>79</v>
      </c>
      <c r="P18" s="1612" t="s">
        <v>181</v>
      </c>
      <c r="Q18" s="1346">
        <v>4</v>
      </c>
      <c r="R18" s="1352" t="s">
        <v>182</v>
      </c>
      <c r="S18" s="1345" t="s">
        <v>82</v>
      </c>
      <c r="T18" s="1350" t="s">
        <v>183</v>
      </c>
      <c r="U18" s="1346" t="s">
        <v>184</v>
      </c>
      <c r="V18" s="1613">
        <f>VLOOKUP(U18,'Datos Validacion'!$C$6:$D$10,2,0)</f>
        <v>0.4</v>
      </c>
      <c r="W18" s="1351" t="s">
        <v>163</v>
      </c>
      <c r="X18" s="1614">
        <f>VLOOKUP(W18,'Datos Validacion'!$E$6:$F$15,2,0)</f>
        <v>0.8</v>
      </c>
      <c r="Y18" s="1348" t="s">
        <v>1483</v>
      </c>
      <c r="Z18" s="1349" t="s">
        <v>165</v>
      </c>
      <c r="AA18" s="787" t="s">
        <v>1484</v>
      </c>
      <c r="AB18" s="800" t="s">
        <v>89</v>
      </c>
      <c r="AC18" s="787" t="s">
        <v>187</v>
      </c>
      <c r="AD18" s="800" t="s">
        <v>91</v>
      </c>
      <c r="AE18" s="800" t="s">
        <v>92</v>
      </c>
      <c r="AF18" s="1616">
        <f>VLOOKUP(AE18,'Datos Validacion'!$K$6:$L$8,2,0)</f>
        <v>0.25</v>
      </c>
      <c r="AG18" s="800" t="s">
        <v>188</v>
      </c>
      <c r="AH18" s="1616">
        <f>VLOOKUP(AG18,'Datos Validacion'!$M$6:$N$7,2,0)</f>
        <v>0.25</v>
      </c>
      <c r="AI18" s="800" t="s">
        <v>94</v>
      </c>
      <c r="AJ18" s="787" t="s">
        <v>189</v>
      </c>
      <c r="AK18" s="800" t="s">
        <v>96</v>
      </c>
      <c r="AL18" s="800" t="s">
        <v>190</v>
      </c>
      <c r="AM18" s="811">
        <f t="shared" si="0"/>
        <v>0.5</v>
      </c>
      <c r="AN18" s="1615" t="str">
        <f>IF(AO18&lt;=20%,"MUY BAJA",IF(AO18&lt;=40%,"BAJA",IF(AO18&lt;=60%,"MEDIA",IF(AO18&lt;=80%,"ALTA","MUY ALTA"))))</f>
        <v>MUY BAJA</v>
      </c>
      <c r="AO18" s="1642">
        <f>IF(OR(AE18="prevenir",AE18="detectar"),(V18-(V18*AM18)), V18)</f>
        <v>0.2</v>
      </c>
      <c r="AP18" s="1615" t="str">
        <f>IF(AQ18&lt;=20%,"LEVE",IF(AQ18&lt;=40%,"MENOR",IF(AQ18&lt;=60%,"MODERADO",IF(AQ18&lt;=80%,"MAYOR","CATASTROFICO"))))</f>
        <v>MAYOR</v>
      </c>
      <c r="AQ18" s="1642">
        <f>IF(AE18="corregir",(X18-(X18*AM18)), X18)</f>
        <v>0.8</v>
      </c>
      <c r="AR18" s="1349" t="s">
        <v>165</v>
      </c>
      <c r="AS18" s="1346" t="s">
        <v>191</v>
      </c>
      <c r="AT18" s="1345"/>
      <c r="AU18" s="803" t="s">
        <v>192</v>
      </c>
      <c r="AV18" s="808" t="s">
        <v>193</v>
      </c>
      <c r="AW18" s="806" t="s">
        <v>195</v>
      </c>
      <c r="AX18" s="1576"/>
      <c r="AY18" s="806" t="s">
        <v>194</v>
      </c>
      <c r="AZ18" s="806" t="s">
        <v>195</v>
      </c>
      <c r="BA18" s="807" t="s">
        <v>1339</v>
      </c>
      <c r="BB18" s="806"/>
      <c r="BC18" s="787" t="s">
        <v>152</v>
      </c>
      <c r="BD18" s="804" t="s">
        <v>197</v>
      </c>
      <c r="BE18" s="812" t="s">
        <v>1314</v>
      </c>
    </row>
    <row r="19" spans="2:57" s="789" customFormat="1" ht="126">
      <c r="B19" s="1349"/>
      <c r="C19" s="1348"/>
      <c r="D19" s="1348"/>
      <c r="E19" s="1348"/>
      <c r="F19" s="1618"/>
      <c r="G19" s="1348"/>
      <c r="H19" s="1349"/>
      <c r="I19" s="1348"/>
      <c r="J19" s="1348"/>
      <c r="K19" s="1612"/>
      <c r="L19" s="1618"/>
      <c r="M19" s="1348"/>
      <c r="N19" s="1348"/>
      <c r="O19" s="1345"/>
      <c r="P19" s="1612"/>
      <c r="Q19" s="1346"/>
      <c r="R19" s="1352"/>
      <c r="S19" s="1345"/>
      <c r="T19" s="1350"/>
      <c r="U19" s="1346"/>
      <c r="V19" s="1613"/>
      <c r="W19" s="1351"/>
      <c r="X19" s="1614"/>
      <c r="Y19" s="1348"/>
      <c r="Z19" s="1349"/>
      <c r="AA19" s="788" t="s">
        <v>1485</v>
      </c>
      <c r="AB19" s="800" t="s">
        <v>89</v>
      </c>
      <c r="AC19" s="800" t="s">
        <v>199</v>
      </c>
      <c r="AD19" s="800" t="s">
        <v>91</v>
      </c>
      <c r="AE19" s="800" t="s">
        <v>92</v>
      </c>
      <c r="AF19" s="1616">
        <f>VLOOKUP(AE19,'Datos Validacion'!$K$6:$L$8,2,0)</f>
        <v>0.25</v>
      </c>
      <c r="AG19" s="800" t="s">
        <v>188</v>
      </c>
      <c r="AH19" s="1616">
        <f>VLOOKUP(AG19,'Datos Validacion'!$M$6:$N$7,2,0)</f>
        <v>0.25</v>
      </c>
      <c r="AI19" s="800" t="s">
        <v>94</v>
      </c>
      <c r="AJ19" s="787" t="s">
        <v>200</v>
      </c>
      <c r="AK19" s="800" t="s">
        <v>96</v>
      </c>
      <c r="AL19" s="800" t="s">
        <v>201</v>
      </c>
      <c r="AM19" s="811">
        <f t="shared" si="0"/>
        <v>0.5</v>
      </c>
      <c r="AN19" s="1615"/>
      <c r="AO19" s="1642"/>
      <c r="AP19" s="1615"/>
      <c r="AQ19" s="1642"/>
      <c r="AR19" s="1349"/>
      <c r="AS19" s="1346"/>
      <c r="AT19" s="1345"/>
      <c r="AU19" s="803" t="s">
        <v>202</v>
      </c>
      <c r="AV19" s="804" t="s">
        <v>203</v>
      </c>
      <c r="AW19" s="787" t="s">
        <v>205</v>
      </c>
      <c r="AX19" s="1576"/>
      <c r="AY19" s="806" t="s">
        <v>1415</v>
      </c>
      <c r="AZ19" s="787" t="s">
        <v>205</v>
      </c>
      <c r="BA19" s="807" t="s">
        <v>1339</v>
      </c>
      <c r="BB19" s="806"/>
      <c r="BC19" s="787" t="s">
        <v>152</v>
      </c>
      <c r="BD19" s="804" t="s">
        <v>1415</v>
      </c>
      <c r="BE19" s="812" t="s">
        <v>1314</v>
      </c>
    </row>
    <row r="20" spans="2:57" s="789" customFormat="1" ht="115.5">
      <c r="B20" s="1349"/>
      <c r="C20" s="1348"/>
      <c r="D20" s="1348"/>
      <c r="E20" s="1348"/>
      <c r="F20" s="1618"/>
      <c r="G20" s="1348"/>
      <c r="H20" s="1349"/>
      <c r="I20" s="1348"/>
      <c r="J20" s="1348"/>
      <c r="K20" s="1612"/>
      <c r="L20" s="1618"/>
      <c r="M20" s="1348"/>
      <c r="N20" s="1348"/>
      <c r="O20" s="1345"/>
      <c r="P20" s="1612"/>
      <c r="Q20" s="1346"/>
      <c r="R20" s="1352"/>
      <c r="S20" s="1345"/>
      <c r="T20" s="1350"/>
      <c r="U20" s="1346"/>
      <c r="V20" s="1613"/>
      <c r="W20" s="1351"/>
      <c r="X20" s="1614"/>
      <c r="Y20" s="1348"/>
      <c r="Z20" s="1349"/>
      <c r="AA20" s="787" t="s">
        <v>1486</v>
      </c>
      <c r="AB20" s="800" t="s">
        <v>89</v>
      </c>
      <c r="AC20" s="800" t="s">
        <v>167</v>
      </c>
      <c r="AD20" s="800" t="s">
        <v>91</v>
      </c>
      <c r="AE20" s="800" t="s">
        <v>208</v>
      </c>
      <c r="AF20" s="1616">
        <f>VLOOKUP(AE20,'Datos Validacion'!$K$6:$L$8,2,0)</f>
        <v>0.1</v>
      </c>
      <c r="AG20" s="800" t="s">
        <v>188</v>
      </c>
      <c r="AH20" s="1616">
        <f>VLOOKUP(AG20,'Datos Validacion'!$M$6:$N$7,2,0)</f>
        <v>0.25</v>
      </c>
      <c r="AI20" s="800" t="s">
        <v>94</v>
      </c>
      <c r="AJ20" s="787" t="s">
        <v>209</v>
      </c>
      <c r="AK20" s="800" t="s">
        <v>96</v>
      </c>
      <c r="AL20" s="800" t="s">
        <v>210</v>
      </c>
      <c r="AM20" s="811">
        <f t="shared" si="0"/>
        <v>0.35</v>
      </c>
      <c r="AN20" s="1615"/>
      <c r="AO20" s="1642"/>
      <c r="AP20" s="1615"/>
      <c r="AQ20" s="1642"/>
      <c r="AR20" s="1349"/>
      <c r="AS20" s="1346"/>
      <c r="AT20" s="1345"/>
      <c r="AU20" s="803" t="s">
        <v>211</v>
      </c>
      <c r="AV20" s="804" t="s">
        <v>212</v>
      </c>
      <c r="AW20" s="787" t="s">
        <v>205</v>
      </c>
      <c r="AX20" s="1576"/>
      <c r="AY20" s="806" t="s">
        <v>213</v>
      </c>
      <c r="AZ20" s="787" t="s">
        <v>205</v>
      </c>
      <c r="BA20" s="807" t="s">
        <v>1339</v>
      </c>
      <c r="BB20" s="806"/>
      <c r="BC20" s="787" t="s">
        <v>152</v>
      </c>
      <c r="BD20" s="804" t="s">
        <v>1341</v>
      </c>
      <c r="BE20" s="812" t="s">
        <v>1314</v>
      </c>
    </row>
    <row r="21" spans="2:57" s="789" customFormat="1" ht="252">
      <c r="B21" s="1349"/>
      <c r="C21" s="1348"/>
      <c r="D21" s="1348"/>
      <c r="E21" s="1348"/>
      <c r="F21" s="1618"/>
      <c r="G21" s="1348"/>
      <c r="H21" s="1349"/>
      <c r="I21" s="1348"/>
      <c r="J21" s="1348"/>
      <c r="K21" s="1612"/>
      <c r="L21" s="1618"/>
      <c r="M21" s="1348"/>
      <c r="N21" s="1348"/>
      <c r="O21" s="1345"/>
      <c r="P21" s="1612"/>
      <c r="Q21" s="1346"/>
      <c r="R21" s="1352"/>
      <c r="S21" s="1345"/>
      <c r="T21" s="1350"/>
      <c r="U21" s="1346"/>
      <c r="V21" s="1613"/>
      <c r="W21" s="1351"/>
      <c r="X21" s="1614"/>
      <c r="Y21" s="1348"/>
      <c r="Z21" s="1349"/>
      <c r="AA21" s="787" t="s">
        <v>1487</v>
      </c>
      <c r="AB21" s="800" t="s">
        <v>89</v>
      </c>
      <c r="AC21" s="800" t="s">
        <v>215</v>
      </c>
      <c r="AD21" s="800" t="s">
        <v>91</v>
      </c>
      <c r="AE21" s="800" t="s">
        <v>92</v>
      </c>
      <c r="AF21" s="1616">
        <f>VLOOKUP(AE21,'Datos Validacion'!$K$6:$L$8,2,0)</f>
        <v>0.25</v>
      </c>
      <c r="AG21" s="800" t="s">
        <v>188</v>
      </c>
      <c r="AH21" s="1616">
        <f>VLOOKUP(AG21,'Datos Validacion'!$M$6:$N$7,2,0)</f>
        <v>0.25</v>
      </c>
      <c r="AI21" s="800" t="s">
        <v>94</v>
      </c>
      <c r="AJ21" s="787" t="s">
        <v>216</v>
      </c>
      <c r="AK21" s="800" t="s">
        <v>96</v>
      </c>
      <c r="AL21" s="800" t="s">
        <v>217</v>
      </c>
      <c r="AM21" s="811">
        <f t="shared" si="0"/>
        <v>0.5</v>
      </c>
      <c r="AN21" s="1615"/>
      <c r="AO21" s="1642"/>
      <c r="AP21" s="1615"/>
      <c r="AQ21" s="1642"/>
      <c r="AR21" s="1349"/>
      <c r="AS21" s="1346"/>
      <c r="AT21" s="787"/>
      <c r="AU21" s="803" t="s">
        <v>192</v>
      </c>
      <c r="AV21" s="808" t="s">
        <v>193</v>
      </c>
      <c r="AW21" s="805" t="str">
        <f t="shared" ref="AW21" si="1">AW18</f>
        <v>Oficina Sistemas de Información 
SPI</v>
      </c>
      <c r="AX21" s="1577"/>
      <c r="AY21" s="809" t="str">
        <f t="shared" ref="AY21:BA21" si="2">AY18</f>
        <v>Reportes de Accesos a los Servicios de TI, Aplicaciones y Sitios Web</v>
      </c>
      <c r="AZ21" s="805" t="str">
        <f t="shared" si="2"/>
        <v>Oficina Sistemas de Información 
SPI</v>
      </c>
      <c r="BA21" s="805" t="str">
        <f t="shared" si="2"/>
        <v>MRSPI2022 Seguimeinto Acciones 202312 202402</v>
      </c>
      <c r="BB21" s="805"/>
      <c r="BC21" s="805" t="str">
        <f t="shared" ref="BC21:BE21" si="3">BC18</f>
        <v>X</v>
      </c>
      <c r="BD21" s="810" t="str">
        <f t="shared" si="3"/>
        <v>Revisión periódica de accesos a los servicios de aplicativos Web institucionales.</v>
      </c>
      <c r="BE21" s="1572" t="str">
        <f t="shared" si="3"/>
        <v>Cumplida</v>
      </c>
    </row>
    <row r="22" spans="2:57" s="789" customFormat="1" ht="178.5">
      <c r="B22" s="1349"/>
      <c r="C22" s="1348"/>
      <c r="D22" s="1348"/>
      <c r="E22" s="1348"/>
      <c r="F22" s="1618"/>
      <c r="G22" s="1348"/>
      <c r="H22" s="1349"/>
      <c r="I22" s="1348"/>
      <c r="J22" s="1348"/>
      <c r="K22" s="1612"/>
      <c r="L22" s="1618"/>
      <c r="M22" s="1348"/>
      <c r="N22" s="1348"/>
      <c r="O22" s="1345"/>
      <c r="P22" s="1612"/>
      <c r="Q22" s="1346"/>
      <c r="R22" s="1352"/>
      <c r="S22" s="1345"/>
      <c r="T22" s="1350"/>
      <c r="U22" s="1346"/>
      <c r="V22" s="1613"/>
      <c r="W22" s="1351"/>
      <c r="X22" s="1614"/>
      <c r="Y22" s="1348"/>
      <c r="Z22" s="1349"/>
      <c r="AA22" s="787" t="s">
        <v>1488</v>
      </c>
      <c r="AB22" s="800" t="s">
        <v>89</v>
      </c>
      <c r="AC22" s="800" t="s">
        <v>219</v>
      </c>
      <c r="AD22" s="800" t="s">
        <v>91</v>
      </c>
      <c r="AE22" s="800" t="s">
        <v>208</v>
      </c>
      <c r="AF22" s="1616">
        <f>VLOOKUP(AE22,'Datos Validacion'!$K$6:$L$8,2,0)</f>
        <v>0.1</v>
      </c>
      <c r="AG22" s="800" t="s">
        <v>188</v>
      </c>
      <c r="AH22" s="1616">
        <f>VLOOKUP(AG22,'Datos Validacion'!$M$6:$N$7,2,0)</f>
        <v>0.25</v>
      </c>
      <c r="AI22" s="800" t="s">
        <v>94</v>
      </c>
      <c r="AJ22" s="787" t="s">
        <v>220</v>
      </c>
      <c r="AK22" s="800" t="s">
        <v>96</v>
      </c>
      <c r="AL22" s="800" t="s">
        <v>221</v>
      </c>
      <c r="AM22" s="811">
        <f t="shared" si="0"/>
        <v>0.35</v>
      </c>
      <c r="AN22" s="1615"/>
      <c r="AO22" s="1642"/>
      <c r="AP22" s="1615"/>
      <c r="AQ22" s="1642"/>
      <c r="AR22" s="1349"/>
      <c r="AS22" s="1346"/>
      <c r="AT22" s="787"/>
      <c r="AU22" s="803" t="s">
        <v>222</v>
      </c>
      <c r="AV22" s="804" t="s">
        <v>223</v>
      </c>
      <c r="AW22" s="787" t="s">
        <v>195</v>
      </c>
      <c r="AX22" s="1576"/>
      <c r="AY22" s="806" t="s">
        <v>1342</v>
      </c>
      <c r="AZ22" s="787" t="s">
        <v>195</v>
      </c>
      <c r="BA22" s="807" t="s">
        <v>1343</v>
      </c>
      <c r="BB22" s="806"/>
      <c r="BC22" s="787" t="s">
        <v>152</v>
      </c>
      <c r="BD22" s="804" t="s">
        <v>225</v>
      </c>
      <c r="BE22" s="812" t="s">
        <v>1314</v>
      </c>
    </row>
    <row r="23" spans="2:57" s="789" customFormat="1" ht="115.5">
      <c r="B23" s="1349" t="s">
        <v>1319</v>
      </c>
      <c r="C23" s="1348"/>
      <c r="D23" s="1348"/>
      <c r="E23" s="1348"/>
      <c r="F23" s="1618" t="s">
        <v>1489</v>
      </c>
      <c r="G23" s="1348" t="s">
        <v>174</v>
      </c>
      <c r="H23" s="1349" t="s">
        <v>175</v>
      </c>
      <c r="I23" s="1348" t="s">
        <v>176</v>
      </c>
      <c r="J23" s="1348" t="s">
        <v>227</v>
      </c>
      <c r="K23" s="1612" t="s">
        <v>178</v>
      </c>
      <c r="L23" s="1618">
        <v>5</v>
      </c>
      <c r="M23" s="1348" t="s">
        <v>179</v>
      </c>
      <c r="N23" s="1348" t="s">
        <v>180</v>
      </c>
      <c r="O23" s="1345" t="s">
        <v>79</v>
      </c>
      <c r="P23" s="1612" t="s">
        <v>228</v>
      </c>
      <c r="Q23" s="1346">
        <v>5</v>
      </c>
      <c r="R23" s="1352" t="s">
        <v>229</v>
      </c>
      <c r="S23" s="1345" t="s">
        <v>82</v>
      </c>
      <c r="T23" s="1350" t="s">
        <v>136</v>
      </c>
      <c r="U23" s="1346" t="s">
        <v>184</v>
      </c>
      <c r="V23" s="1613">
        <f>VLOOKUP(U23,'Datos Validacion'!$C$6:$D$10,2,0)</f>
        <v>0.4</v>
      </c>
      <c r="W23" s="1351" t="s">
        <v>163</v>
      </c>
      <c r="X23" s="1614">
        <f>VLOOKUP(W23,'Datos Validacion'!$E$6:$F$15,2,0)</f>
        <v>0.8</v>
      </c>
      <c r="Y23" s="1348" t="s">
        <v>1483</v>
      </c>
      <c r="Z23" s="1349" t="s">
        <v>165</v>
      </c>
      <c r="AA23" s="787" t="s">
        <v>1484</v>
      </c>
      <c r="AB23" s="800" t="s">
        <v>89</v>
      </c>
      <c r="AC23" s="787" t="s">
        <v>187</v>
      </c>
      <c r="AD23" s="800" t="s">
        <v>91</v>
      </c>
      <c r="AE23" s="800" t="s">
        <v>92</v>
      </c>
      <c r="AF23" s="1616">
        <f>VLOOKUP(AE23,'Datos Validacion'!$K$6:$L$8,2,0)</f>
        <v>0.25</v>
      </c>
      <c r="AG23" s="800" t="s">
        <v>188</v>
      </c>
      <c r="AH23" s="1616">
        <f>VLOOKUP(AG23,'Datos Validacion'!$M$6:$N$7,2,0)</f>
        <v>0.25</v>
      </c>
      <c r="AI23" s="800" t="s">
        <v>94</v>
      </c>
      <c r="AJ23" s="787" t="s">
        <v>189</v>
      </c>
      <c r="AK23" s="800" t="s">
        <v>96</v>
      </c>
      <c r="AL23" s="800" t="s">
        <v>190</v>
      </c>
      <c r="AM23" s="811">
        <f>+AF23+AH23</f>
        <v>0.5</v>
      </c>
      <c r="AN23" s="1615" t="str">
        <f>IF(AO23&lt;=20%,"MUY BAJA",IF(AO23&lt;=40%,"BAJA",IF(AO23&lt;=60%,"MEDIA",IF(AO23&lt;=80%,"ALTA","MUY ALTA"))))</f>
        <v>MUY BAJA</v>
      </c>
      <c r="AO23" s="1642">
        <f>IF(OR(AE23="prevenir",AE23="detectar"),(V23-(V23*AM23)), V23)</f>
        <v>0.2</v>
      </c>
      <c r="AP23" s="1615" t="str">
        <f>IF(AQ23&lt;=20%,"LEVE",IF(AQ23&lt;=40%,"MENOR",IF(AQ23&lt;=60%,"MODERADO",IF(AQ23&lt;=80%,"MAYOR","CATASTROFICO"))))</f>
        <v>MAYOR</v>
      </c>
      <c r="AQ23" s="1642">
        <f t="shared" ref="AQ23" si="4">IF(AE23="corregir",(X23-(X23*AM23)), X23)</f>
        <v>0.8</v>
      </c>
      <c r="AR23" s="1349" t="s">
        <v>165</v>
      </c>
      <c r="AS23" s="1346" t="s">
        <v>191</v>
      </c>
      <c r="AT23" s="1345"/>
      <c r="AU23" s="803" t="s">
        <v>192</v>
      </c>
      <c r="AV23" s="808" t="s">
        <v>193</v>
      </c>
      <c r="AW23" s="805" t="str">
        <f t="shared" ref="AW23" si="5">AW18</f>
        <v>Oficina Sistemas de Información 
SPI</v>
      </c>
      <c r="AX23" s="1577"/>
      <c r="AY23" s="809" t="str">
        <f t="shared" ref="AY23:BA25" si="6">AY18</f>
        <v>Reportes de Accesos a los Servicios de TI, Aplicaciones y Sitios Web</v>
      </c>
      <c r="AZ23" s="805" t="str">
        <f t="shared" si="6"/>
        <v>Oficina Sistemas de Información 
SPI</v>
      </c>
      <c r="BA23" s="805" t="str">
        <f t="shared" si="6"/>
        <v>MRSPI2022 Seguimeinto Acciones 202312 202402</v>
      </c>
      <c r="BB23" s="805"/>
      <c r="BC23" s="805" t="str">
        <f t="shared" ref="BC23:BE25" si="7">BC18</f>
        <v>X</v>
      </c>
      <c r="BD23" s="810" t="str">
        <f t="shared" si="7"/>
        <v>Revisión periódica de accesos a los servicios de aplicativos Web institucionales.</v>
      </c>
      <c r="BE23" s="1572" t="str">
        <f t="shared" si="7"/>
        <v>Cumplida</v>
      </c>
    </row>
    <row r="24" spans="2:57" s="789" customFormat="1" ht="126">
      <c r="B24" s="1349"/>
      <c r="C24" s="1348"/>
      <c r="D24" s="1348"/>
      <c r="E24" s="1348"/>
      <c r="F24" s="1618"/>
      <c r="G24" s="1348"/>
      <c r="H24" s="1349"/>
      <c r="I24" s="1348"/>
      <c r="J24" s="1348"/>
      <c r="K24" s="1612"/>
      <c r="L24" s="1618"/>
      <c r="M24" s="1348"/>
      <c r="N24" s="1348"/>
      <c r="O24" s="1345"/>
      <c r="P24" s="1612"/>
      <c r="Q24" s="1346"/>
      <c r="R24" s="1352"/>
      <c r="S24" s="1345"/>
      <c r="T24" s="1350"/>
      <c r="U24" s="1346"/>
      <c r="V24" s="1613"/>
      <c r="W24" s="1351"/>
      <c r="X24" s="1614"/>
      <c r="Y24" s="1348"/>
      <c r="Z24" s="1349"/>
      <c r="AA24" s="788" t="s">
        <v>1490</v>
      </c>
      <c r="AB24" s="800" t="s">
        <v>89</v>
      </c>
      <c r="AC24" s="800" t="s">
        <v>199</v>
      </c>
      <c r="AD24" s="800" t="s">
        <v>91</v>
      </c>
      <c r="AE24" s="800" t="s">
        <v>92</v>
      </c>
      <c r="AF24" s="1616">
        <f>VLOOKUP(AE24,'Datos Validacion'!$K$6:$L$8,2,0)</f>
        <v>0.25</v>
      </c>
      <c r="AG24" s="800" t="s">
        <v>188</v>
      </c>
      <c r="AH24" s="1616">
        <f>VLOOKUP(AG24,'Datos Validacion'!$M$6:$N$7,2,0)</f>
        <v>0.25</v>
      </c>
      <c r="AI24" s="800" t="s">
        <v>94</v>
      </c>
      <c r="AJ24" s="787" t="s">
        <v>200</v>
      </c>
      <c r="AK24" s="800" t="s">
        <v>96</v>
      </c>
      <c r="AL24" s="800" t="s">
        <v>201</v>
      </c>
      <c r="AM24" s="811">
        <f>+AF24+AH24</f>
        <v>0.5</v>
      </c>
      <c r="AN24" s="1615"/>
      <c r="AO24" s="1642"/>
      <c r="AP24" s="1615"/>
      <c r="AQ24" s="1642"/>
      <c r="AR24" s="1349"/>
      <c r="AS24" s="1346"/>
      <c r="AT24" s="1345"/>
      <c r="AU24" s="803" t="s">
        <v>202</v>
      </c>
      <c r="AV24" s="804" t="s">
        <v>203</v>
      </c>
      <c r="AW24" s="805" t="str">
        <f t="shared" ref="AW24" si="8">AW19</f>
        <v>Oficina Sistemas de Información 
- Monitoreo Plataforma Tecnológica</v>
      </c>
      <c r="AX24" s="1577"/>
      <c r="AY24" s="809" t="str">
        <f t="shared" si="6"/>
        <v>Cumplida para la vigencia 2023</v>
      </c>
      <c r="AZ24" s="805" t="str">
        <f t="shared" si="6"/>
        <v>Oficina Sistemas de Información 
- Monitoreo Plataforma Tecnológica</v>
      </c>
      <c r="BA24" s="805" t="str">
        <f t="shared" si="6"/>
        <v>MRSPI2022 Seguimeinto Acciones 202312 202402</v>
      </c>
      <c r="BB24" s="805"/>
      <c r="BC24" s="805" t="str">
        <f t="shared" si="7"/>
        <v>X</v>
      </c>
      <c r="BD24" s="810" t="str">
        <f t="shared" si="7"/>
        <v>Cumplida para la vigencia 2023</v>
      </c>
      <c r="BE24" s="1572" t="str">
        <f t="shared" si="7"/>
        <v>Cumplida</v>
      </c>
    </row>
    <row r="25" spans="2:57" s="789" customFormat="1" ht="115.5">
      <c r="B25" s="1349"/>
      <c r="C25" s="1348"/>
      <c r="D25" s="1348"/>
      <c r="E25" s="1348"/>
      <c r="F25" s="1618"/>
      <c r="G25" s="1348"/>
      <c r="H25" s="1349"/>
      <c r="I25" s="1348"/>
      <c r="J25" s="1348"/>
      <c r="K25" s="1612"/>
      <c r="L25" s="1618"/>
      <c r="M25" s="1348"/>
      <c r="N25" s="1348"/>
      <c r="O25" s="1345"/>
      <c r="P25" s="1612"/>
      <c r="Q25" s="1346"/>
      <c r="R25" s="1352"/>
      <c r="S25" s="1345"/>
      <c r="T25" s="1350"/>
      <c r="U25" s="1346"/>
      <c r="V25" s="1613"/>
      <c r="W25" s="1351"/>
      <c r="X25" s="1614"/>
      <c r="Y25" s="1348"/>
      <c r="Z25" s="1349"/>
      <c r="AA25" s="787" t="s">
        <v>1486</v>
      </c>
      <c r="AB25" s="800" t="s">
        <v>89</v>
      </c>
      <c r="AC25" s="800" t="s">
        <v>167</v>
      </c>
      <c r="AD25" s="800" t="s">
        <v>91</v>
      </c>
      <c r="AE25" s="800" t="s">
        <v>208</v>
      </c>
      <c r="AF25" s="1616">
        <f>VLOOKUP(AE25,'Datos Validacion'!$K$6:$L$8,2,0)</f>
        <v>0.1</v>
      </c>
      <c r="AG25" s="800" t="s">
        <v>188</v>
      </c>
      <c r="AH25" s="1616">
        <f>VLOOKUP(AG25,'Datos Validacion'!$M$6:$N$7,2,0)</f>
        <v>0.25</v>
      </c>
      <c r="AI25" s="800" t="s">
        <v>94</v>
      </c>
      <c r="AJ25" s="787" t="s">
        <v>209</v>
      </c>
      <c r="AK25" s="800" t="s">
        <v>96</v>
      </c>
      <c r="AL25" s="800" t="s">
        <v>210</v>
      </c>
      <c r="AM25" s="811">
        <f>+AF25+AH25</f>
        <v>0.35</v>
      </c>
      <c r="AN25" s="1615"/>
      <c r="AO25" s="1642"/>
      <c r="AP25" s="1615"/>
      <c r="AQ25" s="1642"/>
      <c r="AR25" s="1349"/>
      <c r="AS25" s="1346"/>
      <c r="AT25" s="1345"/>
      <c r="AU25" s="803" t="s">
        <v>211</v>
      </c>
      <c r="AV25" s="804" t="s">
        <v>231</v>
      </c>
      <c r="AW25" s="805" t="str">
        <f t="shared" ref="AW25" si="9">AW20</f>
        <v>Oficina Sistemas de Información 
- Monitoreo Plataforma Tecnológica</v>
      </c>
      <c r="AX25" s="1577"/>
      <c r="AY25" s="809" t="str">
        <f t="shared" si="6"/>
        <v>Infomes periodicos de seguimiento alertas de eventos e incidentes</v>
      </c>
      <c r="AZ25" s="805" t="str">
        <f t="shared" si="6"/>
        <v>Oficina Sistemas de Información 
- Monitoreo Plataforma Tecnológica</v>
      </c>
      <c r="BA25" s="805" t="str">
        <f t="shared" si="6"/>
        <v>MRSPI2022 Seguimeinto Acciones 202312 202402</v>
      </c>
      <c r="BB25" s="805"/>
      <c r="BC25" s="805" t="str">
        <f t="shared" si="7"/>
        <v>X</v>
      </c>
      <c r="BD25" s="810" t="str">
        <f t="shared" si="7"/>
        <v>ANS Contrato GC363-2025</v>
      </c>
      <c r="BE25" s="1572" t="str">
        <f t="shared" si="7"/>
        <v>Cumplida</v>
      </c>
    </row>
    <row r="26" spans="2:57" s="789" customFormat="1" ht="252">
      <c r="B26" s="1349"/>
      <c r="C26" s="1348"/>
      <c r="D26" s="1348"/>
      <c r="E26" s="1348"/>
      <c r="F26" s="1618"/>
      <c r="G26" s="1348"/>
      <c r="H26" s="1349"/>
      <c r="I26" s="1348"/>
      <c r="J26" s="1348"/>
      <c r="K26" s="1612"/>
      <c r="L26" s="1618"/>
      <c r="M26" s="1348"/>
      <c r="N26" s="1348"/>
      <c r="O26" s="1345"/>
      <c r="P26" s="1612"/>
      <c r="Q26" s="1346"/>
      <c r="R26" s="1352"/>
      <c r="S26" s="1345"/>
      <c r="T26" s="1350"/>
      <c r="U26" s="1346"/>
      <c r="V26" s="1613"/>
      <c r="W26" s="1351"/>
      <c r="X26" s="1614"/>
      <c r="Y26" s="1348"/>
      <c r="Z26" s="1349"/>
      <c r="AA26" s="787" t="s">
        <v>1491</v>
      </c>
      <c r="AB26" s="800" t="s">
        <v>89</v>
      </c>
      <c r="AC26" s="800" t="s">
        <v>215</v>
      </c>
      <c r="AD26" s="800" t="s">
        <v>91</v>
      </c>
      <c r="AE26" s="800" t="s">
        <v>92</v>
      </c>
      <c r="AF26" s="1616">
        <f>VLOOKUP(AE26,'Datos Validacion'!$K$6:$L$8,2,0)</f>
        <v>0.25</v>
      </c>
      <c r="AG26" s="800" t="s">
        <v>188</v>
      </c>
      <c r="AH26" s="1616">
        <f>VLOOKUP(AG26,'Datos Validacion'!$M$6:$N$7,2,0)</f>
        <v>0.25</v>
      </c>
      <c r="AI26" s="800" t="s">
        <v>94</v>
      </c>
      <c r="AJ26" s="787" t="s">
        <v>216</v>
      </c>
      <c r="AK26" s="800" t="s">
        <v>96</v>
      </c>
      <c r="AL26" s="800" t="s">
        <v>217</v>
      </c>
      <c r="AM26" s="811">
        <f t="shared" ref="AM26:AM27" si="10">+AF26+AH26</f>
        <v>0.5</v>
      </c>
      <c r="AN26" s="1615"/>
      <c r="AO26" s="1642"/>
      <c r="AP26" s="1615"/>
      <c r="AQ26" s="1642"/>
      <c r="AR26" s="1349"/>
      <c r="AS26" s="1346"/>
      <c r="AT26" s="1345"/>
      <c r="AU26" s="803" t="s">
        <v>192</v>
      </c>
      <c r="AV26" s="808" t="s">
        <v>193</v>
      </c>
      <c r="AW26" s="805" t="str">
        <f t="shared" ref="AW26" si="11">AW18</f>
        <v>Oficina Sistemas de Información 
SPI</v>
      </c>
      <c r="AX26" s="1577"/>
      <c r="AY26" s="809" t="str">
        <f t="shared" ref="AY26:BA27" si="12">AY18</f>
        <v>Reportes de Accesos a los Servicios de TI, Aplicaciones y Sitios Web</v>
      </c>
      <c r="AZ26" s="805" t="str">
        <f t="shared" si="12"/>
        <v>Oficina Sistemas de Información 
SPI</v>
      </c>
      <c r="BA26" s="805" t="str">
        <f t="shared" si="12"/>
        <v>MRSPI2022 Seguimeinto Acciones 202312 202402</v>
      </c>
      <c r="BB26" s="805"/>
      <c r="BC26" s="805" t="str">
        <f t="shared" ref="BC26:BE27" si="13">BC18</f>
        <v>X</v>
      </c>
      <c r="BD26" s="810" t="str">
        <f t="shared" si="13"/>
        <v>Revisión periódica de accesos a los servicios de aplicativos Web institucionales.</v>
      </c>
      <c r="BE26" s="1572" t="str">
        <f t="shared" si="13"/>
        <v>Cumplida</v>
      </c>
    </row>
    <row r="27" spans="2:57" s="789" customFormat="1" ht="178.5">
      <c r="B27" s="1349"/>
      <c r="C27" s="1348"/>
      <c r="D27" s="1348"/>
      <c r="E27" s="1348"/>
      <c r="F27" s="1618"/>
      <c r="G27" s="1348"/>
      <c r="H27" s="1349"/>
      <c r="I27" s="1348"/>
      <c r="J27" s="1348"/>
      <c r="K27" s="1612"/>
      <c r="L27" s="1618"/>
      <c r="M27" s="1348"/>
      <c r="N27" s="1348"/>
      <c r="O27" s="1345"/>
      <c r="P27" s="1612"/>
      <c r="Q27" s="1346"/>
      <c r="R27" s="1352"/>
      <c r="S27" s="1345"/>
      <c r="T27" s="1350"/>
      <c r="U27" s="1346"/>
      <c r="V27" s="1613"/>
      <c r="W27" s="1351"/>
      <c r="X27" s="1614"/>
      <c r="Y27" s="1348"/>
      <c r="Z27" s="1349"/>
      <c r="AA27" s="787" t="s">
        <v>1492</v>
      </c>
      <c r="AB27" s="800" t="s">
        <v>89</v>
      </c>
      <c r="AC27" s="800" t="s">
        <v>219</v>
      </c>
      <c r="AD27" s="800" t="s">
        <v>91</v>
      </c>
      <c r="AE27" s="800" t="s">
        <v>208</v>
      </c>
      <c r="AF27" s="1616">
        <f>VLOOKUP(AE27,'Datos Validacion'!$K$6:$L$8,2,0)</f>
        <v>0.1</v>
      </c>
      <c r="AG27" s="800" t="s">
        <v>188</v>
      </c>
      <c r="AH27" s="1616">
        <f>VLOOKUP(AG27,'Datos Validacion'!$M$6:$N$7,2,0)</f>
        <v>0.25</v>
      </c>
      <c r="AI27" s="800" t="s">
        <v>94</v>
      </c>
      <c r="AJ27" s="787" t="s">
        <v>220</v>
      </c>
      <c r="AK27" s="800" t="s">
        <v>96</v>
      </c>
      <c r="AL27" s="800" t="s">
        <v>221</v>
      </c>
      <c r="AM27" s="811">
        <f t="shared" si="10"/>
        <v>0.35</v>
      </c>
      <c r="AN27" s="1615"/>
      <c r="AO27" s="1642"/>
      <c r="AP27" s="1615"/>
      <c r="AQ27" s="1642"/>
      <c r="AR27" s="1349"/>
      <c r="AS27" s="1346"/>
      <c r="AT27" s="1345"/>
      <c r="AU27" s="803" t="s">
        <v>222</v>
      </c>
      <c r="AV27" s="804" t="s">
        <v>234</v>
      </c>
      <c r="AW27" s="805" t="str">
        <f t="shared" ref="AW27" si="14">AW19</f>
        <v>Oficina Sistemas de Información 
- Monitoreo Plataforma Tecnológica</v>
      </c>
      <c r="AX27" s="1577"/>
      <c r="AY27" s="809" t="str">
        <f t="shared" si="12"/>
        <v>Cumplida para la vigencia 2023</v>
      </c>
      <c r="AZ27" s="805" t="str">
        <f t="shared" si="12"/>
        <v>Oficina Sistemas de Información 
- Monitoreo Plataforma Tecnológica</v>
      </c>
      <c r="BA27" s="805" t="str">
        <f t="shared" si="12"/>
        <v>MRSPI2022 Seguimeinto Acciones 202312 202402</v>
      </c>
      <c r="BB27" s="805"/>
      <c r="BC27" s="805" t="str">
        <f t="shared" si="13"/>
        <v>X</v>
      </c>
      <c r="BD27" s="810" t="str">
        <f t="shared" si="13"/>
        <v>Cumplida para la vigencia 2023</v>
      </c>
      <c r="BE27" s="1572" t="str">
        <f t="shared" si="13"/>
        <v>Cumplida</v>
      </c>
    </row>
    <row r="28" spans="2:57" s="789" customFormat="1" ht="252">
      <c r="B28" s="788" t="s">
        <v>1320</v>
      </c>
      <c r="C28" s="1620"/>
      <c r="D28" s="1620"/>
      <c r="E28" s="788"/>
      <c r="F28" s="1619" t="s">
        <v>1493</v>
      </c>
      <c r="G28" s="800" t="s">
        <v>236</v>
      </c>
      <c r="H28" s="801" t="s">
        <v>175</v>
      </c>
      <c r="I28" s="800" t="s">
        <v>237</v>
      </c>
      <c r="J28" s="800" t="s">
        <v>238</v>
      </c>
      <c r="K28" s="808" t="s">
        <v>178</v>
      </c>
      <c r="L28" s="1619">
        <v>6</v>
      </c>
      <c r="M28" s="1657"/>
      <c r="N28" s="1657"/>
      <c r="O28" s="787" t="s">
        <v>239</v>
      </c>
      <c r="P28" s="808" t="s">
        <v>240</v>
      </c>
      <c r="Q28" s="788">
        <v>6</v>
      </c>
      <c r="R28" s="1620" t="s">
        <v>241</v>
      </c>
      <c r="S28" s="787" t="s">
        <v>82</v>
      </c>
      <c r="T28" s="804" t="s">
        <v>242</v>
      </c>
      <c r="U28" s="788" t="s">
        <v>184</v>
      </c>
      <c r="V28" s="1616">
        <f>VLOOKUP(U28,'Datos Validacion'!$C$6:$D$10,2,0)</f>
        <v>0.4</v>
      </c>
      <c r="W28" s="802" t="s">
        <v>243</v>
      </c>
      <c r="X28" s="1617">
        <f>VLOOKUP(W28,'Datos Validacion'!$E$6:$F$15,2,0)</f>
        <v>0.2</v>
      </c>
      <c r="Y28" s="800" t="s">
        <v>1494</v>
      </c>
      <c r="Z28" s="801" t="s">
        <v>245</v>
      </c>
      <c r="AA28" s="787" t="s">
        <v>1495</v>
      </c>
      <c r="AB28" s="1620" t="s">
        <v>89</v>
      </c>
      <c r="AC28" s="787" t="s">
        <v>247</v>
      </c>
      <c r="AD28" s="1620" t="s">
        <v>91</v>
      </c>
      <c r="AE28" s="1620" t="s">
        <v>92</v>
      </c>
      <c r="AF28" s="1621">
        <f>VLOOKUP(AE28,'Datos Validacion'!$K$6:$L$8,2,0)</f>
        <v>0.25</v>
      </c>
      <c r="AG28" s="1620" t="s">
        <v>188</v>
      </c>
      <c r="AH28" s="1621">
        <f>VLOOKUP(AG28,'Datos Validacion'!$M$6:$N$7,2,0)</f>
        <v>0.25</v>
      </c>
      <c r="AI28" s="1620" t="s">
        <v>94</v>
      </c>
      <c r="AJ28" s="787" t="s">
        <v>248</v>
      </c>
      <c r="AK28" s="1620" t="s">
        <v>96</v>
      </c>
      <c r="AL28" s="1620" t="s">
        <v>249</v>
      </c>
      <c r="AM28" s="811">
        <f>+AF28+AH28</f>
        <v>0.5</v>
      </c>
      <c r="AN28" s="811" t="str">
        <f>IF(AO28&lt;=20%,"MUY BAJA",IF(AO28&lt;=40%,"BAJA",IF(AO28&lt;=60%,"MEDIA",IF(AO28&lt;=80%,"ALTA","MUY ALTA"))))</f>
        <v>MUY BAJA</v>
      </c>
      <c r="AO28" s="1643">
        <f>IF(OR(AE28="prevenir",AE28="detectar"),(V28-(V28*AM28)), V28)</f>
        <v>0.2</v>
      </c>
      <c r="AP28" s="811" t="str">
        <f>IF(AQ28&lt;=20%,"LEVE",IF(AQ28&lt;=40%,"MENOR",IF(AQ28&lt;=60%,"MODERADO",IF(AQ28&lt;=80%,"MAYOR","CATASTROFICO"))))</f>
        <v>LEVE</v>
      </c>
      <c r="AQ28" s="1643">
        <f>IF(AE28="corregir",(X28-(X28*AM28)), X28)</f>
        <v>0.2</v>
      </c>
      <c r="AR28" s="801" t="s">
        <v>245</v>
      </c>
      <c r="AS28" s="788" t="s">
        <v>98</v>
      </c>
      <c r="AT28" s="787"/>
      <c r="AU28" s="806" t="s">
        <v>251</v>
      </c>
      <c r="AV28" s="804" t="s">
        <v>252</v>
      </c>
      <c r="AW28" s="787" t="s">
        <v>195</v>
      </c>
      <c r="AX28" s="1576"/>
      <c r="AY28" s="806" t="s">
        <v>1395</v>
      </c>
      <c r="AZ28" s="787" t="s">
        <v>195</v>
      </c>
      <c r="BA28" s="807" t="s">
        <v>1339</v>
      </c>
      <c r="BB28" s="806"/>
      <c r="BC28" s="787" t="s">
        <v>152</v>
      </c>
      <c r="BD28" s="810" t="s">
        <v>1394</v>
      </c>
      <c r="BE28" s="812" t="s">
        <v>1314</v>
      </c>
    </row>
    <row r="29" spans="2:57" s="789" customFormat="1" ht="220.5">
      <c r="B29" s="1349" t="s">
        <v>1321</v>
      </c>
      <c r="C29" s="1348"/>
      <c r="D29" s="1348"/>
      <c r="E29" s="1348"/>
      <c r="F29" s="1349" t="s">
        <v>254</v>
      </c>
      <c r="G29" s="1348" t="s">
        <v>255</v>
      </c>
      <c r="H29" s="1349" t="s">
        <v>256</v>
      </c>
      <c r="I29" s="1348" t="s">
        <v>257</v>
      </c>
      <c r="J29" s="1348" t="s">
        <v>258</v>
      </c>
      <c r="K29" s="1612" t="s">
        <v>259</v>
      </c>
      <c r="L29" s="1655">
        <v>7</v>
      </c>
      <c r="M29" s="1657"/>
      <c r="N29" s="1657"/>
      <c r="O29" s="1656" t="s">
        <v>79</v>
      </c>
      <c r="P29" s="1612" t="s">
        <v>260</v>
      </c>
      <c r="Q29" s="1346">
        <v>7</v>
      </c>
      <c r="R29" s="1352" t="s">
        <v>261</v>
      </c>
      <c r="S29" s="1345" t="s">
        <v>82</v>
      </c>
      <c r="T29" s="1350" t="s">
        <v>262</v>
      </c>
      <c r="U29" s="1346" t="s">
        <v>184</v>
      </c>
      <c r="V29" s="1613">
        <f>VLOOKUP(U29,'Datos Validacion'!$C$6:$D$10,2,0)</f>
        <v>0.4</v>
      </c>
      <c r="W29" s="1351" t="s">
        <v>263</v>
      </c>
      <c r="X29" s="1614">
        <f>VLOOKUP(W29,'Datos Validacion'!$E$6:$F$15,2,0)</f>
        <v>0.6</v>
      </c>
      <c r="Y29" s="1349" t="s">
        <v>1496</v>
      </c>
      <c r="Z29" s="1349" t="s">
        <v>263</v>
      </c>
      <c r="AA29" s="787" t="s">
        <v>1497</v>
      </c>
      <c r="AB29" s="1620" t="s">
        <v>89</v>
      </c>
      <c r="AC29" s="787" t="s">
        <v>266</v>
      </c>
      <c r="AD29" s="800" t="s">
        <v>91</v>
      </c>
      <c r="AE29" s="800" t="s">
        <v>92</v>
      </c>
      <c r="AF29" s="1616">
        <f>VLOOKUP(AE29,'Datos Validacion'!$K$6:$L$8,2,0)</f>
        <v>0.25</v>
      </c>
      <c r="AG29" s="800" t="s">
        <v>93</v>
      </c>
      <c r="AH29" s="1616">
        <f>VLOOKUP(AG29,'Datos Validacion'!$M$6:$N$7,2,0)</f>
        <v>0.15</v>
      </c>
      <c r="AI29" s="800" t="s">
        <v>94</v>
      </c>
      <c r="AJ29" s="787" t="s">
        <v>267</v>
      </c>
      <c r="AK29" s="800" t="s">
        <v>96</v>
      </c>
      <c r="AL29" s="800" t="s">
        <v>268</v>
      </c>
      <c r="AM29" s="811">
        <f>+AF29+AH29</f>
        <v>0.4</v>
      </c>
      <c r="AN29" s="1615" t="str">
        <f>IF(AO29&lt;=20%,"MUY BAJA",IF(AO29&lt;=40%,"BAJA",IF(AO29&lt;=60%,"MEDIA",IF(AO29&lt;=80%,"ALTA","MUY ALTA"))))</f>
        <v>BAJA</v>
      </c>
      <c r="AO29" s="1642">
        <f>IF(OR(AE29="prevenir",AE29="detectar"),(V29-(V29*AM29)), V29)</f>
        <v>0.24</v>
      </c>
      <c r="AP29" s="1615" t="str">
        <f>IF(AQ29&lt;=20%,"LEVE",IF(AQ29&lt;=40%,"MENOR",IF(AQ29&lt;=60%,"MODERADO",IF(AQ29&lt;=80%,"MAYOR","CATASTROFICO"))))</f>
        <v>MODERADO</v>
      </c>
      <c r="AQ29" s="1642">
        <f>IF(AE29="corregir",(X29-(X29*AM29)), X29)</f>
        <v>0.6</v>
      </c>
      <c r="AR29" s="1349" t="s">
        <v>263</v>
      </c>
      <c r="AS29" s="1346" t="s">
        <v>191</v>
      </c>
      <c r="AT29" s="806"/>
      <c r="AU29" s="803" t="s">
        <v>269</v>
      </c>
      <c r="AV29" s="806" t="s">
        <v>270</v>
      </c>
      <c r="AW29" s="806" t="s">
        <v>195</v>
      </c>
      <c r="AX29" s="1575"/>
      <c r="AY29" s="806" t="s">
        <v>1415</v>
      </c>
      <c r="AZ29" s="806" t="s">
        <v>195</v>
      </c>
      <c r="BA29" s="813" t="s">
        <v>1396</v>
      </c>
      <c r="BB29" s="806"/>
      <c r="BC29" s="806" t="s">
        <v>152</v>
      </c>
      <c r="BD29" s="806" t="s">
        <v>1415</v>
      </c>
      <c r="BE29" s="812" t="s">
        <v>1314</v>
      </c>
    </row>
    <row r="30" spans="2:57" s="789" customFormat="1" ht="189">
      <c r="B30" s="1349"/>
      <c r="C30" s="1348"/>
      <c r="D30" s="1348"/>
      <c r="E30" s="1348"/>
      <c r="F30" s="1349"/>
      <c r="G30" s="1348"/>
      <c r="H30" s="1349"/>
      <c r="I30" s="1348"/>
      <c r="J30" s="1348"/>
      <c r="K30" s="1612"/>
      <c r="L30" s="1655"/>
      <c r="M30" s="1659"/>
      <c r="N30" s="1659"/>
      <c r="O30" s="1656"/>
      <c r="P30" s="1612"/>
      <c r="Q30" s="1346"/>
      <c r="R30" s="1352"/>
      <c r="S30" s="1345"/>
      <c r="T30" s="1350"/>
      <c r="U30" s="1346"/>
      <c r="V30" s="1613"/>
      <c r="W30" s="1351"/>
      <c r="X30" s="1614"/>
      <c r="Y30" s="1349"/>
      <c r="Z30" s="1349"/>
      <c r="AA30" s="788" t="s">
        <v>1498</v>
      </c>
      <c r="AB30" s="1620" t="s">
        <v>89</v>
      </c>
      <c r="AC30" s="787" t="s">
        <v>273</v>
      </c>
      <c r="AD30" s="800" t="s">
        <v>91</v>
      </c>
      <c r="AE30" s="800" t="s">
        <v>92</v>
      </c>
      <c r="AF30" s="1616">
        <f>VLOOKUP(AE30,'Datos Validacion'!$K$6:$L$8,2,0)</f>
        <v>0.25</v>
      </c>
      <c r="AG30" s="800" t="s">
        <v>93</v>
      </c>
      <c r="AH30" s="1616">
        <f>VLOOKUP(AG30,'Datos Validacion'!$M$6:$N$7,2,0)</f>
        <v>0.15</v>
      </c>
      <c r="AI30" s="800" t="s">
        <v>94</v>
      </c>
      <c r="AJ30" s="787" t="s">
        <v>274</v>
      </c>
      <c r="AK30" s="800" t="s">
        <v>96</v>
      </c>
      <c r="AL30" s="800" t="s">
        <v>275</v>
      </c>
      <c r="AM30" s="811">
        <f t="shared" ref="AM30" si="15">+AF30+AH30</f>
        <v>0.4</v>
      </c>
      <c r="AN30" s="1615"/>
      <c r="AO30" s="1642"/>
      <c r="AP30" s="1615"/>
      <c r="AQ30" s="1642"/>
      <c r="AR30" s="1349"/>
      <c r="AS30" s="1346"/>
      <c r="AT30" s="806"/>
      <c r="AU30" s="803" t="s">
        <v>99</v>
      </c>
      <c r="AV30" s="806" t="s">
        <v>270</v>
      </c>
      <c r="AW30" s="806" t="s">
        <v>195</v>
      </c>
      <c r="AX30" s="1575"/>
      <c r="AY30" s="806"/>
      <c r="AZ30" s="806"/>
      <c r="BA30" s="813"/>
      <c r="BB30" s="806"/>
      <c r="BC30" s="806"/>
      <c r="BD30" s="806"/>
      <c r="BE30" s="812"/>
    </row>
    <row r="31" spans="2:57" s="789" customFormat="1" ht="147">
      <c r="B31" s="1349" t="s">
        <v>1322</v>
      </c>
      <c r="C31" s="1348"/>
      <c r="D31" s="1348"/>
      <c r="E31" s="1348"/>
      <c r="F31" s="1347" t="s">
        <v>276</v>
      </c>
      <c r="G31" s="1348" t="s">
        <v>277</v>
      </c>
      <c r="H31" s="1349" t="s">
        <v>256</v>
      </c>
      <c r="I31" s="1348" t="s">
        <v>278</v>
      </c>
      <c r="J31" s="1348" t="s">
        <v>279</v>
      </c>
      <c r="K31" s="1612" t="s">
        <v>280</v>
      </c>
      <c r="L31" s="1347">
        <v>8</v>
      </c>
      <c r="M31" s="1658"/>
      <c r="N31" s="1658"/>
      <c r="O31" s="1345" t="s">
        <v>79</v>
      </c>
      <c r="P31" s="1612" t="s">
        <v>281</v>
      </c>
      <c r="Q31" s="1346">
        <v>8</v>
      </c>
      <c r="R31" s="1352" t="s">
        <v>282</v>
      </c>
      <c r="S31" s="1345" t="s">
        <v>82</v>
      </c>
      <c r="T31" s="1350" t="s">
        <v>283</v>
      </c>
      <c r="U31" s="1346" t="s">
        <v>184</v>
      </c>
      <c r="V31" s="1613">
        <f>VLOOKUP(U31,'Datos Validacion'!$C$6:$D$10,2,0)</f>
        <v>0.4</v>
      </c>
      <c r="W31" s="1351" t="s">
        <v>263</v>
      </c>
      <c r="X31" s="1614">
        <f>VLOOKUP(W31,'Datos Validacion'!$E$6:$F$15,2,0)</f>
        <v>0.6</v>
      </c>
      <c r="Y31" s="1349" t="s">
        <v>1499</v>
      </c>
      <c r="Z31" s="1349" t="s">
        <v>263</v>
      </c>
      <c r="AA31" s="1345" t="s">
        <v>1497</v>
      </c>
      <c r="AB31" s="800" t="s">
        <v>89</v>
      </c>
      <c r="AC31" s="787" t="s">
        <v>266</v>
      </c>
      <c r="AD31" s="800" t="s">
        <v>91</v>
      </c>
      <c r="AE31" s="800" t="s">
        <v>92</v>
      </c>
      <c r="AF31" s="1616">
        <f>VLOOKUP(AE31,'Datos Validacion'!$K$6:$L$8,2,0)</f>
        <v>0.25</v>
      </c>
      <c r="AG31" s="800" t="s">
        <v>188</v>
      </c>
      <c r="AH31" s="1616">
        <f>VLOOKUP(AG31,'Datos Validacion'!$M$6:$N$7,2,0)</f>
        <v>0.25</v>
      </c>
      <c r="AI31" s="800" t="s">
        <v>94</v>
      </c>
      <c r="AJ31" s="787" t="s">
        <v>267</v>
      </c>
      <c r="AK31" s="800" t="s">
        <v>96</v>
      </c>
      <c r="AL31" s="1348" t="s">
        <v>268</v>
      </c>
      <c r="AM31" s="1622">
        <f>+AF31+AH31</f>
        <v>0.5</v>
      </c>
      <c r="AN31" s="1615" t="str">
        <f>IF(AO31&lt;=20%,"MUY BAJA",IF(AO31&lt;=40%,"BAJA",IF(AO31&lt;=60%,"MEDIA",IF(AO31&lt;=80%,"ALTA","MUY ALTA"))))</f>
        <v>MUY BAJA</v>
      </c>
      <c r="AO31" s="1642">
        <f>IF(OR(AE31="prevenir",AE31="detectar"),(V31-(V31*AM31)), V31)</f>
        <v>0.2</v>
      </c>
      <c r="AP31" s="1615" t="str">
        <f>IF(AQ31&lt;=20%,"LEVE",IF(AQ31&lt;=40%,"MENOR",IF(AQ31&lt;=60%,"MODERADO",IF(AQ31&lt;=80%,"MAYOR","CATASTROFICO"))))</f>
        <v>MODERADO</v>
      </c>
      <c r="AQ31" s="1642">
        <f>IF(AE31="corregir",(X31-(X31*AM31)), X31)</f>
        <v>0.6</v>
      </c>
      <c r="AR31" s="1349" t="s">
        <v>263</v>
      </c>
      <c r="AS31" s="1346" t="s">
        <v>191</v>
      </c>
      <c r="AT31" s="1345"/>
      <c r="AU31" s="803" t="s">
        <v>99</v>
      </c>
      <c r="AV31" s="806" t="s">
        <v>1444</v>
      </c>
      <c r="AW31" s="806" t="s">
        <v>195</v>
      </c>
      <c r="AX31" s="1575"/>
      <c r="AY31" s="806" t="s">
        <v>1436</v>
      </c>
      <c r="AZ31" s="806" t="s">
        <v>195</v>
      </c>
      <c r="BA31" s="807" t="s">
        <v>1399</v>
      </c>
      <c r="BB31" s="806"/>
      <c r="BC31" s="806" t="s">
        <v>152</v>
      </c>
      <c r="BD31" s="806" t="s">
        <v>1437</v>
      </c>
      <c r="BE31" s="812" t="s">
        <v>1340</v>
      </c>
    </row>
    <row r="32" spans="2:57" s="789" customFormat="1" ht="84">
      <c r="B32" s="1349"/>
      <c r="C32" s="1348"/>
      <c r="D32" s="1348"/>
      <c r="E32" s="1348"/>
      <c r="F32" s="1347"/>
      <c r="G32" s="1348"/>
      <c r="H32" s="1349"/>
      <c r="I32" s="1348"/>
      <c r="J32" s="1348"/>
      <c r="K32" s="1612"/>
      <c r="L32" s="1347"/>
      <c r="M32" s="1348"/>
      <c r="N32" s="1348"/>
      <c r="O32" s="1345"/>
      <c r="P32" s="1612"/>
      <c r="Q32" s="1346"/>
      <c r="R32" s="1352"/>
      <c r="S32" s="1345"/>
      <c r="T32" s="1350"/>
      <c r="U32" s="1346"/>
      <c r="V32" s="1613"/>
      <c r="W32" s="1351"/>
      <c r="X32" s="1614"/>
      <c r="Y32" s="1349"/>
      <c r="Z32" s="1349"/>
      <c r="AA32" s="1345"/>
      <c r="AB32" s="800" t="s">
        <v>89</v>
      </c>
      <c r="AC32" s="787" t="s">
        <v>266</v>
      </c>
      <c r="AD32" s="800" t="s">
        <v>91</v>
      </c>
      <c r="AE32" s="800" t="s">
        <v>92</v>
      </c>
      <c r="AF32" s="1616">
        <f>VLOOKUP(AE32,'Datos Validacion'!$K$6:$L$8,2,0)</f>
        <v>0.25</v>
      </c>
      <c r="AG32" s="800" t="s">
        <v>188</v>
      </c>
      <c r="AH32" s="1616">
        <f>VLOOKUP(AG32,'Datos Validacion'!$M$6:$N$7,2,0)</f>
        <v>0.25</v>
      </c>
      <c r="AI32" s="800" t="s">
        <v>94</v>
      </c>
      <c r="AJ32" s="787" t="s">
        <v>286</v>
      </c>
      <c r="AK32" s="800" t="s">
        <v>96</v>
      </c>
      <c r="AL32" s="1348"/>
      <c r="AM32" s="1622">
        <f>+AF32+AH32</f>
        <v>0.5</v>
      </c>
      <c r="AN32" s="1615"/>
      <c r="AO32" s="1642"/>
      <c r="AP32" s="1615"/>
      <c r="AQ32" s="1642"/>
      <c r="AR32" s="1349"/>
      <c r="AS32" s="1346"/>
      <c r="AT32" s="1345"/>
      <c r="AU32" s="803" t="s">
        <v>287</v>
      </c>
      <c r="AV32" s="806" t="s">
        <v>1444</v>
      </c>
      <c r="AW32" s="806" t="s">
        <v>195</v>
      </c>
      <c r="AX32" s="1575"/>
      <c r="AY32" s="806"/>
      <c r="AZ32" s="806"/>
      <c r="BA32" s="807"/>
      <c r="BB32" s="806"/>
      <c r="BC32" s="806" t="s">
        <v>152</v>
      </c>
      <c r="BD32" s="806" t="s">
        <v>1515</v>
      </c>
      <c r="BE32" s="812" t="s">
        <v>1340</v>
      </c>
    </row>
    <row r="33" spans="2:57" s="789" customFormat="1" ht="73.5">
      <c r="B33" s="1349"/>
      <c r="C33" s="1348"/>
      <c r="D33" s="1348"/>
      <c r="E33" s="1348"/>
      <c r="F33" s="1347"/>
      <c r="G33" s="1348"/>
      <c r="H33" s="1349"/>
      <c r="I33" s="1348"/>
      <c r="J33" s="1348"/>
      <c r="K33" s="1612"/>
      <c r="L33" s="1347"/>
      <c r="M33" s="1348"/>
      <c r="N33" s="1348"/>
      <c r="O33" s="1345"/>
      <c r="P33" s="1612"/>
      <c r="Q33" s="1346"/>
      <c r="R33" s="1352"/>
      <c r="S33" s="1345"/>
      <c r="T33" s="1350"/>
      <c r="U33" s="1346"/>
      <c r="V33" s="1613"/>
      <c r="W33" s="1351"/>
      <c r="X33" s="1614"/>
      <c r="Y33" s="1349"/>
      <c r="Z33" s="1349"/>
      <c r="AA33" s="1345" t="s">
        <v>1500</v>
      </c>
      <c r="AB33" s="800" t="s">
        <v>89</v>
      </c>
      <c r="AC33" s="787" t="s">
        <v>289</v>
      </c>
      <c r="AD33" s="800" t="s">
        <v>91</v>
      </c>
      <c r="AE33" s="800" t="s">
        <v>92</v>
      </c>
      <c r="AF33" s="1616">
        <f>VLOOKUP(AE33,'Datos Validacion'!$K$6:$L$8,2,0)</f>
        <v>0.25</v>
      </c>
      <c r="AG33" s="800" t="s">
        <v>188</v>
      </c>
      <c r="AH33" s="1616">
        <f>VLOOKUP(AG33,'Datos Validacion'!$M$6:$N$7,2,0)</f>
        <v>0.25</v>
      </c>
      <c r="AI33" s="800" t="s">
        <v>94</v>
      </c>
      <c r="AJ33" s="787" t="s">
        <v>189</v>
      </c>
      <c r="AK33" s="800" t="s">
        <v>96</v>
      </c>
      <c r="AL33" s="1348" t="s">
        <v>290</v>
      </c>
      <c r="AM33" s="811">
        <f>+AF33+AH33</f>
        <v>0.5</v>
      </c>
      <c r="AN33" s="1615"/>
      <c r="AO33" s="1642"/>
      <c r="AP33" s="1615"/>
      <c r="AQ33" s="1642"/>
      <c r="AR33" s="1349"/>
      <c r="AS33" s="1346"/>
      <c r="AT33" s="1345"/>
      <c r="AU33" s="803" t="s">
        <v>291</v>
      </c>
      <c r="AV33" s="808" t="s">
        <v>292</v>
      </c>
      <c r="AW33" s="805" t="str">
        <f t="shared" ref="AW33" si="16">AW25</f>
        <v>Oficina Sistemas de Información 
- Monitoreo Plataforma Tecnológica</v>
      </c>
      <c r="AX33" s="1577"/>
      <c r="AY33" s="810" t="str">
        <f t="shared" ref="AY33:BA33" si="17">AY25</f>
        <v>Infomes periodicos de seguimiento alertas de eventos e incidentes</v>
      </c>
      <c r="AZ33" s="805" t="str">
        <f t="shared" si="17"/>
        <v>Oficina Sistemas de Información 
- Monitoreo Plataforma Tecnológica</v>
      </c>
      <c r="BA33" s="805" t="str">
        <f t="shared" si="17"/>
        <v>MRSPI2022 Seguimeinto Acciones 202312 202402</v>
      </c>
      <c r="BB33" s="805"/>
      <c r="BC33" s="805" t="str">
        <f t="shared" ref="BC33:BE33" si="18">BC25</f>
        <v>X</v>
      </c>
      <c r="BD33" s="810" t="str">
        <f t="shared" si="18"/>
        <v>ANS Contrato GC363-2025</v>
      </c>
      <c r="BE33" s="1572" t="str">
        <f t="shared" si="18"/>
        <v>Cumplida</v>
      </c>
    </row>
    <row r="34" spans="2:57" s="789" customFormat="1" ht="52.5">
      <c r="B34" s="1349"/>
      <c r="C34" s="1348"/>
      <c r="D34" s="1348"/>
      <c r="E34" s="1348"/>
      <c r="F34" s="1347"/>
      <c r="G34" s="1348"/>
      <c r="H34" s="1349"/>
      <c r="I34" s="1348"/>
      <c r="J34" s="1348"/>
      <c r="K34" s="1612"/>
      <c r="L34" s="1347"/>
      <c r="M34" s="1348"/>
      <c r="N34" s="1348"/>
      <c r="O34" s="1345"/>
      <c r="P34" s="1612"/>
      <c r="Q34" s="1346"/>
      <c r="R34" s="1352"/>
      <c r="S34" s="1345"/>
      <c r="T34" s="1350"/>
      <c r="U34" s="1346"/>
      <c r="V34" s="1613"/>
      <c r="W34" s="1351"/>
      <c r="X34" s="1614"/>
      <c r="Y34" s="1349"/>
      <c r="Z34" s="1349"/>
      <c r="AA34" s="1345"/>
      <c r="AB34" s="800" t="s">
        <v>89</v>
      </c>
      <c r="AC34" s="787" t="s">
        <v>289</v>
      </c>
      <c r="AD34" s="800" t="s">
        <v>91</v>
      </c>
      <c r="AE34" s="800" t="s">
        <v>92</v>
      </c>
      <c r="AF34" s="1616">
        <f>VLOOKUP(AE34,'Datos Validacion'!$K$6:$L$8,2,0)</f>
        <v>0.25</v>
      </c>
      <c r="AG34" s="800" t="s">
        <v>188</v>
      </c>
      <c r="AH34" s="1616">
        <f>VLOOKUP(AG34,'Datos Validacion'!$M$6:$N$7,2,0)</f>
        <v>0.25</v>
      </c>
      <c r="AI34" s="800" t="s">
        <v>94</v>
      </c>
      <c r="AJ34" s="787" t="s">
        <v>189</v>
      </c>
      <c r="AK34" s="800" t="s">
        <v>96</v>
      </c>
      <c r="AL34" s="1348"/>
      <c r="AM34" s="811">
        <f t="shared" ref="AM34:AM36" si="19">+AF34+AH34</f>
        <v>0.5</v>
      </c>
      <c r="AN34" s="1615"/>
      <c r="AO34" s="1642"/>
      <c r="AP34" s="1615"/>
      <c r="AQ34" s="1642"/>
      <c r="AR34" s="1349"/>
      <c r="AS34" s="1346"/>
      <c r="AT34" s="1345"/>
      <c r="AU34" s="803" t="s">
        <v>293</v>
      </c>
      <c r="AV34" s="808" t="s">
        <v>294</v>
      </c>
      <c r="AW34" s="787" t="s">
        <v>296</v>
      </c>
      <c r="AX34" s="1576"/>
      <c r="AY34" s="806" t="s">
        <v>1401</v>
      </c>
      <c r="AZ34" s="787" t="s">
        <v>296</v>
      </c>
      <c r="BA34" s="807"/>
      <c r="BB34" s="806"/>
      <c r="BC34" s="787"/>
      <c r="BD34" s="804" t="s">
        <v>1402</v>
      </c>
      <c r="BE34" s="812" t="s">
        <v>1314</v>
      </c>
    </row>
    <row r="35" spans="2:57" s="789" customFormat="1" ht="147">
      <c r="B35" s="1349"/>
      <c r="C35" s="1348"/>
      <c r="D35" s="1348"/>
      <c r="E35" s="1348"/>
      <c r="F35" s="1347"/>
      <c r="G35" s="1348"/>
      <c r="H35" s="1349"/>
      <c r="I35" s="1348"/>
      <c r="J35" s="1348"/>
      <c r="K35" s="1612"/>
      <c r="L35" s="1347"/>
      <c r="M35" s="1348"/>
      <c r="N35" s="1348"/>
      <c r="O35" s="1345"/>
      <c r="P35" s="1612"/>
      <c r="Q35" s="1346"/>
      <c r="R35" s="1352"/>
      <c r="S35" s="1345"/>
      <c r="T35" s="1350"/>
      <c r="U35" s="1346"/>
      <c r="V35" s="1613"/>
      <c r="W35" s="1351"/>
      <c r="X35" s="1614"/>
      <c r="Y35" s="1349"/>
      <c r="Z35" s="1349"/>
      <c r="AA35" s="1345"/>
      <c r="AB35" s="800" t="s">
        <v>89</v>
      </c>
      <c r="AC35" s="787" t="s">
        <v>289</v>
      </c>
      <c r="AD35" s="800" t="s">
        <v>91</v>
      </c>
      <c r="AE35" s="800" t="s">
        <v>92</v>
      </c>
      <c r="AF35" s="1616">
        <f>VLOOKUP(AE35,'Datos Validacion'!$K$6:$L$8,2,0)</f>
        <v>0.25</v>
      </c>
      <c r="AG35" s="800" t="s">
        <v>188</v>
      </c>
      <c r="AH35" s="1616">
        <f>VLOOKUP(AG35,'Datos Validacion'!$M$6:$N$7,2,0)</f>
        <v>0.25</v>
      </c>
      <c r="AI35" s="800" t="s">
        <v>94</v>
      </c>
      <c r="AJ35" s="787" t="s">
        <v>189</v>
      </c>
      <c r="AK35" s="800" t="s">
        <v>96</v>
      </c>
      <c r="AL35" s="1348"/>
      <c r="AM35" s="811">
        <f t="shared" si="19"/>
        <v>0.5</v>
      </c>
      <c r="AN35" s="1615"/>
      <c r="AO35" s="1642"/>
      <c r="AP35" s="1615"/>
      <c r="AQ35" s="1642"/>
      <c r="AR35" s="1349"/>
      <c r="AS35" s="1346"/>
      <c r="AT35" s="1345"/>
      <c r="AU35" s="803" t="s">
        <v>298</v>
      </c>
      <c r="AV35" s="808" t="s">
        <v>299</v>
      </c>
      <c r="AW35" s="805" t="str">
        <f t="shared" ref="AW35" si="20">AW31</f>
        <v>Oficina Sistemas de Información 
SPI</v>
      </c>
      <c r="AX35" s="1577"/>
      <c r="AY35" s="810" t="str">
        <f>AY31</f>
        <v xml:space="preserve">Durante el 2024 se adelantarán publicaciones de buenas prácticas de seguridad y privacidad de la información y el manejo de repositorios de almacenamientos.
Se impleemnta a partir del mes de Marzo 2024 acorde con la articulación de la Matriz de Comunicación Interna y la Estrategia Capacitación, Comunicaciópn y Sensibilización - ECCS-SPI. En Desarrollo de la ECCS-SPI el 20/03/2024 se adelantará en el proceso de inducción nuevos funcionarios se informara sobre el alcance de SPI anivel institucional y buenas prácticas SPI y Seguridad Digital. 
</v>
      </c>
      <c r="AZ35" s="805" t="str">
        <f t="shared" ref="AZ35:BA35" si="21">AZ31</f>
        <v>Oficina Sistemas de Información 
SPI</v>
      </c>
      <c r="BA35" s="805" t="str">
        <f t="shared" si="21"/>
        <v>2 ECCS SPI 2024</v>
      </c>
      <c r="BB35" s="805"/>
      <c r="BC35" s="805" t="str">
        <f t="shared" ref="BC35:BE35" si="22">BC31</f>
        <v>X</v>
      </c>
      <c r="BD35" s="810" t="str">
        <f t="shared" si="22"/>
        <v>Se implementan controles de acceso de usuarios a servicios de almacenamiento institucionales.
Se han definido la ECCS-SPI con los temas a apropiar durante 2024 y articulación con Comunicación Interna para su divulgación.
Apropiación de SPI y Buenas prácticas de control sobre activos: Inducción Nuevos Funcionarios 20/03/2024</v>
      </c>
      <c r="BE35" s="1572" t="str">
        <f t="shared" si="22"/>
        <v xml:space="preserve">En Ejecución </v>
      </c>
    </row>
    <row r="36" spans="2:57" s="789" customFormat="1" ht="105">
      <c r="B36" s="1349"/>
      <c r="C36" s="1348"/>
      <c r="D36" s="1348"/>
      <c r="E36" s="1348"/>
      <c r="F36" s="1347"/>
      <c r="G36" s="1348"/>
      <c r="H36" s="1349"/>
      <c r="I36" s="1348"/>
      <c r="J36" s="1348"/>
      <c r="K36" s="1612"/>
      <c r="L36" s="1347"/>
      <c r="M36" s="1348"/>
      <c r="N36" s="1348"/>
      <c r="O36" s="1345"/>
      <c r="P36" s="1612"/>
      <c r="Q36" s="1346"/>
      <c r="R36" s="1352"/>
      <c r="S36" s="1345"/>
      <c r="T36" s="1350"/>
      <c r="U36" s="1346"/>
      <c r="V36" s="1613"/>
      <c r="W36" s="1351"/>
      <c r="X36" s="1614"/>
      <c r="Y36" s="1349"/>
      <c r="Z36" s="1349"/>
      <c r="AA36" s="787" t="s">
        <v>1501</v>
      </c>
      <c r="AB36" s="800" t="s">
        <v>89</v>
      </c>
      <c r="AC36" s="800" t="s">
        <v>167</v>
      </c>
      <c r="AD36" s="800" t="s">
        <v>91</v>
      </c>
      <c r="AE36" s="800" t="s">
        <v>208</v>
      </c>
      <c r="AF36" s="1616">
        <f>VLOOKUP(AE36,'Datos Validacion'!$K$6:$L$8,2,0)</f>
        <v>0.1</v>
      </c>
      <c r="AG36" s="800" t="s">
        <v>188</v>
      </c>
      <c r="AH36" s="1616">
        <f>VLOOKUP(AG36,'Datos Validacion'!$M$6:$N$7,2,0)</f>
        <v>0.25</v>
      </c>
      <c r="AI36" s="800" t="s">
        <v>94</v>
      </c>
      <c r="AJ36" s="787" t="s">
        <v>209</v>
      </c>
      <c r="AK36" s="800" t="s">
        <v>96</v>
      </c>
      <c r="AL36" s="800" t="s">
        <v>210</v>
      </c>
      <c r="AM36" s="811">
        <f t="shared" si="19"/>
        <v>0.35</v>
      </c>
      <c r="AN36" s="1615"/>
      <c r="AO36" s="1642"/>
      <c r="AP36" s="1615"/>
      <c r="AQ36" s="1642"/>
      <c r="AR36" s="1349"/>
      <c r="AS36" s="1346"/>
      <c r="AT36" s="1345"/>
      <c r="AU36" s="803" t="s">
        <v>211</v>
      </c>
      <c r="AV36" s="808" t="s">
        <v>301</v>
      </c>
      <c r="AW36" s="805" t="str">
        <f t="shared" ref="AW36" si="23">AW20</f>
        <v>Oficina Sistemas de Información 
- Monitoreo Plataforma Tecnológica</v>
      </c>
      <c r="AX36" s="1577"/>
      <c r="AY36" s="810" t="str">
        <f t="shared" ref="AY36:BA36" si="24">AY20</f>
        <v>Infomes periodicos de seguimiento alertas de eventos e incidentes</v>
      </c>
      <c r="AZ36" s="805" t="str">
        <f t="shared" si="24"/>
        <v>Oficina Sistemas de Información 
- Monitoreo Plataforma Tecnológica</v>
      </c>
      <c r="BA36" s="805" t="str">
        <f t="shared" si="24"/>
        <v>MRSPI2022 Seguimeinto Acciones 202312 202402</v>
      </c>
      <c r="BB36" s="805"/>
      <c r="BC36" s="805" t="str">
        <f t="shared" ref="BC36:BE36" si="25">BC20</f>
        <v>X</v>
      </c>
      <c r="BD36" s="810" t="str">
        <f t="shared" si="25"/>
        <v>ANS Contrato GC363-2025</v>
      </c>
      <c r="BE36" s="1572" t="str">
        <f t="shared" si="25"/>
        <v>Cumplida</v>
      </c>
    </row>
    <row r="37" spans="2:57" s="789" customFormat="1" ht="157.5">
      <c r="B37" s="1349" t="s">
        <v>1323</v>
      </c>
      <c r="C37" s="1348"/>
      <c r="D37" s="1348"/>
      <c r="E37" s="1348"/>
      <c r="F37" s="1347" t="s">
        <v>302</v>
      </c>
      <c r="G37" s="1348" t="s">
        <v>303</v>
      </c>
      <c r="H37" s="1349" t="s">
        <v>256</v>
      </c>
      <c r="I37" s="1348" t="s">
        <v>304</v>
      </c>
      <c r="J37" s="1348" t="s">
        <v>305</v>
      </c>
      <c r="K37" s="1612" t="s">
        <v>306</v>
      </c>
      <c r="L37" s="1347">
        <v>9</v>
      </c>
      <c r="M37" s="1348" t="s">
        <v>307</v>
      </c>
      <c r="N37" s="1348" t="s">
        <v>308</v>
      </c>
      <c r="O37" s="1345" t="s">
        <v>239</v>
      </c>
      <c r="P37" s="1612" t="s">
        <v>309</v>
      </c>
      <c r="Q37" s="1346">
        <v>9</v>
      </c>
      <c r="R37" s="1352" t="s">
        <v>310</v>
      </c>
      <c r="S37" s="1345" t="s">
        <v>82</v>
      </c>
      <c r="T37" s="1350" t="s">
        <v>283</v>
      </c>
      <c r="U37" s="1346" t="s">
        <v>184</v>
      </c>
      <c r="V37" s="1613">
        <f>VLOOKUP(U37,'Datos Validacion'!$C$6:$D$10,2,0)</f>
        <v>0.4</v>
      </c>
      <c r="W37" s="1351" t="s">
        <v>263</v>
      </c>
      <c r="X37" s="1614">
        <f>VLOOKUP(W37,'Datos Validacion'!$E$6:$F$15,2,0)</f>
        <v>0.6</v>
      </c>
      <c r="Y37" s="1349" t="s">
        <v>1502</v>
      </c>
      <c r="Z37" s="1349" t="s">
        <v>263</v>
      </c>
      <c r="AA37" s="787" t="s">
        <v>1500</v>
      </c>
      <c r="AB37" s="800" t="s">
        <v>89</v>
      </c>
      <c r="AC37" s="787" t="s">
        <v>289</v>
      </c>
      <c r="AD37" s="800" t="s">
        <v>91</v>
      </c>
      <c r="AE37" s="800" t="s">
        <v>92</v>
      </c>
      <c r="AF37" s="1616">
        <f>VLOOKUP(AE37,'Datos Validacion'!$K$6:$L$8,2,0)</f>
        <v>0.25</v>
      </c>
      <c r="AG37" s="800" t="s">
        <v>188</v>
      </c>
      <c r="AH37" s="1616">
        <f>VLOOKUP(AG37,'Datos Validacion'!$M$6:$N$7,2,0)</f>
        <v>0.25</v>
      </c>
      <c r="AI37" s="800" t="s">
        <v>94</v>
      </c>
      <c r="AJ37" s="787" t="s">
        <v>189</v>
      </c>
      <c r="AK37" s="800" t="s">
        <v>96</v>
      </c>
      <c r="AL37" s="800" t="s">
        <v>290</v>
      </c>
      <c r="AM37" s="811">
        <f>+AF37+AH37</f>
        <v>0.5</v>
      </c>
      <c r="AN37" s="1615" t="str">
        <f>IF(AO37&lt;=20%,"MUY BAJA",IF(AO37&lt;=40%,"BAJA",IF(AO37&lt;=60%,"MEDIA",IF(AO37&lt;=80%,"ALTA","MUY ALTA"))))</f>
        <v>MUY BAJA</v>
      </c>
      <c r="AO37" s="1642">
        <f>IF(OR(AE37="prevenir",AE37="detectar"),(V37-(V37*AM37)), V37)</f>
        <v>0.2</v>
      </c>
      <c r="AP37" s="1615" t="str">
        <f>IF(AQ37&lt;=20%,"LEVE",IF(AQ37&lt;=40%,"MENOR",IF(AQ37&lt;=60%,"MODERADO",IF(AQ37&lt;=80%,"MAYOR","CATASTROFICO"))))</f>
        <v>MODERADO</v>
      </c>
      <c r="AQ37" s="1642">
        <f>IF(AE37="corregir",(X37-(X37*AM37)), X37)</f>
        <v>0.6</v>
      </c>
      <c r="AR37" s="1349" t="s">
        <v>263</v>
      </c>
      <c r="AS37" s="1346" t="s">
        <v>191</v>
      </c>
      <c r="AT37" s="1345"/>
      <c r="AU37" s="803" t="s">
        <v>192</v>
      </c>
      <c r="AV37" s="808" t="s">
        <v>312</v>
      </c>
      <c r="AW37" s="805" t="str">
        <f t="shared" ref="AW37" si="26">AW18</f>
        <v>Oficina Sistemas de Información 
SPI</v>
      </c>
      <c r="AX37" s="1577"/>
      <c r="AY37" s="810" t="str">
        <f t="shared" ref="AY37:BA37" si="27">AY18</f>
        <v>Reportes de Accesos a los Servicios de TI, Aplicaciones y Sitios Web</v>
      </c>
      <c r="AZ37" s="805" t="str">
        <f t="shared" si="27"/>
        <v>Oficina Sistemas de Información 
SPI</v>
      </c>
      <c r="BA37" s="805" t="str">
        <f t="shared" si="27"/>
        <v>MRSPI2022 Seguimeinto Acciones 202312 202402</v>
      </c>
      <c r="BB37" s="805"/>
      <c r="BC37" s="805" t="str">
        <f t="shared" ref="BC37:BE37" si="28">BC18</f>
        <v>X</v>
      </c>
      <c r="BD37" s="810" t="str">
        <f t="shared" si="28"/>
        <v>Revisión periódica de accesos a los servicios de aplicativos Web institucionales.</v>
      </c>
      <c r="BE37" s="1572" t="str">
        <f t="shared" si="28"/>
        <v>Cumplida</v>
      </c>
    </row>
    <row r="38" spans="2:57" s="789" customFormat="1" ht="105">
      <c r="B38" s="1349"/>
      <c r="C38" s="1348"/>
      <c r="D38" s="1348"/>
      <c r="E38" s="1348"/>
      <c r="F38" s="1347"/>
      <c r="G38" s="1348"/>
      <c r="H38" s="1349"/>
      <c r="I38" s="1348"/>
      <c r="J38" s="1348"/>
      <c r="K38" s="1612"/>
      <c r="L38" s="1347"/>
      <c r="M38" s="1348"/>
      <c r="N38" s="1348"/>
      <c r="O38" s="1345"/>
      <c r="P38" s="1612"/>
      <c r="Q38" s="1346"/>
      <c r="R38" s="1352"/>
      <c r="S38" s="1345"/>
      <c r="T38" s="1350"/>
      <c r="U38" s="1346"/>
      <c r="V38" s="1613"/>
      <c r="W38" s="1351"/>
      <c r="X38" s="1614"/>
      <c r="Y38" s="1349"/>
      <c r="Z38" s="1349"/>
      <c r="AA38" s="787" t="s">
        <v>1501</v>
      </c>
      <c r="AB38" s="800" t="s">
        <v>89</v>
      </c>
      <c r="AC38" s="800" t="s">
        <v>167</v>
      </c>
      <c r="AD38" s="800" t="s">
        <v>91</v>
      </c>
      <c r="AE38" s="800" t="s">
        <v>92</v>
      </c>
      <c r="AF38" s="1616">
        <f>VLOOKUP(AE38,'Datos Validacion'!$K$6:$L$8,2,0)</f>
        <v>0.25</v>
      </c>
      <c r="AG38" s="800" t="s">
        <v>188</v>
      </c>
      <c r="AH38" s="1616">
        <f>VLOOKUP(AG38,'Datos Validacion'!$M$6:$N$7,2,0)</f>
        <v>0.25</v>
      </c>
      <c r="AI38" s="800" t="s">
        <v>94</v>
      </c>
      <c r="AJ38" s="787" t="s">
        <v>209</v>
      </c>
      <c r="AK38" s="800" t="s">
        <v>96</v>
      </c>
      <c r="AL38" s="800" t="s">
        <v>210</v>
      </c>
      <c r="AM38" s="811">
        <f t="shared" ref="AM38:AM44" si="29">+AF38+AH38</f>
        <v>0.5</v>
      </c>
      <c r="AN38" s="1615"/>
      <c r="AO38" s="1642"/>
      <c r="AP38" s="1615"/>
      <c r="AQ38" s="1642"/>
      <c r="AR38" s="1349"/>
      <c r="AS38" s="1346"/>
      <c r="AT38" s="1345"/>
      <c r="AU38" s="803" t="s">
        <v>211</v>
      </c>
      <c r="AV38" s="804" t="s">
        <v>313</v>
      </c>
      <c r="AW38" s="805" t="str">
        <f t="shared" ref="AW38" si="30">AW20</f>
        <v>Oficina Sistemas de Información 
- Monitoreo Plataforma Tecnológica</v>
      </c>
      <c r="AX38" s="1577"/>
      <c r="AY38" s="810" t="str">
        <f t="shared" ref="AY38:BA38" si="31">AY20</f>
        <v>Infomes periodicos de seguimiento alertas de eventos e incidentes</v>
      </c>
      <c r="AZ38" s="805" t="str">
        <f t="shared" si="31"/>
        <v>Oficina Sistemas de Información 
- Monitoreo Plataforma Tecnológica</v>
      </c>
      <c r="BA38" s="805" t="str">
        <f t="shared" si="31"/>
        <v>MRSPI2022 Seguimeinto Acciones 202312 202402</v>
      </c>
      <c r="BB38" s="805"/>
      <c r="BC38" s="805" t="str">
        <f t="shared" ref="BC38:BE38" si="32">BC20</f>
        <v>X</v>
      </c>
      <c r="BD38" s="810" t="str">
        <f t="shared" si="32"/>
        <v>ANS Contrato GC363-2025</v>
      </c>
      <c r="BE38" s="1572" t="str">
        <f t="shared" si="32"/>
        <v>Cumplida</v>
      </c>
    </row>
    <row r="39" spans="2:57" s="789" customFormat="1" ht="94.5">
      <c r="B39" s="1349"/>
      <c r="C39" s="1348"/>
      <c r="D39" s="1348"/>
      <c r="E39" s="1348"/>
      <c r="F39" s="1347"/>
      <c r="G39" s="1348"/>
      <c r="H39" s="1349"/>
      <c r="I39" s="1348"/>
      <c r="J39" s="1348"/>
      <c r="K39" s="1612"/>
      <c r="L39" s="1347"/>
      <c r="M39" s="1348"/>
      <c r="N39" s="1348"/>
      <c r="O39" s="1345"/>
      <c r="P39" s="1612"/>
      <c r="Q39" s="1346"/>
      <c r="R39" s="1352"/>
      <c r="S39" s="1345"/>
      <c r="T39" s="1350"/>
      <c r="U39" s="1346"/>
      <c r="V39" s="1613"/>
      <c r="W39" s="1351"/>
      <c r="X39" s="1614"/>
      <c r="Y39" s="1349"/>
      <c r="Z39" s="1349"/>
      <c r="AA39" s="787" t="s">
        <v>1474</v>
      </c>
      <c r="AB39" s="800" t="s">
        <v>89</v>
      </c>
      <c r="AC39" s="800" t="s">
        <v>90</v>
      </c>
      <c r="AD39" s="800" t="s">
        <v>91</v>
      </c>
      <c r="AE39" s="800" t="s">
        <v>92</v>
      </c>
      <c r="AF39" s="1616">
        <f>VLOOKUP(AE39,'Datos Validacion'!$K$6:$L$8,2,0)</f>
        <v>0.25</v>
      </c>
      <c r="AG39" s="800" t="s">
        <v>93</v>
      </c>
      <c r="AH39" s="1616">
        <f>VLOOKUP(AG39,'Datos Validacion'!$M$6:$N$7,2,0)</f>
        <v>0.15</v>
      </c>
      <c r="AI39" s="800" t="s">
        <v>94</v>
      </c>
      <c r="AJ39" s="787" t="s">
        <v>95</v>
      </c>
      <c r="AK39" s="800" t="s">
        <v>96</v>
      </c>
      <c r="AL39" s="800" t="s">
        <v>141</v>
      </c>
      <c r="AM39" s="811">
        <f t="shared" si="29"/>
        <v>0.4</v>
      </c>
      <c r="AN39" s="1615"/>
      <c r="AO39" s="1642"/>
      <c r="AP39" s="1615"/>
      <c r="AQ39" s="1642"/>
      <c r="AR39" s="1349"/>
      <c r="AS39" s="1346"/>
      <c r="AT39" s="787"/>
      <c r="AU39" s="803" t="s">
        <v>287</v>
      </c>
      <c r="AV39" s="808" t="s">
        <v>315</v>
      </c>
      <c r="AW39" s="805" t="str">
        <f t="shared" ref="AW39" si="33">AW18</f>
        <v>Oficina Sistemas de Información 
SPI</v>
      </c>
      <c r="AX39" s="1577"/>
      <c r="AY39" s="810" t="str">
        <f t="shared" ref="AY39:BA39" si="34">AY18</f>
        <v>Reportes de Accesos a los Servicios de TI, Aplicaciones y Sitios Web</v>
      </c>
      <c r="AZ39" s="805" t="str">
        <f t="shared" si="34"/>
        <v>Oficina Sistemas de Información 
SPI</v>
      </c>
      <c r="BA39" s="805" t="str">
        <f t="shared" si="34"/>
        <v>MRSPI2022 Seguimeinto Acciones 202312 202402</v>
      </c>
      <c r="BB39" s="805"/>
      <c r="BC39" s="805" t="str">
        <f t="shared" ref="BC39:BE39" si="35">BC18</f>
        <v>X</v>
      </c>
      <c r="BD39" s="810" t="str">
        <f t="shared" si="35"/>
        <v>Revisión periódica de accesos a los servicios de aplicativos Web institucionales.</v>
      </c>
      <c r="BE39" s="1572" t="str">
        <f t="shared" si="35"/>
        <v>Cumplida</v>
      </c>
    </row>
    <row r="40" spans="2:57" s="789" customFormat="1" ht="252">
      <c r="B40" s="1349" t="s">
        <v>1324</v>
      </c>
      <c r="C40" s="1348"/>
      <c r="D40" s="1348"/>
      <c r="E40" s="1348" t="s">
        <v>316</v>
      </c>
      <c r="F40" s="1347" t="s">
        <v>317</v>
      </c>
      <c r="G40" s="1348" t="s">
        <v>318</v>
      </c>
      <c r="H40" s="1349" t="s">
        <v>256</v>
      </c>
      <c r="I40" s="1348" t="s">
        <v>176</v>
      </c>
      <c r="J40" s="1348" t="s">
        <v>319</v>
      </c>
      <c r="K40" s="1612" t="s">
        <v>320</v>
      </c>
      <c r="L40" s="1347">
        <v>10</v>
      </c>
      <c r="M40" s="1348" t="s">
        <v>321</v>
      </c>
      <c r="N40" s="1348" t="s">
        <v>321</v>
      </c>
      <c r="O40" s="1345" t="s">
        <v>79</v>
      </c>
      <c r="P40" s="1612" t="s">
        <v>322</v>
      </c>
      <c r="Q40" s="1346">
        <v>10</v>
      </c>
      <c r="R40" s="1352" t="s">
        <v>323</v>
      </c>
      <c r="S40" s="1345" t="s">
        <v>82</v>
      </c>
      <c r="T40" s="1350" t="s">
        <v>324</v>
      </c>
      <c r="U40" s="1346" t="s">
        <v>184</v>
      </c>
      <c r="V40" s="1613">
        <f>VLOOKUP(U40,'Datos Validacion'!$C$6:$D$10,2,0)</f>
        <v>0.4</v>
      </c>
      <c r="W40" s="1351" t="s">
        <v>163</v>
      </c>
      <c r="X40" s="1614">
        <f>VLOOKUP(W40,'Datos Validacion'!$E$6:$F$15,2,0)</f>
        <v>0.8</v>
      </c>
      <c r="Y40" s="1349" t="s">
        <v>1503</v>
      </c>
      <c r="Z40" s="1349" t="s">
        <v>165</v>
      </c>
      <c r="AA40" s="787" t="s">
        <v>1491</v>
      </c>
      <c r="AB40" s="800" t="s">
        <v>89</v>
      </c>
      <c r="AC40" s="800" t="s">
        <v>215</v>
      </c>
      <c r="AD40" s="800" t="s">
        <v>91</v>
      </c>
      <c r="AE40" s="800" t="s">
        <v>92</v>
      </c>
      <c r="AF40" s="1616">
        <f>VLOOKUP(AE40,'Datos Validacion'!$K$6:$L$8,2,0)</f>
        <v>0.25</v>
      </c>
      <c r="AG40" s="800" t="s">
        <v>188</v>
      </c>
      <c r="AH40" s="1616">
        <f>VLOOKUP(AG40,'Datos Validacion'!$M$6:$N$7,2,0)</f>
        <v>0.25</v>
      </c>
      <c r="AI40" s="800" t="s">
        <v>94</v>
      </c>
      <c r="AJ40" s="787" t="s">
        <v>216</v>
      </c>
      <c r="AK40" s="800" t="s">
        <v>96</v>
      </c>
      <c r="AL40" s="800" t="s">
        <v>217</v>
      </c>
      <c r="AM40" s="811">
        <f t="shared" si="29"/>
        <v>0.5</v>
      </c>
      <c r="AN40" s="1615" t="str">
        <f t="shared" ref="AN40" si="36">IF(AO40&lt;=20%,"MUY BAJA",IF(AO40&lt;=40%,"BAJA",IF(AO40&lt;=60%,"MEDIA",IF(AO40&lt;=80%,"ALTA","MUY ALTA"))))</f>
        <v>MUY BAJA</v>
      </c>
      <c r="AO40" s="1642">
        <f t="shared" ref="AO40" si="37">IF(OR(AE40="prevenir",AE40="detectar"),(V40-(V40*AM40)), V40)</f>
        <v>0.2</v>
      </c>
      <c r="AP40" s="1615" t="str">
        <f t="shared" ref="AP40" si="38">IF(AQ40&lt;=20%,"LEVE",IF(AQ40&lt;=40%,"MENOR",IF(AQ40&lt;=60%,"MODERADO",IF(AQ40&lt;=80%,"MAYOR","CATASTROFICO"))))</f>
        <v>MAYOR</v>
      </c>
      <c r="AQ40" s="1642">
        <f t="shared" ref="AQ40" si="39">IF(AE40="corregir",(X40-(X40*AM40)), X40)</f>
        <v>0.8</v>
      </c>
      <c r="AR40" s="1349" t="s">
        <v>165</v>
      </c>
      <c r="AS40" s="1346" t="s">
        <v>191</v>
      </c>
      <c r="AT40" s="787"/>
      <c r="AU40" s="803" t="s">
        <v>192</v>
      </c>
      <c r="AV40" s="808" t="s">
        <v>326</v>
      </c>
      <c r="AW40" s="805" t="str">
        <f t="shared" ref="AW40" si="40">AW18</f>
        <v>Oficina Sistemas de Información 
SPI</v>
      </c>
      <c r="AX40" s="1577"/>
      <c r="AY40" s="810" t="str">
        <f t="shared" ref="AY40:BA40" si="41">AY18</f>
        <v>Reportes de Accesos a los Servicios de TI, Aplicaciones y Sitios Web</v>
      </c>
      <c r="AZ40" s="805" t="str">
        <f t="shared" si="41"/>
        <v>Oficina Sistemas de Información 
SPI</v>
      </c>
      <c r="BA40" s="805" t="str">
        <f t="shared" si="41"/>
        <v>MRSPI2022 Seguimeinto Acciones 202312 202402</v>
      </c>
      <c r="BB40" s="805"/>
      <c r="BC40" s="805" t="str">
        <f t="shared" ref="BC40:BE40" si="42">BC18</f>
        <v>X</v>
      </c>
      <c r="BD40" s="810" t="str">
        <f t="shared" si="42"/>
        <v>Revisión periódica de accesos a los servicios de aplicativos Web institucionales.</v>
      </c>
      <c r="BE40" s="1572" t="str">
        <f t="shared" si="42"/>
        <v>Cumplida</v>
      </c>
    </row>
    <row r="41" spans="2:57" s="789" customFormat="1" ht="115.5">
      <c r="B41" s="1349"/>
      <c r="C41" s="1348"/>
      <c r="D41" s="1348"/>
      <c r="E41" s="1348"/>
      <c r="F41" s="1347"/>
      <c r="G41" s="1348"/>
      <c r="H41" s="1349"/>
      <c r="I41" s="1348"/>
      <c r="J41" s="1348"/>
      <c r="K41" s="1612"/>
      <c r="L41" s="1347"/>
      <c r="M41" s="1348"/>
      <c r="N41" s="1348"/>
      <c r="O41" s="1345"/>
      <c r="P41" s="1612"/>
      <c r="Q41" s="1346"/>
      <c r="R41" s="1352"/>
      <c r="S41" s="1345"/>
      <c r="T41" s="1350"/>
      <c r="U41" s="1346"/>
      <c r="V41" s="1613"/>
      <c r="W41" s="1351"/>
      <c r="X41" s="1614"/>
      <c r="Y41" s="1349"/>
      <c r="Z41" s="1349"/>
      <c r="AA41" s="787" t="s">
        <v>1484</v>
      </c>
      <c r="AB41" s="800" t="s">
        <v>89</v>
      </c>
      <c r="AC41" s="787" t="s">
        <v>187</v>
      </c>
      <c r="AD41" s="800" t="s">
        <v>91</v>
      </c>
      <c r="AE41" s="800" t="s">
        <v>92</v>
      </c>
      <c r="AF41" s="1616">
        <f>VLOOKUP(AE41,'Datos Validacion'!$K$6:$L$8,2,0)</f>
        <v>0.25</v>
      </c>
      <c r="AG41" s="800" t="s">
        <v>188</v>
      </c>
      <c r="AH41" s="1616">
        <f>VLOOKUP(AG41,'Datos Validacion'!$M$6:$N$7,2,0)</f>
        <v>0.25</v>
      </c>
      <c r="AI41" s="800" t="s">
        <v>94</v>
      </c>
      <c r="AJ41" s="787" t="s">
        <v>327</v>
      </c>
      <c r="AK41" s="800" t="s">
        <v>96</v>
      </c>
      <c r="AL41" s="800" t="s">
        <v>190</v>
      </c>
      <c r="AM41" s="811">
        <f t="shared" si="29"/>
        <v>0.5</v>
      </c>
      <c r="AN41" s="1615"/>
      <c r="AO41" s="1642"/>
      <c r="AP41" s="1615"/>
      <c r="AQ41" s="1642"/>
      <c r="AR41" s="1349"/>
      <c r="AS41" s="1346"/>
      <c r="AT41" s="787"/>
      <c r="AU41" s="803" t="s">
        <v>328</v>
      </c>
      <c r="AV41" s="808" t="s">
        <v>329</v>
      </c>
      <c r="AW41" s="787" t="s">
        <v>331</v>
      </c>
      <c r="AX41" s="1576"/>
      <c r="AY41" s="806" t="s">
        <v>1403</v>
      </c>
      <c r="AZ41" s="787" t="s">
        <v>331</v>
      </c>
      <c r="BA41" s="807" t="s">
        <v>1343</v>
      </c>
      <c r="BB41" s="806"/>
      <c r="BC41" s="787" t="s">
        <v>152</v>
      </c>
      <c r="BD41" s="804" t="s">
        <v>1404</v>
      </c>
      <c r="BE41" s="812" t="s">
        <v>1314</v>
      </c>
    </row>
    <row r="42" spans="2:57" s="789" customFormat="1" ht="126">
      <c r="B42" s="1349"/>
      <c r="C42" s="1348"/>
      <c r="D42" s="1348"/>
      <c r="E42" s="1348"/>
      <c r="F42" s="1347"/>
      <c r="G42" s="1348"/>
      <c r="H42" s="1349"/>
      <c r="I42" s="1348"/>
      <c r="J42" s="1348"/>
      <c r="K42" s="1612"/>
      <c r="L42" s="1347"/>
      <c r="M42" s="1348"/>
      <c r="N42" s="1348"/>
      <c r="O42" s="1345"/>
      <c r="P42" s="1612"/>
      <c r="Q42" s="1346"/>
      <c r="R42" s="1352"/>
      <c r="S42" s="1345"/>
      <c r="T42" s="1350"/>
      <c r="U42" s="1346"/>
      <c r="V42" s="1613"/>
      <c r="W42" s="1351"/>
      <c r="X42" s="1614"/>
      <c r="Y42" s="1349"/>
      <c r="Z42" s="1349"/>
      <c r="AA42" s="788" t="s">
        <v>1504</v>
      </c>
      <c r="AB42" s="800" t="s">
        <v>89</v>
      </c>
      <c r="AC42" s="800" t="s">
        <v>199</v>
      </c>
      <c r="AD42" s="800" t="s">
        <v>91</v>
      </c>
      <c r="AE42" s="800" t="s">
        <v>92</v>
      </c>
      <c r="AF42" s="1616">
        <f>VLOOKUP(AE42,'Datos Validacion'!$K$6:$L$8,2,0)</f>
        <v>0.25</v>
      </c>
      <c r="AG42" s="800" t="s">
        <v>188</v>
      </c>
      <c r="AH42" s="1616">
        <f>VLOOKUP(AG42,'Datos Validacion'!$M$6:$N$7,2,0)</f>
        <v>0.25</v>
      </c>
      <c r="AI42" s="800" t="s">
        <v>94</v>
      </c>
      <c r="AJ42" s="787" t="s">
        <v>200</v>
      </c>
      <c r="AK42" s="800" t="s">
        <v>96</v>
      </c>
      <c r="AL42" s="800" t="s">
        <v>201</v>
      </c>
      <c r="AM42" s="811">
        <f t="shared" si="29"/>
        <v>0.5</v>
      </c>
      <c r="AN42" s="1615"/>
      <c r="AO42" s="1642"/>
      <c r="AP42" s="1615"/>
      <c r="AQ42" s="1642"/>
      <c r="AR42" s="1349"/>
      <c r="AS42" s="1346"/>
      <c r="AT42" s="787"/>
      <c r="AU42" s="803" t="s">
        <v>334</v>
      </c>
      <c r="AV42" s="804" t="s">
        <v>335</v>
      </c>
      <c r="AW42" s="787" t="s">
        <v>331</v>
      </c>
      <c r="AX42" s="1576"/>
      <c r="AY42" s="806" t="s">
        <v>1413</v>
      </c>
      <c r="AZ42" s="787" t="s">
        <v>331</v>
      </c>
      <c r="BA42" s="807" t="s">
        <v>1339</v>
      </c>
      <c r="BB42" s="806"/>
      <c r="BC42" s="787" t="s">
        <v>152</v>
      </c>
      <c r="BD42" s="804" t="s">
        <v>1414</v>
      </c>
      <c r="BE42" s="812" t="s">
        <v>1314</v>
      </c>
    </row>
    <row r="43" spans="2:57" s="789" customFormat="1" ht="115.5">
      <c r="B43" s="1349"/>
      <c r="C43" s="1348"/>
      <c r="D43" s="1348"/>
      <c r="E43" s="1348"/>
      <c r="F43" s="1347"/>
      <c r="G43" s="1348"/>
      <c r="H43" s="1349"/>
      <c r="I43" s="1348"/>
      <c r="J43" s="1348"/>
      <c r="K43" s="1612"/>
      <c r="L43" s="1347"/>
      <c r="M43" s="1348"/>
      <c r="N43" s="1348"/>
      <c r="O43" s="1345"/>
      <c r="P43" s="1612"/>
      <c r="Q43" s="1346"/>
      <c r="R43" s="1352"/>
      <c r="S43" s="1345"/>
      <c r="T43" s="1350"/>
      <c r="U43" s="1346"/>
      <c r="V43" s="1613"/>
      <c r="W43" s="1351"/>
      <c r="X43" s="1614"/>
      <c r="Y43" s="1349"/>
      <c r="Z43" s="1349"/>
      <c r="AA43" s="787" t="s">
        <v>1486</v>
      </c>
      <c r="AB43" s="800" t="s">
        <v>89</v>
      </c>
      <c r="AC43" s="800" t="s">
        <v>167</v>
      </c>
      <c r="AD43" s="800" t="s">
        <v>91</v>
      </c>
      <c r="AE43" s="800" t="s">
        <v>208</v>
      </c>
      <c r="AF43" s="1616">
        <f>VLOOKUP(AE43,'Datos Validacion'!$K$6:$L$8,2,0)</f>
        <v>0.1</v>
      </c>
      <c r="AG43" s="800" t="s">
        <v>188</v>
      </c>
      <c r="AH43" s="1616">
        <f>VLOOKUP(AG43,'Datos Validacion'!$M$6:$N$7,2,0)</f>
        <v>0.25</v>
      </c>
      <c r="AI43" s="800" t="s">
        <v>94</v>
      </c>
      <c r="AJ43" s="787" t="s">
        <v>209</v>
      </c>
      <c r="AK43" s="800" t="s">
        <v>96</v>
      </c>
      <c r="AL43" s="800" t="s">
        <v>210</v>
      </c>
      <c r="AM43" s="811">
        <f t="shared" si="29"/>
        <v>0.35</v>
      </c>
      <c r="AN43" s="1615"/>
      <c r="AO43" s="1642"/>
      <c r="AP43" s="1615"/>
      <c r="AQ43" s="1642"/>
      <c r="AR43" s="1349"/>
      <c r="AS43" s="1346"/>
      <c r="AT43" s="787"/>
      <c r="AU43" s="803" t="s">
        <v>211</v>
      </c>
      <c r="AV43" s="804" t="s">
        <v>336</v>
      </c>
      <c r="AW43" s="805" t="str">
        <f t="shared" ref="AW43" si="43">AW20</f>
        <v>Oficina Sistemas de Información 
- Monitoreo Plataforma Tecnológica</v>
      </c>
      <c r="AX43" s="1577"/>
      <c r="AY43" s="809" t="str">
        <f t="shared" ref="AY43:BA43" si="44">AY20</f>
        <v>Infomes periodicos de seguimiento alertas de eventos e incidentes</v>
      </c>
      <c r="AZ43" s="805" t="str">
        <f t="shared" si="44"/>
        <v>Oficina Sistemas de Información 
- Monitoreo Plataforma Tecnológica</v>
      </c>
      <c r="BA43" s="805" t="str">
        <f t="shared" si="44"/>
        <v>MRSPI2022 Seguimeinto Acciones 202312 202402</v>
      </c>
      <c r="BB43" s="805"/>
      <c r="BC43" s="805" t="str">
        <f t="shared" ref="BC43:BE43" si="45">BC20</f>
        <v>X</v>
      </c>
      <c r="BD43" s="810" t="str">
        <f t="shared" si="45"/>
        <v>ANS Contrato GC363-2025</v>
      </c>
      <c r="BE43" s="1572" t="str">
        <f t="shared" si="45"/>
        <v>Cumplida</v>
      </c>
    </row>
    <row r="44" spans="2:57" s="789" customFormat="1" ht="178.5">
      <c r="B44" s="1349"/>
      <c r="C44" s="1348"/>
      <c r="D44" s="1348"/>
      <c r="E44" s="1348"/>
      <c r="F44" s="1347"/>
      <c r="G44" s="1348"/>
      <c r="H44" s="1349"/>
      <c r="I44" s="1348"/>
      <c r="J44" s="1348"/>
      <c r="K44" s="1612"/>
      <c r="L44" s="1347"/>
      <c r="M44" s="1348"/>
      <c r="N44" s="1348"/>
      <c r="O44" s="1345"/>
      <c r="P44" s="1612"/>
      <c r="Q44" s="1346"/>
      <c r="R44" s="1352"/>
      <c r="S44" s="1345"/>
      <c r="T44" s="1350"/>
      <c r="U44" s="1346"/>
      <c r="V44" s="1613"/>
      <c r="W44" s="1351"/>
      <c r="X44" s="1614"/>
      <c r="Y44" s="1349"/>
      <c r="Z44" s="1349"/>
      <c r="AA44" s="787" t="s">
        <v>1505</v>
      </c>
      <c r="AB44" s="800" t="s">
        <v>89</v>
      </c>
      <c r="AC44" s="800" t="s">
        <v>219</v>
      </c>
      <c r="AD44" s="800" t="s">
        <v>91</v>
      </c>
      <c r="AE44" s="800" t="s">
        <v>208</v>
      </c>
      <c r="AF44" s="1616">
        <f>VLOOKUP(AE44,'Datos Validacion'!$K$6:$L$8,2,0)</f>
        <v>0.1</v>
      </c>
      <c r="AG44" s="800" t="s">
        <v>188</v>
      </c>
      <c r="AH44" s="1616">
        <f>VLOOKUP(AG44,'Datos Validacion'!$M$6:$N$7,2,0)</f>
        <v>0.25</v>
      </c>
      <c r="AI44" s="800" t="s">
        <v>94</v>
      </c>
      <c r="AJ44" s="787" t="s">
        <v>220</v>
      </c>
      <c r="AK44" s="800" t="s">
        <v>96</v>
      </c>
      <c r="AL44" s="800" t="s">
        <v>221</v>
      </c>
      <c r="AM44" s="811">
        <f t="shared" si="29"/>
        <v>0.35</v>
      </c>
      <c r="AN44" s="1615"/>
      <c r="AO44" s="1642"/>
      <c r="AP44" s="1615"/>
      <c r="AQ44" s="1642"/>
      <c r="AR44" s="1349"/>
      <c r="AS44" s="1346"/>
      <c r="AT44" s="787"/>
      <c r="AU44" s="803" t="s">
        <v>222</v>
      </c>
      <c r="AV44" s="804" t="s">
        <v>338</v>
      </c>
      <c r="AW44" s="805" t="str">
        <f t="shared" ref="AW44" si="46">AW19</f>
        <v>Oficina Sistemas de Información 
- Monitoreo Plataforma Tecnológica</v>
      </c>
      <c r="AX44" s="1577"/>
      <c r="AY44" s="809" t="str">
        <f t="shared" ref="AY44:BA44" si="47">AY19</f>
        <v>Cumplida para la vigencia 2023</v>
      </c>
      <c r="AZ44" s="805" t="str">
        <f t="shared" si="47"/>
        <v>Oficina Sistemas de Información 
- Monitoreo Plataforma Tecnológica</v>
      </c>
      <c r="BA44" s="805" t="str">
        <f t="shared" si="47"/>
        <v>MRSPI2022 Seguimeinto Acciones 202312 202402</v>
      </c>
      <c r="BB44" s="805"/>
      <c r="BC44" s="805" t="str">
        <f t="shared" ref="BC44:BE44" si="48">BC19</f>
        <v>X</v>
      </c>
      <c r="BD44" s="810" t="str">
        <f t="shared" si="48"/>
        <v>Cumplida para la vigencia 2023</v>
      </c>
      <c r="BE44" s="1572" t="str">
        <f t="shared" si="48"/>
        <v>Cumplida</v>
      </c>
    </row>
    <row r="45" spans="2:57" s="789" customFormat="1" ht="147">
      <c r="B45" s="1349" t="s">
        <v>1325</v>
      </c>
      <c r="C45" s="1348"/>
      <c r="D45" s="1348" t="s">
        <v>316</v>
      </c>
      <c r="E45" s="1348"/>
      <c r="F45" s="1347" t="s">
        <v>339</v>
      </c>
      <c r="G45" s="1348" t="s">
        <v>340</v>
      </c>
      <c r="H45" s="1349" t="s">
        <v>256</v>
      </c>
      <c r="I45" s="1348" t="s">
        <v>341</v>
      </c>
      <c r="J45" s="1348" t="s">
        <v>342</v>
      </c>
      <c r="K45" s="1612" t="s">
        <v>343</v>
      </c>
      <c r="L45" s="1347">
        <v>11</v>
      </c>
      <c r="M45" s="1348" t="s">
        <v>344</v>
      </c>
      <c r="N45" s="1348" t="s">
        <v>344</v>
      </c>
      <c r="O45" s="1345" t="s">
        <v>79</v>
      </c>
      <c r="P45" s="1612" t="s">
        <v>345</v>
      </c>
      <c r="Q45" s="1346">
        <v>11</v>
      </c>
      <c r="R45" s="1352" t="s">
        <v>346</v>
      </c>
      <c r="S45" s="1345" t="s">
        <v>82</v>
      </c>
      <c r="T45" s="1350" t="s">
        <v>347</v>
      </c>
      <c r="U45" s="1346" t="s">
        <v>184</v>
      </c>
      <c r="V45" s="1613">
        <f>VLOOKUP(U45,'Datos Validacion'!$C$6:$D$10,2,0)</f>
        <v>0.4</v>
      </c>
      <c r="W45" s="1351" t="s">
        <v>263</v>
      </c>
      <c r="X45" s="1614">
        <f>VLOOKUP(W45,'Datos Validacion'!$E$6:$F$15,2,0)</f>
        <v>0.6</v>
      </c>
      <c r="Y45" s="1349" t="s">
        <v>1506</v>
      </c>
      <c r="Z45" s="1349" t="s">
        <v>263</v>
      </c>
      <c r="AA45" s="1345" t="s">
        <v>1507</v>
      </c>
      <c r="AB45" s="800" t="s">
        <v>89</v>
      </c>
      <c r="AC45" s="800" t="s">
        <v>266</v>
      </c>
      <c r="AD45" s="800" t="s">
        <v>91</v>
      </c>
      <c r="AE45" s="800" t="s">
        <v>92</v>
      </c>
      <c r="AF45" s="1616">
        <f>VLOOKUP(AE45,'Datos Validacion'!$K$6:$L$8,2,0)</f>
        <v>0.25</v>
      </c>
      <c r="AG45" s="800" t="s">
        <v>188</v>
      </c>
      <c r="AH45" s="1616">
        <f>VLOOKUP(AG45,'Datos Validacion'!$M$6:$N$7,2,0)</f>
        <v>0.25</v>
      </c>
      <c r="AI45" s="800" t="s">
        <v>94</v>
      </c>
      <c r="AJ45" s="1348" t="s">
        <v>267</v>
      </c>
      <c r="AK45" s="1348" t="s">
        <v>96</v>
      </c>
      <c r="AL45" s="1348" t="s">
        <v>268</v>
      </c>
      <c r="AM45" s="1615">
        <f>+AF45+AH45</f>
        <v>0.5</v>
      </c>
      <c r="AN45" s="1615" t="str">
        <f>IF(AO45&lt;=20%,"MUY BAJA",IF(AO45&lt;=40%,"BAJA",IF(AO45&lt;=60%,"MEDIA",IF(AO45&lt;=80%,"ALTA","MUY ALTA"))))</f>
        <v>MUY BAJA</v>
      </c>
      <c r="AO45" s="1642">
        <f>IF(OR(AE45="prevenir",AE45="detectar"),(V45-(V45*AM45)), V45)</f>
        <v>0.2</v>
      </c>
      <c r="AP45" s="1615" t="str">
        <f>IF(AQ45&lt;=20%,"LEVE",IF(AQ45&lt;=40%,"MENOR",IF(AQ45&lt;=60%,"MODERADO",IF(AQ45&lt;=80%,"MAYOR","CATASTROFICO"))))</f>
        <v>MODERADO</v>
      </c>
      <c r="AQ45" s="1642">
        <f>IF(AE45="corregir",(X45-(X45*AM45)), X45)</f>
        <v>0.6</v>
      </c>
      <c r="AR45" s="1349" t="s">
        <v>263</v>
      </c>
      <c r="AS45" s="1346" t="s">
        <v>191</v>
      </c>
      <c r="AT45" s="1345"/>
      <c r="AU45" s="803" t="s">
        <v>99</v>
      </c>
      <c r="AV45" s="806" t="s">
        <v>350</v>
      </c>
      <c r="AW45" s="809" t="str">
        <f t="shared" ref="AW45" si="49">AW31</f>
        <v>Oficina Sistemas de Información 
SPI</v>
      </c>
      <c r="AX45" s="1578"/>
      <c r="AY45" s="809" t="str">
        <f t="shared" ref="AY45:BA45" si="50">AY31</f>
        <v xml:space="preserve">Durante el 2024 se adelantarán publicaciones de buenas prácticas de seguridad y privacidad de la información y el manejo de repositorios de almacenamientos.
Se impleemnta a partir del mes de Marzo 2024 acorde con la articulación de la Matriz de Comunicación Interna y la Estrategia Capacitación, Comunicaciópn y Sensibilización - ECCS-SPI. En Desarrollo de la ECCS-SPI el 20/03/2024 se adelantará en el proceso de inducción nuevos funcionarios se informara sobre el alcance de SPI anivel institucional y buenas prácticas SPI y Seguridad Digital. 
</v>
      </c>
      <c r="AZ45" s="809" t="str">
        <f t="shared" si="50"/>
        <v>Oficina Sistemas de Información 
SPI</v>
      </c>
      <c r="BA45" s="809" t="str">
        <f t="shared" si="50"/>
        <v>2 ECCS SPI 2024</v>
      </c>
      <c r="BB45" s="809"/>
      <c r="BC45" s="809" t="str">
        <f t="shared" ref="BC45:BE45" si="51">BC31</f>
        <v>X</v>
      </c>
      <c r="BD45" s="809" t="str">
        <f t="shared" si="51"/>
        <v>Se implementan controles de acceso de usuarios a servicios de almacenamiento institucionales.
Se han definido la ECCS-SPI con los temas a apropiar durante 2024 y articulación con Comunicación Interna para su divulgación.
Apropiación de SPI y Buenas prácticas de control sobre activos: Inducción Nuevos Funcionarios 20/03/2024</v>
      </c>
      <c r="BE45" s="1572" t="str">
        <f t="shared" si="51"/>
        <v xml:space="preserve">En Ejecución </v>
      </c>
    </row>
    <row r="46" spans="2:57" s="789" customFormat="1" ht="84">
      <c r="B46" s="1349"/>
      <c r="C46" s="1348"/>
      <c r="D46" s="1348"/>
      <c r="E46" s="1348"/>
      <c r="F46" s="1347"/>
      <c r="G46" s="1348"/>
      <c r="H46" s="1349"/>
      <c r="I46" s="1348"/>
      <c r="J46" s="1348"/>
      <c r="K46" s="1612"/>
      <c r="L46" s="1347"/>
      <c r="M46" s="1348"/>
      <c r="N46" s="1348"/>
      <c r="O46" s="1345"/>
      <c r="P46" s="1612"/>
      <c r="Q46" s="1346"/>
      <c r="R46" s="1352"/>
      <c r="S46" s="1345"/>
      <c r="T46" s="1350"/>
      <c r="U46" s="1346"/>
      <c r="V46" s="1613"/>
      <c r="W46" s="1351"/>
      <c r="X46" s="1614"/>
      <c r="Y46" s="1349"/>
      <c r="Z46" s="1349"/>
      <c r="AA46" s="1345"/>
      <c r="AB46" s="800" t="s">
        <v>89</v>
      </c>
      <c r="AC46" s="800" t="s">
        <v>266</v>
      </c>
      <c r="AD46" s="800" t="s">
        <v>91</v>
      </c>
      <c r="AE46" s="800" t="s">
        <v>92</v>
      </c>
      <c r="AF46" s="1616">
        <f>VLOOKUP(AE46,'Datos Validacion'!$K$6:$L$8,2,0)</f>
        <v>0.25</v>
      </c>
      <c r="AG46" s="800" t="s">
        <v>188</v>
      </c>
      <c r="AH46" s="1616">
        <f>VLOOKUP(AG46,'Datos Validacion'!$M$6:$N$7,2,0)</f>
        <v>0.25</v>
      </c>
      <c r="AI46" s="800" t="s">
        <v>94</v>
      </c>
      <c r="AJ46" s="1348"/>
      <c r="AK46" s="1348"/>
      <c r="AL46" s="1348"/>
      <c r="AM46" s="1615"/>
      <c r="AN46" s="1615"/>
      <c r="AO46" s="1642"/>
      <c r="AP46" s="1615"/>
      <c r="AQ46" s="1642"/>
      <c r="AR46" s="1349"/>
      <c r="AS46" s="1346"/>
      <c r="AT46" s="1345"/>
      <c r="AU46" s="803" t="s">
        <v>287</v>
      </c>
      <c r="AV46" s="806"/>
      <c r="AW46" s="809"/>
      <c r="AX46" s="1578"/>
      <c r="AY46" s="809"/>
      <c r="AZ46" s="809"/>
      <c r="BA46" s="809"/>
      <c r="BB46" s="809"/>
      <c r="BC46" s="809" t="str">
        <f>BC32</f>
        <v>X</v>
      </c>
      <c r="BD46" s="809" t="str">
        <f>BD32</f>
        <v>Se implementan controles de acceso de usuarios a servicios de almacenamiento institucionales.
Se han definido la ECCS-SPI con los temas a apropiar durante 2024 y articulación con Comunicación Interna para su divulgación.
Apropiación de SPI y Buenas prácticas de control sobre activos: Inducción Nuevos Funcionarios 20/03/2025</v>
      </c>
      <c r="BE46" s="1572" t="s">
        <v>1340</v>
      </c>
    </row>
    <row r="47" spans="2:57" s="789" customFormat="1" ht="105">
      <c r="B47" s="1349"/>
      <c r="C47" s="1348"/>
      <c r="D47" s="1348"/>
      <c r="E47" s="1348"/>
      <c r="F47" s="1347"/>
      <c r="G47" s="1348"/>
      <c r="H47" s="1349"/>
      <c r="I47" s="1348"/>
      <c r="J47" s="1348"/>
      <c r="K47" s="1612"/>
      <c r="L47" s="1347"/>
      <c r="M47" s="1348"/>
      <c r="N47" s="1348"/>
      <c r="O47" s="1345"/>
      <c r="P47" s="1612"/>
      <c r="Q47" s="1346"/>
      <c r="R47" s="1352"/>
      <c r="S47" s="1345"/>
      <c r="T47" s="1350"/>
      <c r="U47" s="1346"/>
      <c r="V47" s="1613"/>
      <c r="W47" s="1351"/>
      <c r="X47" s="1614"/>
      <c r="Y47" s="1349"/>
      <c r="Z47" s="1349"/>
      <c r="AA47" s="787" t="s">
        <v>1501</v>
      </c>
      <c r="AB47" s="800" t="s">
        <v>89</v>
      </c>
      <c r="AC47" s="800" t="s">
        <v>167</v>
      </c>
      <c r="AD47" s="800" t="s">
        <v>91</v>
      </c>
      <c r="AE47" s="800" t="s">
        <v>208</v>
      </c>
      <c r="AF47" s="1616">
        <f>VLOOKUP(AE47,'Datos Validacion'!$K$6:$L$8,2,0)</f>
        <v>0.1</v>
      </c>
      <c r="AG47" s="800" t="s">
        <v>188</v>
      </c>
      <c r="AH47" s="1616">
        <f>VLOOKUP(AG47,'Datos Validacion'!$M$6:$N$7,2,0)</f>
        <v>0.25</v>
      </c>
      <c r="AI47" s="800" t="s">
        <v>94</v>
      </c>
      <c r="AJ47" s="787" t="s">
        <v>209</v>
      </c>
      <c r="AK47" s="800" t="s">
        <v>96</v>
      </c>
      <c r="AL47" s="800" t="s">
        <v>210</v>
      </c>
      <c r="AM47" s="811">
        <f t="shared" ref="AM47" si="52">+AF47+AH47</f>
        <v>0.35</v>
      </c>
      <c r="AN47" s="1615"/>
      <c r="AO47" s="1642"/>
      <c r="AP47" s="1615"/>
      <c r="AQ47" s="1642"/>
      <c r="AR47" s="1349"/>
      <c r="AS47" s="1346"/>
      <c r="AT47" s="1345"/>
      <c r="AU47" s="803" t="s">
        <v>211</v>
      </c>
      <c r="AV47" s="804" t="s">
        <v>351</v>
      </c>
      <c r="AW47" s="805" t="str">
        <f t="shared" ref="AW47" si="53">AW20</f>
        <v>Oficina Sistemas de Información 
- Monitoreo Plataforma Tecnológica</v>
      </c>
      <c r="AX47" s="1577"/>
      <c r="AY47" s="809" t="str">
        <f t="shared" ref="AY47:BA47" si="54">AY20</f>
        <v>Infomes periodicos de seguimiento alertas de eventos e incidentes</v>
      </c>
      <c r="AZ47" s="805" t="str">
        <f t="shared" si="54"/>
        <v>Oficina Sistemas de Información 
- Monitoreo Plataforma Tecnológica</v>
      </c>
      <c r="BA47" s="805" t="str">
        <f t="shared" si="54"/>
        <v>MRSPI2022 Seguimeinto Acciones 202312 202402</v>
      </c>
      <c r="BB47" s="805"/>
      <c r="BC47" s="805" t="str">
        <f t="shared" ref="BC47:BE47" si="55">BC20</f>
        <v>X</v>
      </c>
      <c r="BD47" s="810" t="str">
        <f t="shared" si="55"/>
        <v>ANS Contrato GC363-2025</v>
      </c>
      <c r="BE47" s="1572" t="str">
        <f t="shared" si="55"/>
        <v>Cumplida</v>
      </c>
    </row>
    <row r="48" spans="2:57" s="789" customFormat="1" ht="147">
      <c r="B48" s="1349" t="s">
        <v>1326</v>
      </c>
      <c r="C48" s="1348"/>
      <c r="D48" s="1348"/>
      <c r="E48" s="1348"/>
      <c r="F48" s="1347" t="s">
        <v>352</v>
      </c>
      <c r="G48" s="1348" t="s">
        <v>353</v>
      </c>
      <c r="H48" s="1349" t="s">
        <v>256</v>
      </c>
      <c r="I48" s="1348" t="s">
        <v>341</v>
      </c>
      <c r="J48" s="1348" t="s">
        <v>342</v>
      </c>
      <c r="K48" s="1612" t="s">
        <v>343</v>
      </c>
      <c r="L48" s="1347">
        <v>12</v>
      </c>
      <c r="M48" s="1348" t="s">
        <v>354</v>
      </c>
      <c r="N48" s="1348" t="s">
        <v>355</v>
      </c>
      <c r="O48" s="1345" t="s">
        <v>117</v>
      </c>
      <c r="P48" s="1612" t="s">
        <v>345</v>
      </c>
      <c r="Q48" s="1346">
        <v>12</v>
      </c>
      <c r="R48" s="1352" t="s">
        <v>356</v>
      </c>
      <c r="S48" s="1345" t="s">
        <v>82</v>
      </c>
      <c r="T48" s="1350" t="s">
        <v>347</v>
      </c>
      <c r="U48" s="1346" t="s">
        <v>184</v>
      </c>
      <c r="V48" s="1613">
        <f>VLOOKUP(U48,'Datos Validacion'!$C$6:$D$10,2,0)</f>
        <v>0.4</v>
      </c>
      <c r="W48" s="1351" t="s">
        <v>263</v>
      </c>
      <c r="X48" s="1614">
        <f>VLOOKUP(W48,'Datos Validacion'!$E$6:$F$15,2,0)</f>
        <v>0.6</v>
      </c>
      <c r="Y48" s="1349" t="s">
        <v>1506</v>
      </c>
      <c r="Z48" s="1349" t="s">
        <v>263</v>
      </c>
      <c r="AA48" s="1345" t="s">
        <v>1507</v>
      </c>
      <c r="AB48" s="800" t="s">
        <v>89</v>
      </c>
      <c r="AC48" s="800" t="s">
        <v>266</v>
      </c>
      <c r="AD48" s="800" t="s">
        <v>91</v>
      </c>
      <c r="AE48" s="800" t="s">
        <v>92</v>
      </c>
      <c r="AF48" s="1616">
        <f>VLOOKUP(AE48,'Datos Validacion'!$K$6:$L$8,2,0)</f>
        <v>0.25</v>
      </c>
      <c r="AG48" s="800" t="s">
        <v>188</v>
      </c>
      <c r="AH48" s="1616">
        <f>VLOOKUP(AG48,'Datos Validacion'!$M$6:$N$7,2,0)</f>
        <v>0.25</v>
      </c>
      <c r="AI48" s="800" t="s">
        <v>94</v>
      </c>
      <c r="AJ48" s="1348" t="s">
        <v>267</v>
      </c>
      <c r="AK48" s="1348" t="s">
        <v>96</v>
      </c>
      <c r="AL48" s="1348" t="s">
        <v>268</v>
      </c>
      <c r="AM48" s="1615">
        <f>+AF48+AH48</f>
        <v>0.5</v>
      </c>
      <c r="AN48" s="1615" t="str">
        <f>IF(AO48&lt;=20%,"MUY BAJA",IF(AO48&lt;=40%,"BAJA",IF(AO48&lt;=60%,"MEDIA",IF(AO48&lt;=80%,"ALTA","MUY ALTA"))))</f>
        <v>MUY BAJA</v>
      </c>
      <c r="AO48" s="1642">
        <f>IF(OR(AE48="prevenir",AE48="detectar"),(V48-(V48*AM48)), V48)</f>
        <v>0.2</v>
      </c>
      <c r="AP48" s="1615" t="str">
        <f>IF(AQ48&lt;=20%,"LEVE",IF(AQ48&lt;=40%,"MENOR",IF(AQ48&lt;=60%,"MODERADO",IF(AQ48&lt;=80%,"MAYOR","CATASTROFICO"))))</f>
        <v>MODERADO</v>
      </c>
      <c r="AQ48" s="1642">
        <f>IF(AE48="corregir",(X48-(X48*AM48)), X48)</f>
        <v>0.6</v>
      </c>
      <c r="AR48" s="1349" t="s">
        <v>263</v>
      </c>
      <c r="AS48" s="1346" t="s">
        <v>191</v>
      </c>
      <c r="AT48" s="1345"/>
      <c r="AU48" s="803" t="s">
        <v>99</v>
      </c>
      <c r="AV48" s="806" t="s">
        <v>350</v>
      </c>
      <c r="AW48" s="809" t="str">
        <f t="shared" ref="AW48" si="56">AW31</f>
        <v>Oficina Sistemas de Información 
SPI</v>
      </c>
      <c r="AX48" s="1578"/>
      <c r="AY48" s="809" t="str">
        <f t="shared" ref="AY48:BA48" si="57">AY31</f>
        <v xml:space="preserve">Durante el 2024 se adelantarán publicaciones de buenas prácticas de seguridad y privacidad de la información y el manejo de repositorios de almacenamientos.
Se impleemnta a partir del mes de Marzo 2024 acorde con la articulación de la Matriz de Comunicación Interna y la Estrategia Capacitación, Comunicaciópn y Sensibilización - ECCS-SPI. En Desarrollo de la ECCS-SPI el 20/03/2024 se adelantará en el proceso de inducción nuevos funcionarios se informara sobre el alcance de SPI anivel institucional y buenas prácticas SPI y Seguridad Digital. 
</v>
      </c>
      <c r="AZ48" s="809" t="str">
        <f t="shared" si="57"/>
        <v>Oficina Sistemas de Información 
SPI</v>
      </c>
      <c r="BA48" s="809" t="str">
        <f t="shared" si="57"/>
        <v>2 ECCS SPI 2024</v>
      </c>
      <c r="BB48" s="809"/>
      <c r="BC48" s="809" t="str">
        <f t="shared" ref="BC48:BE49" si="58">BC31</f>
        <v>X</v>
      </c>
      <c r="BD48" s="809" t="str">
        <f t="shared" si="58"/>
        <v>Se implementan controles de acceso de usuarios a servicios de almacenamiento institucionales.
Se han definido la ECCS-SPI con los temas a apropiar durante 2024 y articulación con Comunicación Interna para su divulgación.
Apropiación de SPI y Buenas prácticas de control sobre activos: Inducción Nuevos Funcionarios 20/03/2024</v>
      </c>
      <c r="BE48" s="1572" t="str">
        <f t="shared" si="58"/>
        <v xml:space="preserve">En Ejecución </v>
      </c>
    </row>
    <row r="49" spans="2:57" s="789" customFormat="1" ht="73.5">
      <c r="B49" s="1349"/>
      <c r="C49" s="1348"/>
      <c r="D49" s="1348"/>
      <c r="E49" s="1348"/>
      <c r="F49" s="1347"/>
      <c r="G49" s="1348"/>
      <c r="H49" s="1349"/>
      <c r="I49" s="1348"/>
      <c r="J49" s="1348"/>
      <c r="K49" s="1612"/>
      <c r="L49" s="1347"/>
      <c r="M49" s="1348"/>
      <c r="N49" s="1348"/>
      <c r="O49" s="1345"/>
      <c r="P49" s="1612"/>
      <c r="Q49" s="1346"/>
      <c r="R49" s="1352"/>
      <c r="S49" s="1345"/>
      <c r="T49" s="1350"/>
      <c r="U49" s="1346"/>
      <c r="V49" s="1613"/>
      <c r="W49" s="1351"/>
      <c r="X49" s="1614"/>
      <c r="Y49" s="1349"/>
      <c r="Z49" s="1349"/>
      <c r="AA49" s="1345"/>
      <c r="AB49" s="800" t="s">
        <v>89</v>
      </c>
      <c r="AC49" s="800" t="s">
        <v>266</v>
      </c>
      <c r="AD49" s="800" t="s">
        <v>91</v>
      </c>
      <c r="AE49" s="800" t="s">
        <v>92</v>
      </c>
      <c r="AF49" s="1616">
        <f>VLOOKUP(AE49,'Datos Validacion'!$K$6:$L$8,2,0)</f>
        <v>0.25</v>
      </c>
      <c r="AG49" s="800" t="s">
        <v>188</v>
      </c>
      <c r="AH49" s="1616">
        <f>VLOOKUP(AG49,'Datos Validacion'!$M$6:$N$7,2,0)</f>
        <v>0.25</v>
      </c>
      <c r="AI49" s="800" t="s">
        <v>94</v>
      </c>
      <c r="AJ49" s="1348"/>
      <c r="AK49" s="1348"/>
      <c r="AL49" s="1348"/>
      <c r="AM49" s="1615"/>
      <c r="AN49" s="1615"/>
      <c r="AO49" s="1642"/>
      <c r="AP49" s="1615"/>
      <c r="AQ49" s="1642"/>
      <c r="AR49" s="1349"/>
      <c r="AS49" s="1346"/>
      <c r="AT49" s="1345"/>
      <c r="AU49" s="803" t="s">
        <v>287</v>
      </c>
      <c r="AV49" s="806"/>
      <c r="AW49" s="809"/>
      <c r="AX49" s="1578"/>
      <c r="AY49" s="809"/>
      <c r="AZ49" s="809"/>
      <c r="BA49" s="809"/>
      <c r="BB49" s="809"/>
      <c r="BC49" s="809" t="s">
        <v>152</v>
      </c>
      <c r="BD49" s="809" t="str">
        <f>BD23</f>
        <v>Revisión periódica de accesos a los servicios de aplicativos Web institucionales.</v>
      </c>
      <c r="BE49" s="1572" t="s">
        <v>1340</v>
      </c>
    </row>
    <row r="50" spans="2:57" s="789" customFormat="1" ht="105">
      <c r="B50" s="1349"/>
      <c r="C50" s="1348"/>
      <c r="D50" s="1348"/>
      <c r="E50" s="1348"/>
      <c r="F50" s="1347"/>
      <c r="G50" s="1348"/>
      <c r="H50" s="1349"/>
      <c r="I50" s="1348"/>
      <c r="J50" s="1348"/>
      <c r="K50" s="1612"/>
      <c r="L50" s="1347"/>
      <c r="M50" s="1348"/>
      <c r="N50" s="1348"/>
      <c r="O50" s="1345"/>
      <c r="P50" s="1612"/>
      <c r="Q50" s="1346"/>
      <c r="R50" s="1352"/>
      <c r="S50" s="1345"/>
      <c r="T50" s="1350"/>
      <c r="U50" s="1346"/>
      <c r="V50" s="1613"/>
      <c r="W50" s="1351"/>
      <c r="X50" s="1614"/>
      <c r="Y50" s="1349"/>
      <c r="Z50" s="1349"/>
      <c r="AA50" s="787" t="s">
        <v>1501</v>
      </c>
      <c r="AB50" s="800" t="s">
        <v>89</v>
      </c>
      <c r="AC50" s="800" t="s">
        <v>167</v>
      </c>
      <c r="AD50" s="800" t="s">
        <v>91</v>
      </c>
      <c r="AE50" s="800" t="s">
        <v>208</v>
      </c>
      <c r="AF50" s="1616">
        <f>VLOOKUP(AE50,'Datos Validacion'!$K$6:$L$8,2,0)</f>
        <v>0.1</v>
      </c>
      <c r="AG50" s="800" t="s">
        <v>188</v>
      </c>
      <c r="AH50" s="1616">
        <f>VLOOKUP(AG50,'Datos Validacion'!$M$6:$N$7,2,0)</f>
        <v>0.25</v>
      </c>
      <c r="AI50" s="800" t="s">
        <v>94</v>
      </c>
      <c r="AJ50" s="787" t="s">
        <v>209</v>
      </c>
      <c r="AK50" s="800" t="s">
        <v>96</v>
      </c>
      <c r="AL50" s="800" t="s">
        <v>210</v>
      </c>
      <c r="AM50" s="811">
        <f t="shared" ref="AM50" si="59">+AF50+AH50</f>
        <v>0.35</v>
      </c>
      <c r="AN50" s="1615"/>
      <c r="AO50" s="1642"/>
      <c r="AP50" s="1615"/>
      <c r="AQ50" s="1642"/>
      <c r="AR50" s="1349"/>
      <c r="AS50" s="1346"/>
      <c r="AT50" s="1345"/>
      <c r="AU50" s="803" t="s">
        <v>211</v>
      </c>
      <c r="AV50" s="804" t="s">
        <v>351</v>
      </c>
      <c r="AW50" s="805" t="str">
        <f t="shared" ref="AW50" si="60">AW20</f>
        <v>Oficina Sistemas de Información 
- Monitoreo Plataforma Tecnológica</v>
      </c>
      <c r="AX50" s="1577"/>
      <c r="AY50" s="809" t="str">
        <f t="shared" ref="AY50:BA50" si="61">AY20</f>
        <v>Infomes periodicos de seguimiento alertas de eventos e incidentes</v>
      </c>
      <c r="AZ50" s="805" t="str">
        <f t="shared" si="61"/>
        <v>Oficina Sistemas de Información 
- Monitoreo Plataforma Tecnológica</v>
      </c>
      <c r="BA50" s="805" t="str">
        <f t="shared" si="61"/>
        <v>MRSPI2022 Seguimeinto Acciones 202312 202402</v>
      </c>
      <c r="BB50" s="805"/>
      <c r="BC50" s="805" t="str">
        <f t="shared" ref="BC50:BE50" si="62">BC20</f>
        <v>X</v>
      </c>
      <c r="BD50" s="810" t="str">
        <f t="shared" si="62"/>
        <v>ANS Contrato GC363-2025</v>
      </c>
      <c r="BE50" s="1572" t="str">
        <f t="shared" si="62"/>
        <v>Cumplida</v>
      </c>
    </row>
    <row r="51" spans="2:57" s="789" customFormat="1" ht="147">
      <c r="B51" s="1346" t="s">
        <v>1327</v>
      </c>
      <c r="C51" s="1620"/>
      <c r="D51" s="1620"/>
      <c r="E51" s="1346"/>
      <c r="F51" s="1347" t="s">
        <v>357</v>
      </c>
      <c r="G51" s="1348" t="s">
        <v>358</v>
      </c>
      <c r="H51" s="1349" t="s">
        <v>256</v>
      </c>
      <c r="I51" s="1348" t="s">
        <v>359</v>
      </c>
      <c r="J51" s="1348" t="s">
        <v>360</v>
      </c>
      <c r="K51" s="1612" t="s">
        <v>343</v>
      </c>
      <c r="L51" s="1347">
        <v>13</v>
      </c>
      <c r="M51" s="1348"/>
      <c r="N51" s="1348"/>
      <c r="O51" s="1345" t="s">
        <v>79</v>
      </c>
      <c r="P51" s="1612" t="s">
        <v>345</v>
      </c>
      <c r="Q51" s="1346">
        <v>13</v>
      </c>
      <c r="R51" s="1352" t="s">
        <v>361</v>
      </c>
      <c r="S51" s="1345" t="s">
        <v>82</v>
      </c>
      <c r="T51" s="1350" t="s">
        <v>362</v>
      </c>
      <c r="U51" s="1346" t="s">
        <v>184</v>
      </c>
      <c r="V51" s="1613">
        <f>VLOOKUP(U51,'Datos Validacion'!$C$6:$D$10,2,0)</f>
        <v>0.4</v>
      </c>
      <c r="W51" s="1351" t="s">
        <v>263</v>
      </c>
      <c r="X51" s="1614">
        <f>VLOOKUP(W51,'Datos Validacion'!$E$6:$F$15,2,0)</f>
        <v>0.6</v>
      </c>
      <c r="Y51" s="1348" t="s">
        <v>1508</v>
      </c>
      <c r="Z51" s="1349" t="s">
        <v>263</v>
      </c>
      <c r="AA51" s="1345" t="s">
        <v>1507</v>
      </c>
      <c r="AB51" s="800" t="s">
        <v>89</v>
      </c>
      <c r="AC51" s="800" t="s">
        <v>266</v>
      </c>
      <c r="AD51" s="800" t="s">
        <v>91</v>
      </c>
      <c r="AE51" s="800" t="s">
        <v>92</v>
      </c>
      <c r="AF51" s="1616">
        <f>VLOOKUP(AE51,'Datos Validacion'!$K$6:$L$8,2,0)</f>
        <v>0.25</v>
      </c>
      <c r="AG51" s="800" t="s">
        <v>188</v>
      </c>
      <c r="AH51" s="1616">
        <f>VLOOKUP(AG51,'Datos Validacion'!$M$6:$N$7,2,0)</f>
        <v>0.25</v>
      </c>
      <c r="AI51" s="800" t="s">
        <v>94</v>
      </c>
      <c r="AJ51" s="1348" t="s">
        <v>267</v>
      </c>
      <c r="AK51" s="1348" t="s">
        <v>96</v>
      </c>
      <c r="AL51" s="1348" t="s">
        <v>268</v>
      </c>
      <c r="AM51" s="1615">
        <f>+AF51+AH51</f>
        <v>0.5</v>
      </c>
      <c r="AN51" s="1615" t="str">
        <f t="shared" ref="AN51:AN57" si="63">IF(AO51&lt;=20%,"MUY BAJA",IF(AO51&lt;=40%,"BAJA",IF(AO51&lt;=60%,"MEDIA",IF(AO51&lt;=80%,"ALTA","MUY ALTA"))))</f>
        <v>MUY BAJA</v>
      </c>
      <c r="AO51" s="1642">
        <f t="shared" ref="AO51:AO57" si="64">IF(OR(AE51="prevenir",AE51="detectar"),(V51-(V51*AM51)), V51)</f>
        <v>0.2</v>
      </c>
      <c r="AP51" s="1615" t="str">
        <f t="shared" ref="AP51:AP57" si="65">IF(AQ51&lt;=20%,"LEVE",IF(AQ51&lt;=40%,"MENOR",IF(AQ51&lt;=60%,"MODERADO",IF(AQ51&lt;=80%,"MAYOR","CATASTROFICO"))))</f>
        <v>MODERADO</v>
      </c>
      <c r="AQ51" s="1642">
        <f t="shared" ref="AQ51:AQ57" si="66">IF(AE51="corregir",(X51-(X51*AM51)), X51)</f>
        <v>0.6</v>
      </c>
      <c r="AR51" s="1349" t="s">
        <v>263</v>
      </c>
      <c r="AS51" s="1346" t="s">
        <v>191</v>
      </c>
      <c r="AT51" s="806"/>
      <c r="AU51" s="803" t="s">
        <v>99</v>
      </c>
      <c r="AV51" s="806" t="s">
        <v>350</v>
      </c>
      <c r="AW51" s="809" t="str">
        <f t="shared" ref="AW51" si="67">AW31</f>
        <v>Oficina Sistemas de Información 
SPI</v>
      </c>
      <c r="AX51" s="1578"/>
      <c r="AY51" s="809" t="str">
        <f t="shared" ref="AY51:BA51" si="68">AY31</f>
        <v xml:space="preserve">Durante el 2024 se adelantarán publicaciones de buenas prácticas de seguridad y privacidad de la información y el manejo de repositorios de almacenamientos.
Se impleemnta a partir del mes de Marzo 2024 acorde con la articulación de la Matriz de Comunicación Interna y la Estrategia Capacitación, Comunicaciópn y Sensibilización - ECCS-SPI. En Desarrollo de la ECCS-SPI el 20/03/2024 se adelantará en el proceso de inducción nuevos funcionarios se informara sobre el alcance de SPI anivel institucional y buenas prácticas SPI y Seguridad Digital. 
</v>
      </c>
      <c r="AZ51" s="809" t="str">
        <f t="shared" si="68"/>
        <v>Oficina Sistemas de Información 
SPI</v>
      </c>
      <c r="BA51" s="809" t="str">
        <f t="shared" si="68"/>
        <v>2 ECCS SPI 2024</v>
      </c>
      <c r="BB51" s="809"/>
      <c r="BC51" s="809" t="str">
        <f t="shared" ref="BC51:BE51" si="69">BC31</f>
        <v>X</v>
      </c>
      <c r="BD51" s="809" t="str">
        <f t="shared" si="69"/>
        <v>Se implementan controles de acceso de usuarios a servicios de almacenamiento institucionales.
Se han definido la ECCS-SPI con los temas a apropiar durante 2024 y articulación con Comunicación Interna para su divulgación.
Apropiación de SPI y Buenas prácticas de control sobre activos: Inducción Nuevos Funcionarios 20/03/2024</v>
      </c>
      <c r="BE51" s="1572" t="str">
        <f t="shared" si="69"/>
        <v xml:space="preserve">En Ejecución </v>
      </c>
    </row>
    <row r="52" spans="2:57" s="789" customFormat="1" ht="84">
      <c r="B52" s="1346"/>
      <c r="C52" s="1620"/>
      <c r="D52" s="1620"/>
      <c r="E52" s="1346"/>
      <c r="F52" s="1347"/>
      <c r="G52" s="1348"/>
      <c r="H52" s="1349"/>
      <c r="I52" s="1348"/>
      <c r="J52" s="1348"/>
      <c r="K52" s="1612"/>
      <c r="L52" s="1347"/>
      <c r="M52" s="1348"/>
      <c r="N52" s="1348"/>
      <c r="O52" s="1345"/>
      <c r="P52" s="1612"/>
      <c r="Q52" s="1346"/>
      <c r="R52" s="1352"/>
      <c r="S52" s="1345"/>
      <c r="T52" s="1350"/>
      <c r="U52" s="1346"/>
      <c r="V52" s="1613"/>
      <c r="W52" s="1351"/>
      <c r="X52" s="1614"/>
      <c r="Y52" s="1348"/>
      <c r="Z52" s="1349"/>
      <c r="AA52" s="1345"/>
      <c r="AB52" s="800" t="s">
        <v>89</v>
      </c>
      <c r="AC52" s="800" t="s">
        <v>266</v>
      </c>
      <c r="AD52" s="800" t="s">
        <v>91</v>
      </c>
      <c r="AE52" s="800" t="s">
        <v>92</v>
      </c>
      <c r="AF52" s="1616">
        <f>VLOOKUP(AE52,'Datos Validacion'!$K$6:$L$8,2,0)</f>
        <v>0.25</v>
      </c>
      <c r="AG52" s="800" t="s">
        <v>188</v>
      </c>
      <c r="AH52" s="1616">
        <f>VLOOKUP(AG52,'Datos Validacion'!$M$6:$N$7,2,0)</f>
        <v>0.25</v>
      </c>
      <c r="AI52" s="800" t="s">
        <v>94</v>
      </c>
      <c r="AJ52" s="1348"/>
      <c r="AK52" s="1348"/>
      <c r="AL52" s="1348"/>
      <c r="AM52" s="1615"/>
      <c r="AN52" s="1615"/>
      <c r="AO52" s="1642"/>
      <c r="AP52" s="1615"/>
      <c r="AQ52" s="1642"/>
      <c r="AR52" s="1349"/>
      <c r="AS52" s="1346"/>
      <c r="AT52" s="806"/>
      <c r="AU52" s="803" t="s">
        <v>287</v>
      </c>
      <c r="AV52" s="806"/>
      <c r="AW52" s="809"/>
      <c r="AX52" s="1578"/>
      <c r="AY52" s="809"/>
      <c r="AZ52" s="809"/>
      <c r="BA52" s="809"/>
      <c r="BB52" s="809"/>
      <c r="BC52" s="809" t="str">
        <f>BC32</f>
        <v>X</v>
      </c>
      <c r="BD52" s="809" t="str">
        <f>BD32</f>
        <v>Se implementan controles de acceso de usuarios a servicios de almacenamiento institucionales.
Se han definido la ECCS-SPI con los temas a apropiar durante 2024 y articulación con Comunicación Interna para su divulgación.
Apropiación de SPI y Buenas prácticas de control sobre activos: Inducción Nuevos Funcionarios 20/03/2025</v>
      </c>
      <c r="BE52" s="1572" t="s">
        <v>1340</v>
      </c>
    </row>
    <row r="53" spans="2:57" s="789" customFormat="1" ht="105">
      <c r="B53" s="1346"/>
      <c r="C53" s="1620"/>
      <c r="D53" s="1620"/>
      <c r="E53" s="1346"/>
      <c r="F53" s="1347"/>
      <c r="G53" s="1348"/>
      <c r="H53" s="1349"/>
      <c r="I53" s="1348"/>
      <c r="J53" s="1348"/>
      <c r="K53" s="1612"/>
      <c r="L53" s="1347"/>
      <c r="M53" s="1348"/>
      <c r="N53" s="1348"/>
      <c r="O53" s="1345"/>
      <c r="P53" s="1612"/>
      <c r="Q53" s="1346"/>
      <c r="R53" s="1352"/>
      <c r="S53" s="1345"/>
      <c r="T53" s="1350"/>
      <c r="U53" s="1346"/>
      <c r="V53" s="1613"/>
      <c r="W53" s="1351"/>
      <c r="X53" s="1614"/>
      <c r="Y53" s="1348"/>
      <c r="Z53" s="1349"/>
      <c r="AA53" s="787" t="s">
        <v>1501</v>
      </c>
      <c r="AB53" s="800" t="s">
        <v>89</v>
      </c>
      <c r="AC53" s="800" t="s">
        <v>167</v>
      </c>
      <c r="AD53" s="800" t="s">
        <v>91</v>
      </c>
      <c r="AE53" s="800" t="s">
        <v>208</v>
      </c>
      <c r="AF53" s="1616">
        <f>VLOOKUP(AE53,'Datos Validacion'!$K$6:$L$8,2,0)</f>
        <v>0.1</v>
      </c>
      <c r="AG53" s="800" t="s">
        <v>188</v>
      </c>
      <c r="AH53" s="1616">
        <f>VLOOKUP(AG53,'Datos Validacion'!$M$6:$N$7,2,0)</f>
        <v>0.25</v>
      </c>
      <c r="AI53" s="800" t="s">
        <v>94</v>
      </c>
      <c r="AJ53" s="787" t="s">
        <v>209</v>
      </c>
      <c r="AK53" s="800" t="s">
        <v>96</v>
      </c>
      <c r="AL53" s="800" t="s">
        <v>210</v>
      </c>
      <c r="AM53" s="811">
        <f t="shared" ref="AM53" si="70">+AF53+AH53</f>
        <v>0.35</v>
      </c>
      <c r="AN53" s="1615"/>
      <c r="AO53" s="1642"/>
      <c r="AP53" s="1615"/>
      <c r="AQ53" s="1642"/>
      <c r="AR53" s="1349"/>
      <c r="AS53" s="1346"/>
      <c r="AT53" s="806"/>
      <c r="AU53" s="803" t="s">
        <v>211</v>
      </c>
      <c r="AV53" s="804" t="s">
        <v>351</v>
      </c>
      <c r="AW53" s="805" t="str">
        <f t="shared" ref="AW53" si="71">AW20</f>
        <v>Oficina Sistemas de Información 
- Monitoreo Plataforma Tecnológica</v>
      </c>
      <c r="AX53" s="1577"/>
      <c r="AY53" s="810" t="str">
        <f t="shared" ref="AY53:BE53" si="72">AY20</f>
        <v>Infomes periodicos de seguimiento alertas de eventos e incidentes</v>
      </c>
      <c r="AZ53" s="805" t="str">
        <f t="shared" si="72"/>
        <v>Oficina Sistemas de Información 
- Monitoreo Plataforma Tecnológica</v>
      </c>
      <c r="BA53" s="805" t="str">
        <f t="shared" si="72"/>
        <v>MRSPI2022 Seguimeinto Acciones 202312 202402</v>
      </c>
      <c r="BB53" s="805"/>
      <c r="BC53" s="805" t="str">
        <f t="shared" si="72"/>
        <v>X</v>
      </c>
      <c r="BD53" s="810" t="str">
        <f t="shared" si="72"/>
        <v>ANS Contrato GC363-2025</v>
      </c>
      <c r="BE53" s="1572" t="str">
        <f t="shared" si="72"/>
        <v>Cumplida</v>
      </c>
    </row>
    <row r="54" spans="2:57" s="789" customFormat="1" ht="147">
      <c r="B54" s="1349" t="s">
        <v>1328</v>
      </c>
      <c r="C54" s="1620"/>
      <c r="D54" s="1620"/>
      <c r="E54" s="1348" t="s">
        <v>364</v>
      </c>
      <c r="F54" s="1349" t="s">
        <v>365</v>
      </c>
      <c r="G54" s="1348" t="s">
        <v>366</v>
      </c>
      <c r="H54" s="1349" t="s">
        <v>256</v>
      </c>
      <c r="I54" s="1348" t="s">
        <v>359</v>
      </c>
      <c r="J54" s="1348" t="s">
        <v>360</v>
      </c>
      <c r="K54" s="1612" t="s">
        <v>343</v>
      </c>
      <c r="L54" s="1349">
        <v>14</v>
      </c>
      <c r="M54" s="1348"/>
      <c r="N54" s="1348"/>
      <c r="O54" s="1345" t="s">
        <v>79</v>
      </c>
      <c r="P54" s="1612" t="s">
        <v>345</v>
      </c>
      <c r="Q54" s="1346">
        <v>14</v>
      </c>
      <c r="R54" s="1352" t="s">
        <v>367</v>
      </c>
      <c r="S54" s="1345" t="s">
        <v>82</v>
      </c>
      <c r="T54" s="1350" t="s">
        <v>362</v>
      </c>
      <c r="U54" s="1346" t="s">
        <v>184</v>
      </c>
      <c r="V54" s="1613">
        <f>VLOOKUP(U54,'Datos Validacion'!$C$6:$D$10,2,0)</f>
        <v>0.4</v>
      </c>
      <c r="W54" s="1351" t="s">
        <v>263</v>
      </c>
      <c r="X54" s="1614">
        <f>VLOOKUP(W54,'Datos Validacion'!$E$6:$F$15,2,0)</f>
        <v>0.6</v>
      </c>
      <c r="Y54" s="1348" t="s">
        <v>1508</v>
      </c>
      <c r="Z54" s="1349" t="s">
        <v>263</v>
      </c>
      <c r="AA54" s="1345" t="s">
        <v>1507</v>
      </c>
      <c r="AB54" s="800" t="s">
        <v>89</v>
      </c>
      <c r="AC54" s="800" t="s">
        <v>266</v>
      </c>
      <c r="AD54" s="800" t="s">
        <v>91</v>
      </c>
      <c r="AE54" s="800" t="s">
        <v>92</v>
      </c>
      <c r="AF54" s="1616">
        <f>VLOOKUP(AE54,'Datos Validacion'!$K$6:$L$8,2,0)</f>
        <v>0.25</v>
      </c>
      <c r="AG54" s="800" t="s">
        <v>188</v>
      </c>
      <c r="AH54" s="1616">
        <f>VLOOKUP(AG54,'Datos Validacion'!$M$6:$N$7,2,0)</f>
        <v>0.25</v>
      </c>
      <c r="AI54" s="800" t="s">
        <v>94</v>
      </c>
      <c r="AJ54" s="1348" t="s">
        <v>267</v>
      </c>
      <c r="AK54" s="1348" t="s">
        <v>96</v>
      </c>
      <c r="AL54" s="1348" t="s">
        <v>268</v>
      </c>
      <c r="AM54" s="1615">
        <f>+AF54+AH54</f>
        <v>0.5</v>
      </c>
      <c r="AN54" s="1615" t="str">
        <f t="shared" si="63"/>
        <v>MUY BAJA</v>
      </c>
      <c r="AO54" s="1642">
        <f t="shared" si="64"/>
        <v>0.2</v>
      </c>
      <c r="AP54" s="1615" t="str">
        <f t="shared" si="65"/>
        <v>MODERADO</v>
      </c>
      <c r="AQ54" s="1642">
        <f t="shared" si="66"/>
        <v>0.6</v>
      </c>
      <c r="AR54" s="1349" t="s">
        <v>263</v>
      </c>
      <c r="AS54" s="1346" t="s">
        <v>191</v>
      </c>
      <c r="AT54" s="1345"/>
      <c r="AU54" s="803" t="s">
        <v>99</v>
      </c>
      <c r="AV54" s="806" t="s">
        <v>350</v>
      </c>
      <c r="AW54" s="809" t="str">
        <f t="shared" ref="AW54" si="73">AW31</f>
        <v>Oficina Sistemas de Información 
SPI</v>
      </c>
      <c r="AX54" s="1578"/>
      <c r="AY54" s="809" t="str">
        <f t="shared" ref="AY54:BA54" si="74">AY31</f>
        <v xml:space="preserve">Durante el 2024 se adelantarán publicaciones de buenas prácticas de seguridad y privacidad de la información y el manejo de repositorios de almacenamientos.
Se impleemnta a partir del mes de Marzo 2024 acorde con la articulación de la Matriz de Comunicación Interna y la Estrategia Capacitación, Comunicaciópn y Sensibilización - ECCS-SPI. En Desarrollo de la ECCS-SPI el 20/03/2024 se adelantará en el proceso de inducción nuevos funcionarios se informara sobre el alcance de SPI anivel institucional y buenas prácticas SPI y Seguridad Digital. 
</v>
      </c>
      <c r="AZ54" s="809" t="str">
        <f t="shared" si="74"/>
        <v>Oficina Sistemas de Información 
SPI</v>
      </c>
      <c r="BA54" s="809" t="str">
        <f t="shared" si="74"/>
        <v>2 ECCS SPI 2024</v>
      </c>
      <c r="BB54" s="809"/>
      <c r="BC54" s="809" t="str">
        <f t="shared" ref="BC54:BE54" si="75">BC31</f>
        <v>X</v>
      </c>
      <c r="BD54" s="809" t="str">
        <f t="shared" si="75"/>
        <v>Se implementan controles de acceso de usuarios a servicios de almacenamiento institucionales.
Se han definido la ECCS-SPI con los temas a apropiar durante 2024 y articulación con Comunicación Interna para su divulgación.
Apropiación de SPI y Buenas prácticas de control sobre activos: Inducción Nuevos Funcionarios 20/03/2024</v>
      </c>
      <c r="BE54" s="1572" t="str">
        <f t="shared" si="75"/>
        <v xml:space="preserve">En Ejecución </v>
      </c>
    </row>
    <row r="55" spans="2:57" s="789" customFormat="1" ht="84">
      <c r="B55" s="1349"/>
      <c r="C55" s="1620"/>
      <c r="D55" s="1620"/>
      <c r="E55" s="1348"/>
      <c r="F55" s="1349"/>
      <c r="G55" s="1348"/>
      <c r="H55" s="1349"/>
      <c r="I55" s="1348"/>
      <c r="J55" s="1348"/>
      <c r="K55" s="1612"/>
      <c r="L55" s="1349"/>
      <c r="M55" s="1348"/>
      <c r="N55" s="1348"/>
      <c r="O55" s="1345"/>
      <c r="P55" s="1612"/>
      <c r="Q55" s="1346"/>
      <c r="R55" s="1352"/>
      <c r="S55" s="1345"/>
      <c r="T55" s="1350"/>
      <c r="U55" s="1346"/>
      <c r="V55" s="1613"/>
      <c r="W55" s="1351"/>
      <c r="X55" s="1614"/>
      <c r="Y55" s="1348"/>
      <c r="Z55" s="1349"/>
      <c r="AA55" s="1345"/>
      <c r="AB55" s="800" t="s">
        <v>89</v>
      </c>
      <c r="AC55" s="800" t="s">
        <v>266</v>
      </c>
      <c r="AD55" s="800" t="s">
        <v>91</v>
      </c>
      <c r="AE55" s="800" t="s">
        <v>92</v>
      </c>
      <c r="AF55" s="1616">
        <f>VLOOKUP(AE55,'Datos Validacion'!$K$6:$L$8,2,0)</f>
        <v>0.25</v>
      </c>
      <c r="AG55" s="800" t="s">
        <v>188</v>
      </c>
      <c r="AH55" s="1616">
        <f>VLOOKUP(AG55,'Datos Validacion'!$M$6:$N$7,2,0)</f>
        <v>0.25</v>
      </c>
      <c r="AI55" s="800" t="s">
        <v>94</v>
      </c>
      <c r="AJ55" s="1348"/>
      <c r="AK55" s="1348"/>
      <c r="AL55" s="1348"/>
      <c r="AM55" s="1615"/>
      <c r="AN55" s="1615"/>
      <c r="AO55" s="1642"/>
      <c r="AP55" s="1615"/>
      <c r="AQ55" s="1642"/>
      <c r="AR55" s="1349"/>
      <c r="AS55" s="1346"/>
      <c r="AT55" s="1345"/>
      <c r="AU55" s="803" t="s">
        <v>287</v>
      </c>
      <c r="AV55" s="806"/>
      <c r="AW55" s="809"/>
      <c r="AX55" s="1578"/>
      <c r="AY55" s="809"/>
      <c r="AZ55" s="809"/>
      <c r="BA55" s="809"/>
      <c r="BB55" s="809"/>
      <c r="BC55" s="809" t="str">
        <f>BC32</f>
        <v>X</v>
      </c>
      <c r="BD55" s="809" t="str">
        <f>BD32</f>
        <v>Se implementan controles de acceso de usuarios a servicios de almacenamiento institucionales.
Se han definido la ECCS-SPI con los temas a apropiar durante 2024 y articulación con Comunicación Interna para su divulgación.
Apropiación de SPI y Buenas prácticas de control sobre activos: Inducción Nuevos Funcionarios 20/03/2025</v>
      </c>
      <c r="BE55" s="1572" t="s">
        <v>1340</v>
      </c>
    </row>
    <row r="56" spans="2:57" s="789" customFormat="1" ht="105">
      <c r="B56" s="1349"/>
      <c r="C56" s="1620"/>
      <c r="D56" s="1620"/>
      <c r="E56" s="1348"/>
      <c r="F56" s="1349"/>
      <c r="G56" s="1348"/>
      <c r="H56" s="1349"/>
      <c r="I56" s="1348"/>
      <c r="J56" s="1348"/>
      <c r="K56" s="1612"/>
      <c r="L56" s="1349"/>
      <c r="M56" s="1348"/>
      <c r="N56" s="1348"/>
      <c r="O56" s="1345"/>
      <c r="P56" s="1612"/>
      <c r="Q56" s="1346"/>
      <c r="R56" s="1352"/>
      <c r="S56" s="1345"/>
      <c r="T56" s="1350"/>
      <c r="U56" s="1346"/>
      <c r="V56" s="1613"/>
      <c r="W56" s="1351"/>
      <c r="X56" s="1614"/>
      <c r="Y56" s="1348"/>
      <c r="Z56" s="1349"/>
      <c r="AA56" s="787" t="s">
        <v>1501</v>
      </c>
      <c r="AB56" s="800" t="s">
        <v>89</v>
      </c>
      <c r="AC56" s="800" t="s">
        <v>167</v>
      </c>
      <c r="AD56" s="800" t="s">
        <v>91</v>
      </c>
      <c r="AE56" s="800" t="s">
        <v>208</v>
      </c>
      <c r="AF56" s="1616">
        <f>VLOOKUP(AE56,'Datos Validacion'!$K$6:$L$8,2,0)</f>
        <v>0.1</v>
      </c>
      <c r="AG56" s="800" t="s">
        <v>188</v>
      </c>
      <c r="AH56" s="1616">
        <f>VLOOKUP(AG56,'Datos Validacion'!$M$6:$N$7,2,0)</f>
        <v>0.25</v>
      </c>
      <c r="AI56" s="800" t="s">
        <v>94</v>
      </c>
      <c r="AJ56" s="787" t="s">
        <v>209</v>
      </c>
      <c r="AK56" s="800" t="s">
        <v>96</v>
      </c>
      <c r="AL56" s="800" t="s">
        <v>210</v>
      </c>
      <c r="AM56" s="811">
        <f t="shared" ref="AM56" si="76">+AF56+AH56</f>
        <v>0.35</v>
      </c>
      <c r="AN56" s="1615"/>
      <c r="AO56" s="1642"/>
      <c r="AP56" s="1615"/>
      <c r="AQ56" s="1642"/>
      <c r="AR56" s="1349"/>
      <c r="AS56" s="1346"/>
      <c r="AT56" s="1345"/>
      <c r="AU56" s="803" t="s">
        <v>211</v>
      </c>
      <c r="AV56" s="804" t="s">
        <v>351</v>
      </c>
      <c r="AW56" s="805" t="str">
        <f t="shared" ref="AW56" si="77">AW20</f>
        <v>Oficina Sistemas de Información 
- Monitoreo Plataforma Tecnológica</v>
      </c>
      <c r="AX56" s="1577"/>
      <c r="AY56" s="809" t="str">
        <f t="shared" ref="AY56:BA56" si="78">AY20</f>
        <v>Infomes periodicos de seguimiento alertas de eventos e incidentes</v>
      </c>
      <c r="AZ56" s="805" t="str">
        <f t="shared" si="78"/>
        <v>Oficina Sistemas de Información 
- Monitoreo Plataforma Tecnológica</v>
      </c>
      <c r="BA56" s="805" t="str">
        <f t="shared" si="78"/>
        <v>MRSPI2022 Seguimeinto Acciones 202312 202402</v>
      </c>
      <c r="BB56" s="805"/>
      <c r="BC56" s="805" t="str">
        <f t="shared" ref="BC56:BE56" si="79">BC20</f>
        <v>X</v>
      </c>
      <c r="BD56" s="810" t="str">
        <f t="shared" si="79"/>
        <v>ANS Contrato GC363-2025</v>
      </c>
      <c r="BE56" s="1572" t="str">
        <f t="shared" si="79"/>
        <v>Cumplida</v>
      </c>
    </row>
    <row r="57" spans="2:57" s="789" customFormat="1" ht="220.5">
      <c r="B57" s="1349" t="s">
        <v>1329</v>
      </c>
      <c r="C57" s="1348"/>
      <c r="D57" s="1348"/>
      <c r="E57" s="1348"/>
      <c r="F57" s="1618" t="s">
        <v>368</v>
      </c>
      <c r="G57" s="1348" t="s">
        <v>369</v>
      </c>
      <c r="H57" s="1349" t="s">
        <v>256</v>
      </c>
      <c r="I57" s="1348" t="s">
        <v>370</v>
      </c>
      <c r="J57" s="1348" t="s">
        <v>371</v>
      </c>
      <c r="K57" s="1612" t="s">
        <v>372</v>
      </c>
      <c r="L57" s="1618">
        <v>15</v>
      </c>
      <c r="M57" s="1348"/>
      <c r="N57" s="1348"/>
      <c r="O57" s="1345" t="s">
        <v>79</v>
      </c>
      <c r="P57" s="1612" t="s">
        <v>373</v>
      </c>
      <c r="Q57" s="1346">
        <v>15</v>
      </c>
      <c r="R57" s="1352" t="s">
        <v>374</v>
      </c>
      <c r="S57" s="1345" t="s">
        <v>82</v>
      </c>
      <c r="T57" s="1350" t="s">
        <v>362</v>
      </c>
      <c r="U57" s="1346" t="s">
        <v>184</v>
      </c>
      <c r="V57" s="1613">
        <f>VLOOKUP(U57,'Datos Validacion'!$C$6:$D$10,2,0)</f>
        <v>0.4</v>
      </c>
      <c r="W57" s="1351" t="s">
        <v>263</v>
      </c>
      <c r="X57" s="1614">
        <f>VLOOKUP(W57,'Datos Validacion'!$E$6:$F$15,2,0)</f>
        <v>0.6</v>
      </c>
      <c r="Y57" s="1348" t="s">
        <v>1508</v>
      </c>
      <c r="Z57" s="1349" t="s">
        <v>263</v>
      </c>
      <c r="AA57" s="787" t="s">
        <v>1497</v>
      </c>
      <c r="AB57" s="800" t="s">
        <v>89</v>
      </c>
      <c r="AC57" s="787" t="s">
        <v>266</v>
      </c>
      <c r="AD57" s="800" t="s">
        <v>91</v>
      </c>
      <c r="AE57" s="800" t="s">
        <v>92</v>
      </c>
      <c r="AF57" s="1616">
        <f>VLOOKUP(AE57,'Datos Validacion'!$K$6:$L$8,2,0)</f>
        <v>0.25</v>
      </c>
      <c r="AG57" s="800" t="s">
        <v>188</v>
      </c>
      <c r="AH57" s="1616">
        <f>VLOOKUP(AG57,'Datos Validacion'!$M$6:$N$7,2,0)</f>
        <v>0.25</v>
      </c>
      <c r="AI57" s="800" t="s">
        <v>94</v>
      </c>
      <c r="AJ57" s="787" t="s">
        <v>267</v>
      </c>
      <c r="AK57" s="800" t="s">
        <v>96</v>
      </c>
      <c r="AL57" s="800" t="s">
        <v>268</v>
      </c>
      <c r="AM57" s="811">
        <f>+AF57+AH57</f>
        <v>0.5</v>
      </c>
      <c r="AN57" s="1615" t="str">
        <f t="shared" si="63"/>
        <v>MUY BAJA</v>
      </c>
      <c r="AO57" s="1642">
        <f t="shared" si="64"/>
        <v>0.2</v>
      </c>
      <c r="AP57" s="1615" t="str">
        <f t="shared" si="65"/>
        <v>MODERADO</v>
      </c>
      <c r="AQ57" s="1642">
        <f t="shared" si="66"/>
        <v>0.6</v>
      </c>
      <c r="AR57" s="1349" t="s">
        <v>263</v>
      </c>
      <c r="AS57" s="1346" t="s">
        <v>191</v>
      </c>
      <c r="AT57" s="1345"/>
      <c r="AU57" s="803" t="s">
        <v>375</v>
      </c>
      <c r="AV57" s="804" t="s">
        <v>376</v>
      </c>
      <c r="AW57" s="806" t="s">
        <v>195</v>
      </c>
      <c r="AX57" s="1575"/>
      <c r="AY57" s="804" t="str">
        <f>AY31</f>
        <v xml:space="preserve">Durante el 2024 se adelantarán publicaciones de buenas prácticas de seguridad y privacidad de la información y el manejo de repositorios de almacenamientos.
Se impleemnta a partir del mes de Marzo 2024 acorde con la articulación de la Matriz de Comunicación Interna y la Estrategia Capacitación, Comunicaciópn y Sensibilización - ECCS-SPI. En Desarrollo de la ECCS-SPI el 20/03/2024 se adelantará en el proceso de inducción nuevos funcionarios se informara sobre el alcance de SPI anivel institucional y buenas prácticas SPI y Seguridad Digital. 
</v>
      </c>
      <c r="AZ57" s="787" t="s">
        <v>195</v>
      </c>
      <c r="BA57" s="807" t="str">
        <f>BA31</f>
        <v>2 ECCS SPI 2024</v>
      </c>
      <c r="BB57" s="787"/>
      <c r="BC57" s="787" t="s">
        <v>152</v>
      </c>
      <c r="BD57" s="804" t="str">
        <f>BD31</f>
        <v>Se implementan controles de acceso de usuarios a servicios de almacenamiento institucionales.
Se han definido la ECCS-SPI con los temas a apropiar durante 2024 y articulación con Comunicación Interna para su divulgación.
Apropiación de SPI y Buenas prácticas de control sobre activos: Inducción Nuevos Funcionarios 20/03/2024</v>
      </c>
      <c r="BE57" s="812" t="s">
        <v>1340</v>
      </c>
    </row>
    <row r="58" spans="2:57" s="789" customFormat="1" ht="210">
      <c r="B58" s="1349"/>
      <c r="C58" s="1348"/>
      <c r="D58" s="1348"/>
      <c r="E58" s="1348"/>
      <c r="F58" s="1618"/>
      <c r="G58" s="1348"/>
      <c r="H58" s="1349"/>
      <c r="I58" s="1348"/>
      <c r="J58" s="1348"/>
      <c r="K58" s="1612"/>
      <c r="L58" s="1618"/>
      <c r="M58" s="1348"/>
      <c r="N58" s="1348"/>
      <c r="O58" s="1345"/>
      <c r="P58" s="1612"/>
      <c r="Q58" s="1346"/>
      <c r="R58" s="1352"/>
      <c r="S58" s="1345"/>
      <c r="T58" s="1350"/>
      <c r="U58" s="1346"/>
      <c r="V58" s="1613"/>
      <c r="W58" s="1351"/>
      <c r="X58" s="1614"/>
      <c r="Y58" s="1348"/>
      <c r="Z58" s="1349"/>
      <c r="AA58" s="787" t="s">
        <v>1501</v>
      </c>
      <c r="AB58" s="800" t="s">
        <v>89</v>
      </c>
      <c r="AC58" s="800" t="s">
        <v>167</v>
      </c>
      <c r="AD58" s="800" t="s">
        <v>91</v>
      </c>
      <c r="AE58" s="800" t="s">
        <v>92</v>
      </c>
      <c r="AF58" s="1616">
        <f>VLOOKUP(AE58,'Datos Validacion'!$K$6:$L$8,2,0)</f>
        <v>0.25</v>
      </c>
      <c r="AG58" s="800" t="s">
        <v>188</v>
      </c>
      <c r="AH58" s="1616">
        <f>VLOOKUP(AG58,'Datos Validacion'!$M$6:$N$7,2,0)</f>
        <v>0.25</v>
      </c>
      <c r="AI58" s="800" t="s">
        <v>94</v>
      </c>
      <c r="AJ58" s="787" t="s">
        <v>209</v>
      </c>
      <c r="AK58" s="800" t="s">
        <v>96</v>
      </c>
      <c r="AL58" s="800" t="s">
        <v>210</v>
      </c>
      <c r="AM58" s="811">
        <f t="shared" ref="AM58:AM61" si="80">+AF58+AH58</f>
        <v>0.5</v>
      </c>
      <c r="AN58" s="1615"/>
      <c r="AO58" s="1642"/>
      <c r="AP58" s="1615"/>
      <c r="AQ58" s="1642"/>
      <c r="AR58" s="1349"/>
      <c r="AS58" s="1346"/>
      <c r="AT58" s="1345"/>
      <c r="AU58" s="803" t="s">
        <v>211</v>
      </c>
      <c r="AV58" s="804" t="s">
        <v>378</v>
      </c>
      <c r="AW58" s="806"/>
      <c r="AX58" s="1575"/>
      <c r="AY58" s="804" t="s">
        <v>1439</v>
      </c>
      <c r="AZ58" s="787" t="s">
        <v>195</v>
      </c>
      <c r="BA58" s="813" t="s">
        <v>1440</v>
      </c>
      <c r="BB58" s="787"/>
      <c r="BC58" s="787" t="s">
        <v>105</v>
      </c>
      <c r="BD58" s="804" t="s">
        <v>1438</v>
      </c>
      <c r="BE58" s="812" t="s">
        <v>1340</v>
      </c>
    </row>
    <row r="59" spans="2:57" s="789" customFormat="1" ht="168">
      <c r="B59" s="1346" t="s">
        <v>1330</v>
      </c>
      <c r="C59" s="1620"/>
      <c r="D59" s="1620"/>
      <c r="E59" s="1346" t="s">
        <v>379</v>
      </c>
      <c r="F59" s="1618" t="s">
        <v>380</v>
      </c>
      <c r="G59" s="1348" t="s">
        <v>381</v>
      </c>
      <c r="H59" s="1349" t="s">
        <v>382</v>
      </c>
      <c r="I59" s="1348" t="s">
        <v>383</v>
      </c>
      <c r="J59" s="1348" t="s">
        <v>384</v>
      </c>
      <c r="K59" s="1612" t="s">
        <v>385</v>
      </c>
      <c r="L59" s="1618">
        <v>16</v>
      </c>
      <c r="M59" s="1348" t="s">
        <v>354</v>
      </c>
      <c r="N59" s="1348" t="s">
        <v>386</v>
      </c>
      <c r="O59" s="1345" t="s">
        <v>239</v>
      </c>
      <c r="P59" s="1612" t="s">
        <v>387</v>
      </c>
      <c r="Q59" s="1346">
        <v>16</v>
      </c>
      <c r="R59" s="1352" t="s">
        <v>388</v>
      </c>
      <c r="S59" s="1345" t="s">
        <v>82</v>
      </c>
      <c r="T59" s="1350" t="s">
        <v>136</v>
      </c>
      <c r="U59" s="1346" t="s">
        <v>389</v>
      </c>
      <c r="V59" s="1613">
        <f>VLOOKUP(U59,'Datos Validacion'!$C$6:$D$10,2,0)</f>
        <v>0.2</v>
      </c>
      <c r="W59" s="1351" t="s">
        <v>163</v>
      </c>
      <c r="X59" s="1614">
        <f>VLOOKUP(W59,'Datos Validacion'!$E$6:$F$15,2,0)</f>
        <v>0.8</v>
      </c>
      <c r="Y59" s="1348" t="s">
        <v>1509</v>
      </c>
      <c r="Z59" s="1349" t="s">
        <v>165</v>
      </c>
      <c r="AA59" s="788" t="s">
        <v>1498</v>
      </c>
      <c r="AB59" s="1620" t="s">
        <v>89</v>
      </c>
      <c r="AC59" s="787" t="s">
        <v>391</v>
      </c>
      <c r="AD59" s="800" t="s">
        <v>91</v>
      </c>
      <c r="AE59" s="800" t="s">
        <v>92</v>
      </c>
      <c r="AF59" s="1616">
        <f>VLOOKUP(AE59,'Datos Validacion'!$K$6:$L$8,2,0)</f>
        <v>0.25</v>
      </c>
      <c r="AG59" s="800" t="s">
        <v>93</v>
      </c>
      <c r="AH59" s="1616">
        <f>VLOOKUP(AG59,'Datos Validacion'!$M$6:$N$7,2,0)</f>
        <v>0.15</v>
      </c>
      <c r="AI59" s="800" t="s">
        <v>94</v>
      </c>
      <c r="AJ59" s="787" t="s">
        <v>274</v>
      </c>
      <c r="AK59" s="800" t="s">
        <v>96</v>
      </c>
      <c r="AL59" s="800" t="s">
        <v>392</v>
      </c>
      <c r="AM59" s="811">
        <f t="shared" si="80"/>
        <v>0.4</v>
      </c>
      <c r="AN59" s="1615" t="str">
        <f>IF(AO59&lt;=20%,"MUY BAJA",IF(AO59&lt;=40%,"BAJA",IF(AO59&lt;=60%,"MEDIA",IF(AO59&lt;=80%,"ALTA","MUY ALTA"))))</f>
        <v>MUY BAJA</v>
      </c>
      <c r="AO59" s="1642">
        <f>IF(OR(AE59="prevenir",AE59="detectar"),(V59-(V59*AM59)), V59)</f>
        <v>0.12</v>
      </c>
      <c r="AP59" s="1615" t="str">
        <f>IF(AQ59&lt;=20%,"LEVE",IF(AQ59&lt;=40%,"MENOR",IF(AQ59&lt;=60%,"MODERADO",IF(AQ59&lt;=80%,"MAYOR","CATASTROFICO"))))</f>
        <v>MAYOR</v>
      </c>
      <c r="AQ59" s="1642">
        <f>IF(AE59="corregir",(X59-(X59*AM59)), X59)</f>
        <v>0.8</v>
      </c>
      <c r="AR59" s="1349" t="s">
        <v>165</v>
      </c>
      <c r="AS59" s="1346" t="s">
        <v>191</v>
      </c>
      <c r="AT59" s="1345"/>
      <c r="AU59" s="803" t="s">
        <v>99</v>
      </c>
      <c r="AV59" s="804" t="s">
        <v>393</v>
      </c>
      <c r="AW59" s="787"/>
      <c r="AX59" s="1576"/>
      <c r="AY59" s="806"/>
      <c r="AZ59" s="787"/>
      <c r="BA59" s="807"/>
      <c r="BB59" s="787"/>
      <c r="BC59" s="787" t="str">
        <f>BC12</f>
        <v>X</v>
      </c>
      <c r="BD59" s="787" t="str">
        <f t="shared" ref="BD59:BE59" si="81">BD12</f>
        <v>Con el Plan Institucional de Archivo se propende por: Implementar SIC, Mejorar y actualizar los Instrumentos Archivísticos; Aplicar TRDs y TVDs; Implementar los programas específicos para Documentos Especiales y de Gestión de Documentos Electrónicos; e Implementar el SGDEA para Expediente Electrónico en el SGD.</v>
      </c>
      <c r="BE59" s="787" t="str">
        <f t="shared" si="81"/>
        <v>Cumplida</v>
      </c>
    </row>
    <row r="60" spans="2:57" s="789" customFormat="1" ht="157.5">
      <c r="B60" s="1346"/>
      <c r="C60" s="1620"/>
      <c r="D60" s="1620"/>
      <c r="E60" s="1346"/>
      <c r="F60" s="1618"/>
      <c r="G60" s="1348"/>
      <c r="H60" s="1349"/>
      <c r="I60" s="1348"/>
      <c r="J60" s="1348"/>
      <c r="K60" s="1612"/>
      <c r="L60" s="1618"/>
      <c r="M60" s="1348"/>
      <c r="N60" s="1348"/>
      <c r="O60" s="1345"/>
      <c r="P60" s="1612"/>
      <c r="Q60" s="1346"/>
      <c r="R60" s="1352"/>
      <c r="S60" s="1345"/>
      <c r="T60" s="1350"/>
      <c r="U60" s="1346"/>
      <c r="V60" s="1613"/>
      <c r="W60" s="1351"/>
      <c r="X60" s="1614"/>
      <c r="Y60" s="1348"/>
      <c r="Z60" s="1349"/>
      <c r="AA60" s="787" t="s">
        <v>1500</v>
      </c>
      <c r="AB60" s="800" t="s">
        <v>89</v>
      </c>
      <c r="AC60" s="787" t="s">
        <v>289</v>
      </c>
      <c r="AD60" s="800" t="s">
        <v>91</v>
      </c>
      <c r="AE60" s="800" t="s">
        <v>92</v>
      </c>
      <c r="AF60" s="1616">
        <f>VLOOKUP(AE60,'Datos Validacion'!$K$6:$L$8,2,0)</f>
        <v>0.25</v>
      </c>
      <c r="AG60" s="800" t="s">
        <v>188</v>
      </c>
      <c r="AH60" s="1616">
        <f>VLOOKUP(AG60,'Datos Validacion'!$M$6:$N$7,2,0)</f>
        <v>0.25</v>
      </c>
      <c r="AI60" s="800" t="s">
        <v>94</v>
      </c>
      <c r="AJ60" s="787" t="s">
        <v>327</v>
      </c>
      <c r="AK60" s="800" t="s">
        <v>96</v>
      </c>
      <c r="AL60" s="800" t="s">
        <v>290</v>
      </c>
      <c r="AM60" s="811">
        <f>+AF60+AH60</f>
        <v>0.5</v>
      </c>
      <c r="AN60" s="1615"/>
      <c r="AO60" s="1642"/>
      <c r="AP60" s="1615"/>
      <c r="AQ60" s="1642"/>
      <c r="AR60" s="1349"/>
      <c r="AS60" s="1346"/>
      <c r="AT60" s="1345"/>
      <c r="AU60" s="803" t="s">
        <v>394</v>
      </c>
      <c r="AV60" s="804" t="s">
        <v>395</v>
      </c>
      <c r="AW60" s="805" t="str">
        <f t="shared" ref="AW60" si="82">AW20</f>
        <v>Oficina Sistemas de Información 
- Monitoreo Plataforma Tecnológica</v>
      </c>
      <c r="AX60" s="1577"/>
      <c r="AY60" s="805" t="str">
        <f t="shared" ref="AY60:BE60" si="83">AY20</f>
        <v>Infomes periodicos de seguimiento alertas de eventos e incidentes</v>
      </c>
      <c r="AZ60" s="805" t="str">
        <f t="shared" si="83"/>
        <v>Oficina Sistemas de Información 
- Monitoreo Plataforma Tecnológica</v>
      </c>
      <c r="BA60" s="805" t="str">
        <f t="shared" si="83"/>
        <v>MRSPI2022 Seguimeinto Acciones 202312 202402</v>
      </c>
      <c r="BB60" s="805"/>
      <c r="BC60" s="805" t="str">
        <f t="shared" si="83"/>
        <v>X</v>
      </c>
      <c r="BD60" s="810" t="str">
        <f t="shared" si="83"/>
        <v>ANS Contrato GC363-2025</v>
      </c>
      <c r="BE60" s="1572" t="str">
        <f t="shared" si="83"/>
        <v>Cumplida</v>
      </c>
    </row>
    <row r="61" spans="2:57" s="789" customFormat="1" ht="105">
      <c r="B61" s="1346"/>
      <c r="C61" s="1620"/>
      <c r="D61" s="1620"/>
      <c r="E61" s="1346"/>
      <c r="F61" s="1618"/>
      <c r="G61" s="1348"/>
      <c r="H61" s="1349"/>
      <c r="I61" s="1348"/>
      <c r="J61" s="1348"/>
      <c r="K61" s="1612"/>
      <c r="L61" s="1618"/>
      <c r="M61" s="1348"/>
      <c r="N61" s="1348"/>
      <c r="O61" s="1345"/>
      <c r="P61" s="1612"/>
      <c r="Q61" s="1346"/>
      <c r="R61" s="1352"/>
      <c r="S61" s="1345"/>
      <c r="T61" s="1350"/>
      <c r="U61" s="1346"/>
      <c r="V61" s="1613"/>
      <c r="W61" s="1351"/>
      <c r="X61" s="1614"/>
      <c r="Y61" s="1348"/>
      <c r="Z61" s="1349"/>
      <c r="AA61" s="787" t="s">
        <v>1501</v>
      </c>
      <c r="AB61" s="800" t="s">
        <v>89</v>
      </c>
      <c r="AC61" s="800" t="s">
        <v>167</v>
      </c>
      <c r="AD61" s="800" t="s">
        <v>91</v>
      </c>
      <c r="AE61" s="800" t="s">
        <v>92</v>
      </c>
      <c r="AF61" s="1616">
        <f>VLOOKUP(AE61,'Datos Validacion'!$K$6:$L$8,2,0)</f>
        <v>0.25</v>
      </c>
      <c r="AG61" s="800" t="s">
        <v>188</v>
      </c>
      <c r="AH61" s="1616">
        <f>VLOOKUP(AG61,'Datos Validacion'!$M$6:$N$7,2,0)</f>
        <v>0.25</v>
      </c>
      <c r="AI61" s="800" t="s">
        <v>94</v>
      </c>
      <c r="AJ61" s="787" t="s">
        <v>209</v>
      </c>
      <c r="AK61" s="800" t="s">
        <v>96</v>
      </c>
      <c r="AL61" s="800" t="s">
        <v>210</v>
      </c>
      <c r="AM61" s="811">
        <f t="shared" si="80"/>
        <v>0.5</v>
      </c>
      <c r="AN61" s="1615"/>
      <c r="AO61" s="1642"/>
      <c r="AP61" s="1615"/>
      <c r="AQ61" s="1642"/>
      <c r="AR61" s="1349"/>
      <c r="AS61" s="1346"/>
      <c r="AT61" s="1345"/>
      <c r="AU61" s="803" t="s">
        <v>211</v>
      </c>
      <c r="AV61" s="804" t="s">
        <v>396</v>
      </c>
      <c r="AW61" s="805" t="str">
        <f t="shared" ref="AW61" si="84">AW20</f>
        <v>Oficina Sistemas de Información 
- Monitoreo Plataforma Tecnológica</v>
      </c>
      <c r="AX61" s="1577"/>
      <c r="AY61" s="809" t="str">
        <f t="shared" ref="AY61:BE61" si="85">AY20</f>
        <v>Infomes periodicos de seguimiento alertas de eventos e incidentes</v>
      </c>
      <c r="AZ61" s="805" t="str">
        <f t="shared" si="85"/>
        <v>Oficina Sistemas de Información 
- Monitoreo Plataforma Tecnológica</v>
      </c>
      <c r="BA61" s="805" t="str">
        <f t="shared" si="85"/>
        <v>MRSPI2022 Seguimeinto Acciones 202312 202402</v>
      </c>
      <c r="BB61" s="805"/>
      <c r="BC61" s="805" t="str">
        <f t="shared" si="85"/>
        <v>X</v>
      </c>
      <c r="BD61" s="810" t="str">
        <f t="shared" si="85"/>
        <v>ANS Contrato GC363-2025</v>
      </c>
      <c r="BE61" s="1572" t="str">
        <f t="shared" si="85"/>
        <v>Cumplida</v>
      </c>
    </row>
    <row r="62" spans="2:57" s="789" customFormat="1" ht="262.5">
      <c r="B62" s="1346" t="s">
        <v>1331</v>
      </c>
      <c r="C62" s="1620"/>
      <c r="D62" s="1620"/>
      <c r="E62" s="1346"/>
      <c r="F62" s="1618" t="s">
        <v>397</v>
      </c>
      <c r="G62" s="1348" t="s">
        <v>398</v>
      </c>
      <c r="H62" s="1349" t="s">
        <v>382</v>
      </c>
      <c r="I62" s="1348" t="s">
        <v>399</v>
      </c>
      <c r="J62" s="1348" t="s">
        <v>400</v>
      </c>
      <c r="K62" s="1612" t="s">
        <v>401</v>
      </c>
      <c r="L62" s="1618">
        <v>17</v>
      </c>
      <c r="M62" s="1348" t="s">
        <v>402</v>
      </c>
      <c r="N62" s="1348" t="s">
        <v>402</v>
      </c>
      <c r="O62" s="1345" t="s">
        <v>79</v>
      </c>
      <c r="P62" s="1612" t="s">
        <v>403</v>
      </c>
      <c r="Q62" s="1346">
        <v>17</v>
      </c>
      <c r="R62" s="1352" t="s">
        <v>323</v>
      </c>
      <c r="S62" s="1345" t="s">
        <v>82</v>
      </c>
      <c r="T62" s="1350" t="s">
        <v>347</v>
      </c>
      <c r="U62" s="1346" t="s">
        <v>184</v>
      </c>
      <c r="V62" s="1613">
        <f>VLOOKUP(U62,'Datos Validacion'!$C$6:$D$10,2,0)</f>
        <v>0.4</v>
      </c>
      <c r="W62" s="1351" t="s">
        <v>263</v>
      </c>
      <c r="X62" s="1614">
        <f>VLOOKUP(W62,'Datos Validacion'!$E$6:$F$15,2,0)</f>
        <v>0.6</v>
      </c>
      <c r="Y62" s="1349" t="s">
        <v>404</v>
      </c>
      <c r="Z62" s="1349" t="s">
        <v>263</v>
      </c>
      <c r="AA62" s="1348" t="s">
        <v>1507</v>
      </c>
      <c r="AB62" s="800" t="s">
        <v>89</v>
      </c>
      <c r="AC62" s="787" t="s">
        <v>266</v>
      </c>
      <c r="AD62" s="800" t="s">
        <v>91</v>
      </c>
      <c r="AE62" s="800" t="s">
        <v>92</v>
      </c>
      <c r="AF62" s="1616">
        <f>VLOOKUP(AE62,'Datos Validacion'!$K$6:$L$8,2,0)</f>
        <v>0.25</v>
      </c>
      <c r="AG62" s="800" t="s">
        <v>188</v>
      </c>
      <c r="AH62" s="1616">
        <f>VLOOKUP(AG62,'Datos Validacion'!$M$6:$N$7,2,0)</f>
        <v>0.25</v>
      </c>
      <c r="AI62" s="800" t="s">
        <v>94</v>
      </c>
      <c r="AJ62" s="787" t="s">
        <v>267</v>
      </c>
      <c r="AK62" s="800" t="s">
        <v>96</v>
      </c>
      <c r="AL62" s="800" t="s">
        <v>405</v>
      </c>
      <c r="AM62" s="811">
        <f>+AF62+AH62</f>
        <v>0.5</v>
      </c>
      <c r="AN62" s="1615" t="str">
        <f>IF(AO62&lt;=20%,"MUY BAJA",IF(AO62&lt;=40%,"BAJA",IF(AO62&lt;=60%,"MEDIA",IF(AO62&lt;=80%,"ALTA","MUY ALTA"))))</f>
        <v>MUY BAJA</v>
      </c>
      <c r="AO62" s="1642">
        <f>IF(OR(AE62="prevenir",AE62="detectar"),(V62-(V62*AM62)), V62)</f>
        <v>0.2</v>
      </c>
      <c r="AP62" s="1615" t="str">
        <f>IF(AQ62&lt;=20%,"LEVE",IF(AQ62&lt;=40%,"MENOR",IF(AQ62&lt;=60%,"MODERADO",IF(AQ62&lt;=80%,"MAYOR","CATASTROFICO"))))</f>
        <v>MODERADO</v>
      </c>
      <c r="AQ62" s="1642">
        <f>IF(AE62="corregir",(X62-(X62*AM62)), X62)</f>
        <v>0.6</v>
      </c>
      <c r="AR62" s="1349" t="s">
        <v>263</v>
      </c>
      <c r="AS62" s="1346" t="s">
        <v>191</v>
      </c>
      <c r="AT62" s="1345"/>
      <c r="AU62" s="803" t="s">
        <v>99</v>
      </c>
      <c r="AV62" s="806" t="s">
        <v>350</v>
      </c>
      <c r="AW62" s="809" t="str">
        <f t="shared" ref="AW62" si="86">AW31</f>
        <v>Oficina Sistemas de Información 
SPI</v>
      </c>
      <c r="AX62" s="1578"/>
      <c r="AY62" s="809" t="str">
        <f t="shared" ref="AY62:BA62" si="87">AY31</f>
        <v xml:space="preserve">Durante el 2024 se adelantarán publicaciones de buenas prácticas de seguridad y privacidad de la información y el manejo de repositorios de almacenamientos.
Se impleemnta a partir del mes de Marzo 2024 acorde con la articulación de la Matriz de Comunicación Interna y la Estrategia Capacitación, Comunicaciópn y Sensibilización - ECCS-SPI. En Desarrollo de la ECCS-SPI el 20/03/2024 se adelantará en el proceso de inducción nuevos funcionarios se informara sobre el alcance de SPI anivel institucional y buenas prácticas SPI y Seguridad Digital. 
</v>
      </c>
      <c r="AZ62" s="809" t="str">
        <f t="shared" si="87"/>
        <v>Oficina Sistemas de Información 
SPI</v>
      </c>
      <c r="BA62" s="809" t="str">
        <f t="shared" si="87"/>
        <v>2 ECCS SPI 2024</v>
      </c>
      <c r="BB62" s="809"/>
      <c r="BC62" s="809" t="str">
        <f t="shared" ref="BC62:BE62" si="88">BC31</f>
        <v>X</v>
      </c>
      <c r="BD62" s="809" t="str">
        <f t="shared" si="88"/>
        <v>Se implementan controles de acceso de usuarios a servicios de almacenamiento institucionales.
Se han definido la ECCS-SPI con los temas a apropiar durante 2024 y articulación con Comunicación Interna para su divulgación.
Apropiación de SPI y Buenas prácticas de control sobre activos: Inducción Nuevos Funcionarios 20/03/2024</v>
      </c>
      <c r="BE62" s="1572" t="str">
        <f t="shared" si="88"/>
        <v xml:space="preserve">En Ejecución </v>
      </c>
    </row>
    <row r="63" spans="2:57" s="789" customFormat="1" ht="262.5">
      <c r="B63" s="1346"/>
      <c r="C63" s="1620"/>
      <c r="D63" s="1620"/>
      <c r="E63" s="1346"/>
      <c r="F63" s="1618"/>
      <c r="G63" s="1348"/>
      <c r="H63" s="1349"/>
      <c r="I63" s="1348"/>
      <c r="J63" s="1348"/>
      <c r="K63" s="1612"/>
      <c r="L63" s="1618"/>
      <c r="M63" s="1348"/>
      <c r="N63" s="1348"/>
      <c r="O63" s="1345"/>
      <c r="P63" s="1612"/>
      <c r="Q63" s="1346"/>
      <c r="R63" s="1352"/>
      <c r="S63" s="1345"/>
      <c r="T63" s="1350"/>
      <c r="U63" s="1346"/>
      <c r="V63" s="1613"/>
      <c r="W63" s="1351"/>
      <c r="X63" s="1614"/>
      <c r="Y63" s="1349"/>
      <c r="Z63" s="1349"/>
      <c r="AA63" s="1348"/>
      <c r="AB63" s="800" t="s">
        <v>89</v>
      </c>
      <c r="AC63" s="787" t="s">
        <v>266</v>
      </c>
      <c r="AD63" s="800" t="s">
        <v>91</v>
      </c>
      <c r="AE63" s="800" t="s">
        <v>92</v>
      </c>
      <c r="AF63" s="1616">
        <f>VLOOKUP(AE63,'Datos Validacion'!$K$6:$L$8,2,0)</f>
        <v>0.25</v>
      </c>
      <c r="AG63" s="800" t="s">
        <v>188</v>
      </c>
      <c r="AH63" s="1616">
        <f>VLOOKUP(AG63,'Datos Validacion'!$M$6:$N$7,2,0)</f>
        <v>0.25</v>
      </c>
      <c r="AI63" s="800" t="s">
        <v>94</v>
      </c>
      <c r="AJ63" s="787" t="s">
        <v>286</v>
      </c>
      <c r="AK63" s="800" t="s">
        <v>96</v>
      </c>
      <c r="AL63" s="800" t="s">
        <v>405</v>
      </c>
      <c r="AM63" s="811">
        <f t="shared" ref="AM63:AM74" si="89">+AF63+AH63</f>
        <v>0.5</v>
      </c>
      <c r="AN63" s="1615"/>
      <c r="AO63" s="1642"/>
      <c r="AP63" s="1615"/>
      <c r="AQ63" s="1642"/>
      <c r="AR63" s="1349"/>
      <c r="AS63" s="1346"/>
      <c r="AT63" s="1345"/>
      <c r="AU63" s="803" t="s">
        <v>287</v>
      </c>
      <c r="AV63" s="806"/>
      <c r="AW63" s="809"/>
      <c r="AX63" s="1578"/>
      <c r="AY63" s="809"/>
      <c r="AZ63" s="809"/>
      <c r="BA63" s="809"/>
      <c r="BB63" s="809"/>
      <c r="BC63" s="809" t="str">
        <f>BC32</f>
        <v>X</v>
      </c>
      <c r="BD63" s="809" t="str">
        <f>BD32</f>
        <v>Se implementan controles de acceso de usuarios a servicios de almacenamiento institucionales.
Se han definido la ECCS-SPI con los temas a apropiar durante 2024 y articulación con Comunicación Interna para su divulgación.
Apropiación de SPI y Buenas prácticas de control sobre activos: Inducción Nuevos Funcionarios 20/03/2025</v>
      </c>
      <c r="BE63" s="809" t="str">
        <f>BE32</f>
        <v xml:space="preserve">En Ejecución </v>
      </c>
    </row>
    <row r="64" spans="2:57" s="789" customFormat="1" ht="252">
      <c r="B64" s="1346"/>
      <c r="C64" s="1620"/>
      <c r="D64" s="1620"/>
      <c r="E64" s="1346"/>
      <c r="F64" s="1618"/>
      <c r="G64" s="1348"/>
      <c r="H64" s="1349"/>
      <c r="I64" s="1348"/>
      <c r="J64" s="1348"/>
      <c r="K64" s="1612"/>
      <c r="L64" s="1618"/>
      <c r="M64" s="1348"/>
      <c r="N64" s="1348"/>
      <c r="O64" s="1345"/>
      <c r="P64" s="1612"/>
      <c r="Q64" s="1346"/>
      <c r="R64" s="1352"/>
      <c r="S64" s="1345"/>
      <c r="T64" s="1350"/>
      <c r="U64" s="1346"/>
      <c r="V64" s="1613"/>
      <c r="W64" s="1351"/>
      <c r="X64" s="1614"/>
      <c r="Y64" s="1349"/>
      <c r="Z64" s="1349"/>
      <c r="AA64" s="787" t="s">
        <v>1491</v>
      </c>
      <c r="AB64" s="800" t="s">
        <v>89</v>
      </c>
      <c r="AC64" s="800" t="s">
        <v>215</v>
      </c>
      <c r="AD64" s="800" t="s">
        <v>91</v>
      </c>
      <c r="AE64" s="800" t="s">
        <v>92</v>
      </c>
      <c r="AF64" s="1616">
        <f>VLOOKUP(AE64,'Datos Validacion'!$K$6:$L$8,2,0)</f>
        <v>0.25</v>
      </c>
      <c r="AG64" s="800" t="s">
        <v>188</v>
      </c>
      <c r="AH64" s="1616">
        <f>VLOOKUP(AG64,'Datos Validacion'!$M$6:$N$7,2,0)</f>
        <v>0.25</v>
      </c>
      <c r="AI64" s="800" t="s">
        <v>94</v>
      </c>
      <c r="AJ64" s="787" t="s">
        <v>216</v>
      </c>
      <c r="AK64" s="800" t="s">
        <v>96</v>
      </c>
      <c r="AL64" s="800" t="s">
        <v>406</v>
      </c>
      <c r="AM64" s="811">
        <f t="shared" si="89"/>
        <v>0.5</v>
      </c>
      <c r="AN64" s="1615"/>
      <c r="AO64" s="1642"/>
      <c r="AP64" s="1615"/>
      <c r="AQ64" s="1642"/>
      <c r="AR64" s="1349"/>
      <c r="AS64" s="1346"/>
      <c r="AT64" s="1345"/>
      <c r="AU64" s="803" t="s">
        <v>192</v>
      </c>
      <c r="AV64" s="808" t="s">
        <v>407</v>
      </c>
      <c r="AW64" s="805" t="str">
        <f t="shared" ref="AW64" si="90">AW18</f>
        <v>Oficina Sistemas de Información 
SPI</v>
      </c>
      <c r="AX64" s="1577"/>
      <c r="AY64" s="809" t="str">
        <f t="shared" ref="AY64:BA64" si="91">AY18</f>
        <v>Reportes de Accesos a los Servicios de TI, Aplicaciones y Sitios Web</v>
      </c>
      <c r="AZ64" s="805" t="str">
        <f t="shared" si="91"/>
        <v>Oficina Sistemas de Información 
SPI</v>
      </c>
      <c r="BA64" s="805" t="str">
        <f t="shared" si="91"/>
        <v>MRSPI2022 Seguimeinto Acciones 202312 202402</v>
      </c>
      <c r="BB64" s="805"/>
      <c r="BC64" s="805" t="str">
        <f t="shared" ref="BC64:BE64" si="92">BC18</f>
        <v>X</v>
      </c>
      <c r="BD64" s="810" t="str">
        <f t="shared" si="92"/>
        <v>Revisión periódica de accesos a los servicios de aplicativos Web institucionales.</v>
      </c>
      <c r="BE64" s="1572" t="str">
        <f t="shared" si="92"/>
        <v>Cumplida</v>
      </c>
    </row>
    <row r="65" spans="2:57" s="789" customFormat="1" ht="115.5">
      <c r="B65" s="1346"/>
      <c r="C65" s="1620"/>
      <c r="D65" s="1620"/>
      <c r="E65" s="1346"/>
      <c r="F65" s="1618"/>
      <c r="G65" s="1348"/>
      <c r="H65" s="1349"/>
      <c r="I65" s="1348"/>
      <c r="J65" s="1348"/>
      <c r="K65" s="1612"/>
      <c r="L65" s="1618"/>
      <c r="M65" s="1348"/>
      <c r="N65" s="1348"/>
      <c r="O65" s="1345"/>
      <c r="P65" s="1612"/>
      <c r="Q65" s="1346"/>
      <c r="R65" s="1352"/>
      <c r="S65" s="1345"/>
      <c r="T65" s="1350"/>
      <c r="U65" s="1346"/>
      <c r="V65" s="1613"/>
      <c r="W65" s="1351"/>
      <c r="X65" s="1614"/>
      <c r="Y65" s="1349"/>
      <c r="Z65" s="1349"/>
      <c r="AA65" s="787" t="s">
        <v>1484</v>
      </c>
      <c r="AB65" s="800" t="s">
        <v>89</v>
      </c>
      <c r="AC65" s="787" t="s">
        <v>187</v>
      </c>
      <c r="AD65" s="800" t="s">
        <v>91</v>
      </c>
      <c r="AE65" s="800" t="s">
        <v>92</v>
      </c>
      <c r="AF65" s="1616">
        <f>VLOOKUP(AE65,'Datos Validacion'!$K$6:$L$8,2,0)</f>
        <v>0.25</v>
      </c>
      <c r="AG65" s="800" t="s">
        <v>188</v>
      </c>
      <c r="AH65" s="1616">
        <f>VLOOKUP(AG65,'Datos Validacion'!$M$6:$N$7,2,0)</f>
        <v>0.25</v>
      </c>
      <c r="AI65" s="800" t="s">
        <v>94</v>
      </c>
      <c r="AJ65" s="787" t="s">
        <v>327</v>
      </c>
      <c r="AK65" s="800" t="s">
        <v>96</v>
      </c>
      <c r="AL65" s="800" t="s">
        <v>190</v>
      </c>
      <c r="AM65" s="811">
        <f t="shared" si="89"/>
        <v>0.5</v>
      </c>
      <c r="AN65" s="1615"/>
      <c r="AO65" s="1642"/>
      <c r="AP65" s="1615"/>
      <c r="AQ65" s="1642"/>
      <c r="AR65" s="1349"/>
      <c r="AS65" s="1346"/>
      <c r="AT65" s="1345"/>
      <c r="AU65" s="803" t="s">
        <v>328</v>
      </c>
      <c r="AV65" s="808" t="s">
        <v>408</v>
      </c>
      <c r="AW65" s="787"/>
      <c r="AX65" s="1576"/>
      <c r="AY65" s="806"/>
      <c r="AZ65" s="787"/>
      <c r="BA65" s="807"/>
      <c r="BB65" s="806"/>
      <c r="BC65" s="787" t="s">
        <v>152</v>
      </c>
      <c r="BD65" s="804" t="s">
        <v>1422</v>
      </c>
      <c r="BE65" s="812" t="s">
        <v>1314</v>
      </c>
    </row>
    <row r="66" spans="2:57" s="789" customFormat="1" ht="115.5">
      <c r="B66" s="1346"/>
      <c r="C66" s="1620"/>
      <c r="D66" s="1620"/>
      <c r="E66" s="1346"/>
      <c r="F66" s="1618"/>
      <c r="G66" s="1348"/>
      <c r="H66" s="1349"/>
      <c r="I66" s="1348"/>
      <c r="J66" s="1348"/>
      <c r="K66" s="1612"/>
      <c r="L66" s="1618"/>
      <c r="M66" s="1348"/>
      <c r="N66" s="1348"/>
      <c r="O66" s="1345"/>
      <c r="P66" s="1612"/>
      <c r="Q66" s="1346"/>
      <c r="R66" s="1352"/>
      <c r="S66" s="1345"/>
      <c r="T66" s="1350"/>
      <c r="U66" s="1346"/>
      <c r="V66" s="1613"/>
      <c r="W66" s="1351"/>
      <c r="X66" s="1614"/>
      <c r="Y66" s="1349"/>
      <c r="Z66" s="1349"/>
      <c r="AA66" s="787" t="s">
        <v>1486</v>
      </c>
      <c r="AB66" s="800" t="s">
        <v>89</v>
      </c>
      <c r="AC66" s="800" t="s">
        <v>167</v>
      </c>
      <c r="AD66" s="800" t="s">
        <v>91</v>
      </c>
      <c r="AE66" s="800" t="s">
        <v>208</v>
      </c>
      <c r="AF66" s="1616">
        <f>VLOOKUP(AE66,'Datos Validacion'!$K$6:$L$8,2,0)</f>
        <v>0.1</v>
      </c>
      <c r="AG66" s="800" t="s">
        <v>188</v>
      </c>
      <c r="AH66" s="1616">
        <f>VLOOKUP(AG66,'Datos Validacion'!$M$6:$N$7,2,0)</f>
        <v>0.25</v>
      </c>
      <c r="AI66" s="800" t="s">
        <v>94</v>
      </c>
      <c r="AJ66" s="787" t="s">
        <v>209</v>
      </c>
      <c r="AK66" s="800" t="s">
        <v>96</v>
      </c>
      <c r="AL66" s="800" t="s">
        <v>210</v>
      </c>
      <c r="AM66" s="811">
        <f t="shared" si="89"/>
        <v>0.35</v>
      </c>
      <c r="AN66" s="1615"/>
      <c r="AO66" s="1642"/>
      <c r="AP66" s="1615"/>
      <c r="AQ66" s="1642"/>
      <c r="AR66" s="1349"/>
      <c r="AS66" s="1346"/>
      <c r="AT66" s="1345"/>
      <c r="AU66" s="803" t="s">
        <v>211</v>
      </c>
      <c r="AV66" s="804" t="s">
        <v>351</v>
      </c>
      <c r="AW66" s="805" t="str">
        <f t="shared" ref="AW66" si="93">AW20</f>
        <v>Oficina Sistemas de Información 
- Monitoreo Plataforma Tecnológica</v>
      </c>
      <c r="AX66" s="1577"/>
      <c r="AY66" s="809" t="str">
        <f t="shared" ref="AY66:BA66" si="94">AY20</f>
        <v>Infomes periodicos de seguimiento alertas de eventos e incidentes</v>
      </c>
      <c r="AZ66" s="805" t="str">
        <f t="shared" si="94"/>
        <v>Oficina Sistemas de Información 
- Monitoreo Plataforma Tecnológica</v>
      </c>
      <c r="BA66" s="805" t="str">
        <f t="shared" si="94"/>
        <v>MRSPI2022 Seguimeinto Acciones 202312 202402</v>
      </c>
      <c r="BB66" s="805"/>
      <c r="BC66" s="805" t="str">
        <f t="shared" ref="BC66:BE66" si="95">BC20</f>
        <v>X</v>
      </c>
      <c r="BD66" s="810" t="str">
        <f t="shared" si="95"/>
        <v>ANS Contrato GC363-2025</v>
      </c>
      <c r="BE66" s="1572" t="str">
        <f t="shared" si="95"/>
        <v>Cumplida</v>
      </c>
    </row>
    <row r="67" spans="2:57" s="789" customFormat="1" ht="115.5">
      <c r="B67" s="1349" t="s">
        <v>1332</v>
      </c>
      <c r="C67" s="1348"/>
      <c r="D67" s="1348"/>
      <c r="E67" s="1348"/>
      <c r="F67" s="1618" t="s">
        <v>411</v>
      </c>
      <c r="G67" s="1348" t="s">
        <v>412</v>
      </c>
      <c r="H67" s="1349" t="s">
        <v>382</v>
      </c>
      <c r="I67" s="1348" t="s">
        <v>413</v>
      </c>
      <c r="J67" s="1348" t="s">
        <v>414</v>
      </c>
      <c r="K67" s="1612" t="s">
        <v>415</v>
      </c>
      <c r="L67" s="1618">
        <v>18</v>
      </c>
      <c r="M67" s="1348" t="s">
        <v>402</v>
      </c>
      <c r="N67" s="1348" t="s">
        <v>402</v>
      </c>
      <c r="O67" s="1345" t="s">
        <v>79</v>
      </c>
      <c r="P67" s="1612" t="s">
        <v>416</v>
      </c>
      <c r="Q67" s="1346">
        <v>18</v>
      </c>
      <c r="R67" s="1352" t="s">
        <v>417</v>
      </c>
      <c r="S67" s="1345" t="s">
        <v>82</v>
      </c>
      <c r="T67" s="1350" t="s">
        <v>362</v>
      </c>
      <c r="U67" s="1346" t="s">
        <v>389</v>
      </c>
      <c r="V67" s="1613">
        <f>VLOOKUP(U67,'Datos Validacion'!$C$6:$D$10,2,0)</f>
        <v>0.2</v>
      </c>
      <c r="W67" s="1351" t="s">
        <v>263</v>
      </c>
      <c r="X67" s="1614">
        <f>VLOOKUP(W67,'Datos Validacion'!$E$6:$F$15,2,0)</f>
        <v>0.6</v>
      </c>
      <c r="Y67" s="1348" t="s">
        <v>1510</v>
      </c>
      <c r="Z67" s="1349" t="s">
        <v>263</v>
      </c>
      <c r="AA67" s="787" t="s">
        <v>1484</v>
      </c>
      <c r="AB67" s="800" t="s">
        <v>89</v>
      </c>
      <c r="AC67" s="787" t="s">
        <v>187</v>
      </c>
      <c r="AD67" s="800" t="s">
        <v>91</v>
      </c>
      <c r="AE67" s="800" t="s">
        <v>92</v>
      </c>
      <c r="AF67" s="1616">
        <f>VLOOKUP(AE67,'Datos Validacion'!$K$6:$L$8,2,0)</f>
        <v>0.25</v>
      </c>
      <c r="AG67" s="800" t="s">
        <v>188</v>
      </c>
      <c r="AH67" s="1616">
        <f>VLOOKUP(AG67,'Datos Validacion'!$M$6:$N$7,2,0)</f>
        <v>0.25</v>
      </c>
      <c r="AI67" s="800" t="s">
        <v>94</v>
      </c>
      <c r="AJ67" s="787" t="s">
        <v>327</v>
      </c>
      <c r="AK67" s="800" t="s">
        <v>96</v>
      </c>
      <c r="AL67" s="800" t="s">
        <v>190</v>
      </c>
      <c r="AM67" s="811">
        <f t="shared" si="89"/>
        <v>0.5</v>
      </c>
      <c r="AN67" s="1615" t="str">
        <f t="shared" ref="AN67" si="96">IF(AO67&lt;=20%,"MUY BAJA",IF(AO67&lt;=40%,"BAJA",IF(AO67&lt;=60%,"MEDIA",IF(AO67&lt;=80%,"ALTA","MUY ALTA"))))</f>
        <v>MUY BAJA</v>
      </c>
      <c r="AO67" s="1642">
        <f t="shared" ref="AO67" si="97">IF(OR(AE67="prevenir",AE67="detectar"),(V67-(V67*AM67)), V67)</f>
        <v>0.1</v>
      </c>
      <c r="AP67" s="1615" t="str">
        <f t="shared" ref="AP67" si="98">IF(AQ67&lt;=20%,"LEVE",IF(AQ67&lt;=40%,"MENOR",IF(AQ67&lt;=60%,"MODERADO",IF(AQ67&lt;=80%,"MAYOR","CATASTROFICO"))))</f>
        <v>MODERADO</v>
      </c>
      <c r="AQ67" s="1643">
        <f t="shared" ref="AQ67:AQ73" si="99">IF(AE67="corregir",(X67-(X67*AM67)), X67)</f>
        <v>0.6</v>
      </c>
      <c r="AR67" s="1349" t="s">
        <v>263</v>
      </c>
      <c r="AS67" s="1346" t="s">
        <v>191</v>
      </c>
      <c r="AT67" s="1345"/>
      <c r="AU67" s="803" t="s">
        <v>419</v>
      </c>
      <c r="AV67" s="808" t="s">
        <v>420</v>
      </c>
      <c r="AW67" s="787"/>
      <c r="AX67" s="1576"/>
      <c r="AY67" s="806"/>
      <c r="AZ67" s="787"/>
      <c r="BA67" s="807"/>
      <c r="BB67" s="806"/>
      <c r="BC67" s="787" t="s">
        <v>152</v>
      </c>
      <c r="BD67" s="804" t="s">
        <v>1423</v>
      </c>
      <c r="BE67" s="812" t="s">
        <v>1314</v>
      </c>
    </row>
    <row r="68" spans="2:57" s="789" customFormat="1" ht="189">
      <c r="B68" s="1349"/>
      <c r="C68" s="1348"/>
      <c r="D68" s="1348"/>
      <c r="E68" s="1348"/>
      <c r="F68" s="1618"/>
      <c r="G68" s="1348"/>
      <c r="H68" s="1349"/>
      <c r="I68" s="1348"/>
      <c r="J68" s="1348"/>
      <c r="K68" s="1612"/>
      <c r="L68" s="1618"/>
      <c r="M68" s="1348"/>
      <c r="N68" s="1348"/>
      <c r="O68" s="1345"/>
      <c r="P68" s="1612"/>
      <c r="Q68" s="1346"/>
      <c r="R68" s="1352"/>
      <c r="S68" s="1345"/>
      <c r="T68" s="1350"/>
      <c r="U68" s="1346"/>
      <c r="V68" s="1613"/>
      <c r="W68" s="1351"/>
      <c r="X68" s="1614"/>
      <c r="Y68" s="1348"/>
      <c r="Z68" s="1349"/>
      <c r="AA68" s="788" t="s">
        <v>1498</v>
      </c>
      <c r="AB68" s="1620" t="s">
        <v>89</v>
      </c>
      <c r="AC68" s="787" t="s">
        <v>391</v>
      </c>
      <c r="AD68" s="800" t="s">
        <v>91</v>
      </c>
      <c r="AE68" s="800" t="s">
        <v>92</v>
      </c>
      <c r="AF68" s="1616">
        <f>VLOOKUP(AE68,'Datos Validacion'!$K$6:$L$8,2,0)</f>
        <v>0.25</v>
      </c>
      <c r="AG68" s="800" t="s">
        <v>93</v>
      </c>
      <c r="AH68" s="1616">
        <f>VLOOKUP(AG68,'Datos Validacion'!$M$6:$N$7,2,0)</f>
        <v>0.15</v>
      </c>
      <c r="AI68" s="800" t="s">
        <v>94</v>
      </c>
      <c r="AJ68" s="787" t="s">
        <v>274</v>
      </c>
      <c r="AK68" s="800" t="s">
        <v>96</v>
      </c>
      <c r="AL68" s="800" t="s">
        <v>424</v>
      </c>
      <c r="AM68" s="811">
        <f t="shared" si="89"/>
        <v>0.4</v>
      </c>
      <c r="AN68" s="1615"/>
      <c r="AO68" s="1642"/>
      <c r="AP68" s="1615"/>
      <c r="AQ68" s="1643">
        <f>IF(AE68="corregir",(X68-(X68*AM68)), X68)</f>
        <v>0</v>
      </c>
      <c r="AR68" s="1349"/>
      <c r="AS68" s="1346"/>
      <c r="AT68" s="1345"/>
      <c r="AU68" s="803" t="s">
        <v>99</v>
      </c>
      <c r="AV68" s="804" t="s">
        <v>425</v>
      </c>
      <c r="AW68" s="804" t="str">
        <f t="shared" ref="AW68" si="100">AW15</f>
        <v>GRUPO DE GESTION DOCUMENTAL</v>
      </c>
      <c r="AX68" s="1579"/>
      <c r="AY68" s="806" t="str">
        <f>AY15</f>
        <v xml:space="preserve">En el CIGD del 23/01/2024 en el marco de presentación de los Planes de Acción, el Grupo de Gestión Documental presento el  Plan Institucional de Archivos de la Entidad -PINAR, para la función archivística del Ministerio </v>
      </c>
      <c r="AZ68" s="804" t="str">
        <f t="shared" ref="AZ68:BE68" si="101">AZ15</f>
        <v>GRUPO DE GESTION DOCUMENTAL</v>
      </c>
      <c r="BA68" s="787" t="str">
        <f t="shared" si="101"/>
        <v>Plan Institucional de Archivo</v>
      </c>
      <c r="BB68" s="804">
        <f t="shared" si="101"/>
        <v>0</v>
      </c>
      <c r="BC68" s="804" t="str">
        <f t="shared" si="101"/>
        <v>X</v>
      </c>
      <c r="BD68" s="804" t="str">
        <f t="shared" si="101"/>
        <v>Con el Plan Institucional de Archivo se propende por: Implementar SIC, Mejorar y actualizar los Instrumentos Archivísticos; Aplicar TRDs y TVDs; Implementar los programas específicos para Documentos Especiales y de Gestión de Documentos Electrónicos; e Implementar el SGDEA para Expediente Electrónico en el SGD.</v>
      </c>
      <c r="BE68" s="812" t="str">
        <f t="shared" si="101"/>
        <v>Cumplida</v>
      </c>
    </row>
    <row r="69" spans="2:57" s="789" customFormat="1" ht="105">
      <c r="B69" s="1349"/>
      <c r="C69" s="1348"/>
      <c r="D69" s="1348"/>
      <c r="E69" s="1348"/>
      <c r="F69" s="1618"/>
      <c r="G69" s="1348"/>
      <c r="H69" s="1349"/>
      <c r="I69" s="1348"/>
      <c r="J69" s="1348"/>
      <c r="K69" s="1612"/>
      <c r="L69" s="1618"/>
      <c r="M69" s="1348"/>
      <c r="N69" s="1348"/>
      <c r="O69" s="1345"/>
      <c r="P69" s="1612"/>
      <c r="Q69" s="1346"/>
      <c r="R69" s="1352"/>
      <c r="S69" s="1345"/>
      <c r="T69" s="1350"/>
      <c r="U69" s="1346"/>
      <c r="V69" s="1613"/>
      <c r="W69" s="1351"/>
      <c r="X69" s="1614"/>
      <c r="Y69" s="1348"/>
      <c r="Z69" s="1349"/>
      <c r="AA69" s="787" t="s">
        <v>1501</v>
      </c>
      <c r="AB69" s="800" t="s">
        <v>89</v>
      </c>
      <c r="AC69" s="800" t="s">
        <v>167</v>
      </c>
      <c r="AD69" s="800" t="s">
        <v>91</v>
      </c>
      <c r="AE69" s="800" t="s">
        <v>208</v>
      </c>
      <c r="AF69" s="1616">
        <f>VLOOKUP(AE69,'Datos Validacion'!$K$6:$L$8,2,0)</f>
        <v>0.1</v>
      </c>
      <c r="AG69" s="800" t="s">
        <v>188</v>
      </c>
      <c r="AH69" s="1616">
        <f>VLOOKUP(AG69,'Datos Validacion'!$M$6:$N$7,2,0)</f>
        <v>0.25</v>
      </c>
      <c r="AI69" s="800" t="s">
        <v>94</v>
      </c>
      <c r="AJ69" s="787" t="s">
        <v>209</v>
      </c>
      <c r="AK69" s="800" t="s">
        <v>96</v>
      </c>
      <c r="AL69" s="800" t="s">
        <v>210</v>
      </c>
      <c r="AM69" s="811">
        <f t="shared" si="89"/>
        <v>0.35</v>
      </c>
      <c r="AN69" s="1615"/>
      <c r="AO69" s="1642"/>
      <c r="AP69" s="1615"/>
      <c r="AQ69" s="1643">
        <f t="shared" si="99"/>
        <v>0</v>
      </c>
      <c r="AR69" s="1349"/>
      <c r="AS69" s="1346"/>
      <c r="AT69" s="1345"/>
      <c r="AU69" s="803" t="s">
        <v>211</v>
      </c>
      <c r="AV69" s="804" t="s">
        <v>426</v>
      </c>
      <c r="AW69" s="805" t="str">
        <f t="shared" ref="AW69" si="102">AW20</f>
        <v>Oficina Sistemas de Información 
- Monitoreo Plataforma Tecnológica</v>
      </c>
      <c r="AX69" s="1577"/>
      <c r="AY69" s="809" t="str">
        <f t="shared" ref="AY69:BA69" si="103">AY20</f>
        <v>Infomes periodicos de seguimiento alertas de eventos e incidentes</v>
      </c>
      <c r="AZ69" s="805" t="str">
        <f t="shared" si="103"/>
        <v>Oficina Sistemas de Información 
- Monitoreo Plataforma Tecnológica</v>
      </c>
      <c r="BA69" s="805" t="str">
        <f t="shared" si="103"/>
        <v>MRSPI2022 Seguimeinto Acciones 202312 202402</v>
      </c>
      <c r="BB69" s="805"/>
      <c r="BC69" s="805" t="str">
        <f t="shared" ref="BC69:BE69" si="104">BC20</f>
        <v>X</v>
      </c>
      <c r="BD69" s="810" t="str">
        <f t="shared" si="104"/>
        <v>ANS Contrato GC363-2025</v>
      </c>
      <c r="BE69" s="1572" t="str">
        <f t="shared" si="104"/>
        <v>Cumplida</v>
      </c>
    </row>
    <row r="70" spans="2:57" s="789" customFormat="1" ht="178.5">
      <c r="B70" s="1349"/>
      <c r="C70" s="1348"/>
      <c r="D70" s="1348"/>
      <c r="E70" s="1348"/>
      <c r="F70" s="1618"/>
      <c r="G70" s="1348"/>
      <c r="H70" s="1349"/>
      <c r="I70" s="1348"/>
      <c r="J70" s="1348"/>
      <c r="K70" s="1612"/>
      <c r="L70" s="1618"/>
      <c r="M70" s="1348"/>
      <c r="N70" s="1348"/>
      <c r="O70" s="1345"/>
      <c r="P70" s="1612"/>
      <c r="Q70" s="1346"/>
      <c r="R70" s="1352"/>
      <c r="S70" s="1345"/>
      <c r="T70" s="1350"/>
      <c r="U70" s="1346"/>
      <c r="V70" s="1613"/>
      <c r="W70" s="1351"/>
      <c r="X70" s="1614"/>
      <c r="Y70" s="1348"/>
      <c r="Z70" s="1349"/>
      <c r="AA70" s="787" t="s">
        <v>1492</v>
      </c>
      <c r="AB70" s="800" t="s">
        <v>89</v>
      </c>
      <c r="AC70" s="800" t="s">
        <v>219</v>
      </c>
      <c r="AD70" s="800" t="s">
        <v>91</v>
      </c>
      <c r="AE70" s="800" t="s">
        <v>208</v>
      </c>
      <c r="AF70" s="1616">
        <f>VLOOKUP(AE70,'Datos Validacion'!$K$6:$L$8,2,0)</f>
        <v>0.1</v>
      </c>
      <c r="AG70" s="800" t="s">
        <v>188</v>
      </c>
      <c r="AH70" s="1616">
        <f>VLOOKUP(AG70,'Datos Validacion'!$M$6:$N$7,2,0)</f>
        <v>0.25</v>
      </c>
      <c r="AI70" s="800" t="s">
        <v>94</v>
      </c>
      <c r="AJ70" s="787" t="s">
        <v>220</v>
      </c>
      <c r="AK70" s="800" t="s">
        <v>96</v>
      </c>
      <c r="AL70" s="800" t="s">
        <v>221</v>
      </c>
      <c r="AM70" s="811">
        <f t="shared" si="89"/>
        <v>0.35</v>
      </c>
      <c r="AN70" s="1615"/>
      <c r="AO70" s="1642"/>
      <c r="AP70" s="1615"/>
      <c r="AQ70" s="1643">
        <f t="shared" si="99"/>
        <v>0</v>
      </c>
      <c r="AR70" s="1349"/>
      <c r="AS70" s="1346"/>
      <c r="AT70" s="1345"/>
      <c r="AU70" s="803" t="s">
        <v>222</v>
      </c>
      <c r="AV70" s="804" t="s">
        <v>427</v>
      </c>
      <c r="AW70" s="805" t="str">
        <f t="shared" ref="AW70" si="105">AW19</f>
        <v>Oficina Sistemas de Información 
- Monitoreo Plataforma Tecnológica</v>
      </c>
      <c r="AX70" s="1577"/>
      <c r="AY70" s="809" t="str">
        <f t="shared" ref="AY70:BA70" si="106">AY19</f>
        <v>Cumplida para la vigencia 2023</v>
      </c>
      <c r="AZ70" s="805" t="str">
        <f t="shared" si="106"/>
        <v>Oficina Sistemas de Información 
- Monitoreo Plataforma Tecnológica</v>
      </c>
      <c r="BA70" s="805" t="str">
        <f t="shared" si="106"/>
        <v>MRSPI2022 Seguimeinto Acciones 202312 202402</v>
      </c>
      <c r="BB70" s="805"/>
      <c r="BC70" s="805" t="str">
        <f t="shared" ref="BC70:BE70" si="107">BC19</f>
        <v>X</v>
      </c>
      <c r="BD70" s="810" t="str">
        <f t="shared" si="107"/>
        <v>Cumplida para la vigencia 2023</v>
      </c>
      <c r="BE70" s="1572" t="str">
        <f t="shared" si="107"/>
        <v>Cumplida</v>
      </c>
    </row>
    <row r="71" spans="2:57" s="789" customFormat="1" ht="231">
      <c r="B71" s="1349" t="s">
        <v>1333</v>
      </c>
      <c r="C71" s="1348"/>
      <c r="D71" s="1348"/>
      <c r="E71" s="1348"/>
      <c r="F71" s="1618" t="s">
        <v>428</v>
      </c>
      <c r="G71" s="1348" t="s">
        <v>429</v>
      </c>
      <c r="H71" s="1349" t="s">
        <v>430</v>
      </c>
      <c r="I71" s="1348" t="s">
        <v>431</v>
      </c>
      <c r="J71" s="1348" t="s">
        <v>432</v>
      </c>
      <c r="K71" s="1612" t="s">
        <v>433</v>
      </c>
      <c r="L71" s="1618">
        <v>19</v>
      </c>
      <c r="M71" s="1348" t="s">
        <v>402</v>
      </c>
      <c r="N71" s="1345" t="s">
        <v>434</v>
      </c>
      <c r="O71" s="1345" t="s">
        <v>79</v>
      </c>
      <c r="P71" s="1612" t="s">
        <v>435</v>
      </c>
      <c r="Q71" s="1346">
        <v>19</v>
      </c>
      <c r="R71" s="1352" t="s">
        <v>436</v>
      </c>
      <c r="S71" s="1345" t="s">
        <v>82</v>
      </c>
      <c r="T71" s="1350" t="s">
        <v>362</v>
      </c>
      <c r="U71" s="1346" t="s">
        <v>184</v>
      </c>
      <c r="V71" s="1613">
        <f>VLOOKUP(U71,'Datos Validacion'!$C$6:$D$10,2,0)</f>
        <v>0.4</v>
      </c>
      <c r="W71" s="1351" t="s">
        <v>263</v>
      </c>
      <c r="X71" s="1614">
        <f>VLOOKUP(W71,'Datos Validacion'!$E$6:$F$15,2,0)</f>
        <v>0.6</v>
      </c>
      <c r="Y71" s="1348" t="s">
        <v>1510</v>
      </c>
      <c r="Z71" s="1349" t="s">
        <v>263</v>
      </c>
      <c r="AA71" s="787" t="s">
        <v>1511</v>
      </c>
      <c r="AB71" s="800" t="s">
        <v>89</v>
      </c>
      <c r="AC71" s="800" t="s">
        <v>438</v>
      </c>
      <c r="AD71" s="800" t="s">
        <v>91</v>
      </c>
      <c r="AE71" s="800" t="s">
        <v>92</v>
      </c>
      <c r="AF71" s="1616">
        <f>VLOOKUP(AE71,'Datos Validacion'!$K$6:$L$8,2,0)</f>
        <v>0.25</v>
      </c>
      <c r="AG71" s="800" t="s">
        <v>93</v>
      </c>
      <c r="AH71" s="1616">
        <f>VLOOKUP(AG71,'Datos Validacion'!$M$6:$N$7,2,0)</f>
        <v>0.15</v>
      </c>
      <c r="AI71" s="800" t="s">
        <v>94</v>
      </c>
      <c r="AJ71" s="800" t="s">
        <v>439</v>
      </c>
      <c r="AK71" s="800" t="s">
        <v>96</v>
      </c>
      <c r="AL71" s="800" t="s">
        <v>440</v>
      </c>
      <c r="AM71" s="811">
        <f t="shared" si="89"/>
        <v>0.4</v>
      </c>
      <c r="AN71" s="1615" t="str">
        <f t="shared" ref="AN71:AN73" si="108">IF(AO71&lt;=20%,"MUY BAJA",IF(AO71&lt;=40%,"BAJA",IF(AO71&lt;=60%,"MEDIA",IF(AO71&lt;=80%,"ALTA","MUY ALTA"))))</f>
        <v>BAJA</v>
      </c>
      <c r="AO71" s="1642">
        <f t="shared" ref="AO71:AO73" si="109">IF(OR(AE71="prevenir",AE71="detectar"),(V71-(V71*AM71)), V71)</f>
        <v>0.24</v>
      </c>
      <c r="AP71" s="1615" t="str">
        <f t="shared" ref="AP71:AP73" si="110">IF(AQ71&lt;=20%,"LEVE",IF(AQ71&lt;=40%,"MENOR",IF(AQ71&lt;=60%,"MODERADO",IF(AQ71&lt;=80%,"MAYOR","CATASTROFICO"))))</f>
        <v>MODERADO</v>
      </c>
      <c r="AQ71" s="1642">
        <f t="shared" si="99"/>
        <v>0.6</v>
      </c>
      <c r="AR71" s="1349" t="s">
        <v>263</v>
      </c>
      <c r="AS71" s="1346" t="s">
        <v>191</v>
      </c>
      <c r="AT71" s="787"/>
      <c r="AU71" s="803" t="s">
        <v>441</v>
      </c>
      <c r="AV71" s="804" t="s">
        <v>1409</v>
      </c>
      <c r="AW71" s="787" t="s">
        <v>195</v>
      </c>
      <c r="AX71" s="1576"/>
      <c r="AY71" s="806" t="s">
        <v>1410</v>
      </c>
      <c r="AZ71" s="787" t="s">
        <v>195</v>
      </c>
      <c r="BA71" s="807" t="s">
        <v>1339</v>
      </c>
      <c r="BB71" s="806"/>
      <c r="BC71" s="787" t="s">
        <v>152</v>
      </c>
      <c r="BD71" s="810" t="s">
        <v>1411</v>
      </c>
      <c r="BE71" s="812" t="s">
        <v>1314</v>
      </c>
    </row>
    <row r="72" spans="2:57" s="789" customFormat="1" ht="189">
      <c r="B72" s="1349"/>
      <c r="C72" s="1348"/>
      <c r="D72" s="1348"/>
      <c r="E72" s="1348"/>
      <c r="F72" s="1618"/>
      <c r="G72" s="1348"/>
      <c r="H72" s="1349"/>
      <c r="I72" s="1348"/>
      <c r="J72" s="1348"/>
      <c r="K72" s="1612"/>
      <c r="L72" s="1618"/>
      <c r="M72" s="1348"/>
      <c r="N72" s="1345"/>
      <c r="O72" s="1345"/>
      <c r="P72" s="1612"/>
      <c r="Q72" s="1346"/>
      <c r="R72" s="1352"/>
      <c r="S72" s="1345"/>
      <c r="T72" s="1350"/>
      <c r="U72" s="1346"/>
      <c r="V72" s="1613"/>
      <c r="W72" s="1351"/>
      <c r="X72" s="1614"/>
      <c r="Y72" s="1348"/>
      <c r="Z72" s="1349"/>
      <c r="AA72" s="788" t="s">
        <v>1498</v>
      </c>
      <c r="AB72" s="1620" t="s">
        <v>89</v>
      </c>
      <c r="AC72" s="787" t="s">
        <v>391</v>
      </c>
      <c r="AD72" s="800" t="s">
        <v>91</v>
      </c>
      <c r="AE72" s="800" t="s">
        <v>92</v>
      </c>
      <c r="AF72" s="1616">
        <f>VLOOKUP(AE72,'Datos Validacion'!$K$6:$L$8,2,0)</f>
        <v>0.25</v>
      </c>
      <c r="AG72" s="800" t="s">
        <v>93</v>
      </c>
      <c r="AH72" s="1616">
        <f>VLOOKUP(AG72,'Datos Validacion'!$M$6:$N$7,2,0)</f>
        <v>0.15</v>
      </c>
      <c r="AI72" s="800" t="s">
        <v>94</v>
      </c>
      <c r="AJ72" s="787" t="s">
        <v>274</v>
      </c>
      <c r="AK72" s="800" t="s">
        <v>96</v>
      </c>
      <c r="AL72" s="800" t="s">
        <v>445</v>
      </c>
      <c r="AM72" s="811">
        <f t="shared" si="89"/>
        <v>0.4</v>
      </c>
      <c r="AN72" s="1615"/>
      <c r="AO72" s="1642"/>
      <c r="AP72" s="1615"/>
      <c r="AQ72" s="1642"/>
      <c r="AR72" s="1349"/>
      <c r="AS72" s="1346"/>
      <c r="AT72" s="787"/>
      <c r="AU72" s="803" t="s">
        <v>375</v>
      </c>
      <c r="AV72" s="804" t="s">
        <v>446</v>
      </c>
      <c r="AW72" s="809" t="s">
        <v>195</v>
      </c>
      <c r="AX72" s="1578"/>
      <c r="AY72" s="809" t="str">
        <f>AY31</f>
        <v xml:space="preserve">Durante el 2024 se adelantarán publicaciones de buenas prácticas de seguridad y privacidad de la información y el manejo de repositorios de almacenamientos.
Se impleemnta a partir del mes de Marzo 2024 acorde con la articulación de la Matriz de Comunicación Interna y la Estrategia Capacitación, Comunicaciópn y Sensibilización - ECCS-SPI. En Desarrollo de la ECCS-SPI el 20/03/2024 se adelantará en el proceso de inducción nuevos funcionarios se informara sobre el alcance de SPI anivel institucional y buenas prácticas SPI y Seguridad Digital. 
</v>
      </c>
      <c r="AZ72" s="809" t="s">
        <v>195</v>
      </c>
      <c r="BA72" s="813" t="s">
        <v>1399</v>
      </c>
      <c r="BB72" s="806"/>
      <c r="BC72" s="809" t="s">
        <v>152</v>
      </c>
      <c r="BD72" s="809" t="s">
        <v>1400</v>
      </c>
      <c r="BE72" s="1572" t="s">
        <v>1340</v>
      </c>
    </row>
    <row r="73" spans="2:57" s="789" customFormat="1" ht="189">
      <c r="B73" s="1349" t="s">
        <v>1334</v>
      </c>
      <c r="C73" s="1348"/>
      <c r="D73" s="1348"/>
      <c r="E73" s="1348"/>
      <c r="F73" s="1618" t="s">
        <v>447</v>
      </c>
      <c r="G73" s="1348" t="s">
        <v>448</v>
      </c>
      <c r="H73" s="1349" t="s">
        <v>449</v>
      </c>
      <c r="I73" s="1348" t="s">
        <v>450</v>
      </c>
      <c r="J73" s="1348" t="s">
        <v>451</v>
      </c>
      <c r="K73" s="1612" t="s">
        <v>433</v>
      </c>
      <c r="L73" s="1618">
        <v>20</v>
      </c>
      <c r="M73" s="1348" t="s">
        <v>452</v>
      </c>
      <c r="N73" s="1345" t="s">
        <v>453</v>
      </c>
      <c r="O73" s="1345" t="s">
        <v>79</v>
      </c>
      <c r="P73" s="1612" t="s">
        <v>454</v>
      </c>
      <c r="Q73" s="1346">
        <v>20</v>
      </c>
      <c r="R73" s="1352" t="s">
        <v>455</v>
      </c>
      <c r="S73" s="1345" t="s">
        <v>82</v>
      </c>
      <c r="T73" s="1350" t="s">
        <v>456</v>
      </c>
      <c r="U73" s="1346" t="s">
        <v>389</v>
      </c>
      <c r="V73" s="1613">
        <f>VLOOKUP(U73,'Datos Validacion'!$C$6:$D$10,2,0)</f>
        <v>0.2</v>
      </c>
      <c r="W73" s="1351" t="s">
        <v>457</v>
      </c>
      <c r="X73" s="1614">
        <f>VLOOKUP(W73,'Datos Validacion'!$E$6:$F$15,2,0)</f>
        <v>0.4</v>
      </c>
      <c r="Y73" s="801" t="s">
        <v>1512</v>
      </c>
      <c r="Z73" s="1349" t="s">
        <v>245</v>
      </c>
      <c r="AA73" s="787" t="s">
        <v>459</v>
      </c>
      <c r="AB73" s="800" t="s">
        <v>89</v>
      </c>
      <c r="AC73" s="800" t="s">
        <v>460</v>
      </c>
      <c r="AD73" s="800" t="s">
        <v>91</v>
      </c>
      <c r="AE73" s="800" t="s">
        <v>92</v>
      </c>
      <c r="AF73" s="1616">
        <f>VLOOKUP(AE73,'Datos Validacion'!$K$6:$L$8,2,0)</f>
        <v>0.25</v>
      </c>
      <c r="AG73" s="800" t="s">
        <v>188</v>
      </c>
      <c r="AH73" s="1616">
        <f>VLOOKUP(AG73,'Datos Validacion'!$M$6:$N$7,2,0)</f>
        <v>0.25</v>
      </c>
      <c r="AI73" s="800" t="s">
        <v>94</v>
      </c>
      <c r="AJ73" s="800" t="s">
        <v>461</v>
      </c>
      <c r="AK73" s="800" t="s">
        <v>96</v>
      </c>
      <c r="AL73" s="800" t="s">
        <v>462</v>
      </c>
      <c r="AM73" s="811">
        <f t="shared" si="89"/>
        <v>0.5</v>
      </c>
      <c r="AN73" s="1615" t="str">
        <f t="shared" si="108"/>
        <v>MUY BAJA</v>
      </c>
      <c r="AO73" s="1642">
        <f t="shared" si="109"/>
        <v>0.1</v>
      </c>
      <c r="AP73" s="1615" t="str">
        <f t="shared" si="110"/>
        <v>MENOR</v>
      </c>
      <c r="AQ73" s="1642">
        <f t="shared" si="99"/>
        <v>0.4</v>
      </c>
      <c r="AR73" s="1349" t="s">
        <v>245</v>
      </c>
      <c r="AS73" s="1346" t="s">
        <v>250</v>
      </c>
      <c r="AT73" s="806"/>
      <c r="AU73" s="803" t="s">
        <v>463</v>
      </c>
      <c r="AV73" s="806" t="s">
        <v>464</v>
      </c>
      <c r="AW73" s="809"/>
      <c r="AX73" s="1578"/>
      <c r="AY73" s="809"/>
      <c r="AZ73" s="809"/>
      <c r="BA73" s="813"/>
      <c r="BB73" s="806"/>
      <c r="BC73" s="809" t="s">
        <v>152</v>
      </c>
      <c r="BD73" s="809" t="s">
        <v>1516</v>
      </c>
      <c r="BE73" s="1572" t="s">
        <v>1340</v>
      </c>
    </row>
    <row r="74" spans="2:57" s="789" customFormat="1" ht="73.5">
      <c r="B74" s="1349"/>
      <c r="C74" s="1348"/>
      <c r="D74" s="1348"/>
      <c r="E74" s="1348"/>
      <c r="F74" s="1618"/>
      <c r="G74" s="1348"/>
      <c r="H74" s="1349"/>
      <c r="I74" s="1348"/>
      <c r="J74" s="1348"/>
      <c r="K74" s="1612"/>
      <c r="L74" s="1618"/>
      <c r="M74" s="1348"/>
      <c r="N74" s="1345"/>
      <c r="O74" s="1345"/>
      <c r="P74" s="1612"/>
      <c r="Q74" s="1346"/>
      <c r="R74" s="1352"/>
      <c r="S74" s="1345"/>
      <c r="T74" s="1350"/>
      <c r="U74" s="1346"/>
      <c r="V74" s="1613"/>
      <c r="W74" s="1351"/>
      <c r="X74" s="1614"/>
      <c r="Y74" s="801"/>
      <c r="Z74" s="1349"/>
      <c r="AA74" s="788" t="s">
        <v>1498</v>
      </c>
      <c r="AB74" s="800" t="s">
        <v>89</v>
      </c>
      <c r="AC74" s="787" t="s">
        <v>391</v>
      </c>
      <c r="AD74" s="800" t="s">
        <v>91</v>
      </c>
      <c r="AE74" s="800" t="s">
        <v>92</v>
      </c>
      <c r="AF74" s="1616">
        <f>VLOOKUP(AE74,'Datos Validacion'!$K$6:$L$8,2,0)</f>
        <v>0.25</v>
      </c>
      <c r="AG74" s="800" t="s">
        <v>188</v>
      </c>
      <c r="AH74" s="1616">
        <f>VLOOKUP(AG74,'Datos Validacion'!$M$6:$N$7,2,0)</f>
        <v>0.25</v>
      </c>
      <c r="AI74" s="800" t="s">
        <v>94</v>
      </c>
      <c r="AJ74" s="800" t="s">
        <v>274</v>
      </c>
      <c r="AK74" s="800" t="s">
        <v>96</v>
      </c>
      <c r="AL74" s="800" t="s">
        <v>465</v>
      </c>
      <c r="AM74" s="811">
        <f t="shared" si="89"/>
        <v>0.5</v>
      </c>
      <c r="AN74" s="1615"/>
      <c r="AO74" s="1642"/>
      <c r="AP74" s="1615"/>
      <c r="AQ74" s="1642"/>
      <c r="AR74" s="1349"/>
      <c r="AS74" s="1346"/>
      <c r="AT74" s="806"/>
      <c r="AU74" s="803" t="s">
        <v>466</v>
      </c>
      <c r="AV74" s="806" t="s">
        <v>464</v>
      </c>
      <c r="AW74" s="809"/>
      <c r="AX74" s="1578"/>
      <c r="AY74" s="809"/>
      <c r="AZ74" s="809"/>
      <c r="BA74" s="813"/>
      <c r="BB74" s="806"/>
      <c r="BC74" s="809" t="str">
        <f>BC73</f>
        <v>X</v>
      </c>
      <c r="BD74" s="809" t="str">
        <f>BD73</f>
        <v>Proceso de Inducción a nuevos funcionarios.</v>
      </c>
      <c r="BE74" s="1572" t="s">
        <v>1340</v>
      </c>
    </row>
    <row r="75" spans="2:57" s="789" customFormat="1">
      <c r="B75" s="785"/>
      <c r="H75" s="785"/>
      <c r="K75" s="790"/>
      <c r="M75" s="784"/>
      <c r="N75" s="784"/>
      <c r="O75" s="795"/>
      <c r="P75" s="814"/>
      <c r="Q75" s="795"/>
      <c r="R75" s="784"/>
      <c r="S75" s="795"/>
      <c r="T75" s="784"/>
      <c r="U75" s="792"/>
      <c r="V75" s="793"/>
      <c r="W75" s="815"/>
      <c r="X75" s="816"/>
      <c r="Z75" s="791"/>
      <c r="AA75" s="784"/>
      <c r="AB75" s="786"/>
      <c r="AC75" s="786"/>
      <c r="AD75" s="786"/>
      <c r="AE75" s="786"/>
      <c r="AF75" s="794"/>
      <c r="AG75" s="786"/>
      <c r="AH75" s="794"/>
      <c r="AI75" s="786"/>
      <c r="AK75" s="786"/>
      <c r="AM75" s="791"/>
      <c r="AN75" s="792"/>
      <c r="AO75" s="784"/>
      <c r="AP75" s="817"/>
      <c r="AR75" s="791"/>
      <c r="AS75" s="796"/>
      <c r="AT75" s="784"/>
      <c r="AU75" s="784"/>
      <c r="AV75" s="814"/>
      <c r="AW75" s="795"/>
      <c r="AX75" s="1576"/>
      <c r="AY75" s="784"/>
      <c r="AZ75" s="795"/>
      <c r="BA75" s="795"/>
      <c r="BB75" s="784"/>
      <c r="BC75" s="795"/>
      <c r="BD75" s="814"/>
      <c r="BE75" s="796"/>
    </row>
    <row r="76" spans="2:57" s="789" customFormat="1">
      <c r="B76" s="785"/>
      <c r="H76" s="785"/>
      <c r="K76" s="790"/>
      <c r="O76" s="786"/>
      <c r="P76" s="790"/>
      <c r="Q76" s="786"/>
      <c r="S76" s="786"/>
      <c r="U76" s="791"/>
      <c r="V76" s="819"/>
      <c r="W76" s="791"/>
      <c r="X76" s="820"/>
      <c r="Z76" s="786"/>
      <c r="AF76" s="819"/>
      <c r="AH76" s="819"/>
      <c r="AK76" s="786"/>
      <c r="AN76" s="791"/>
      <c r="AP76" s="785"/>
      <c r="AS76" s="785"/>
      <c r="AV76" s="790"/>
      <c r="AW76" s="786"/>
      <c r="AX76" s="1574"/>
      <c r="AZ76" s="786"/>
      <c r="BA76" s="786"/>
      <c r="BC76" s="786"/>
      <c r="BD76" s="790"/>
      <c r="BE76" s="785"/>
    </row>
    <row r="77" spans="2:57" s="789" customFormat="1">
      <c r="B77" s="785"/>
      <c r="H77" s="785"/>
      <c r="K77" s="790"/>
      <c r="O77" s="786"/>
      <c r="P77" s="790"/>
      <c r="Q77" s="786"/>
      <c r="S77" s="786"/>
      <c r="U77" s="791"/>
      <c r="V77" s="819"/>
      <c r="W77" s="791"/>
      <c r="X77" s="820"/>
      <c r="Z77" s="786"/>
      <c r="AF77" s="819"/>
      <c r="AH77" s="819"/>
      <c r="AK77" s="786"/>
      <c r="AN77" s="791"/>
      <c r="AP77" s="785"/>
      <c r="AS77" s="785"/>
      <c r="AV77" s="790"/>
      <c r="AW77" s="786"/>
      <c r="AX77" s="1574"/>
      <c r="AZ77" s="786"/>
      <c r="BA77" s="786"/>
      <c r="BC77" s="786"/>
      <c r="BD77" s="790"/>
      <c r="BE77" s="785"/>
    </row>
    <row r="78" spans="2:57" s="789" customFormat="1">
      <c r="B78" s="785"/>
      <c r="H78" s="785"/>
      <c r="K78" s="790"/>
      <c r="L78" s="1644"/>
      <c r="M78" s="1573"/>
      <c r="N78" s="1573"/>
      <c r="O78" s="1349" t="s">
        <v>467</v>
      </c>
      <c r="P78" s="1349"/>
      <c r="Q78" s="1349"/>
      <c r="R78" s="1349"/>
      <c r="S78" s="1349"/>
      <c r="T78" s="1349"/>
      <c r="U78" s="791"/>
      <c r="V78" s="819"/>
      <c r="W78" s="791"/>
      <c r="X78" s="820"/>
      <c r="Z78" s="786"/>
      <c r="AF78" s="819"/>
      <c r="AH78" s="819"/>
      <c r="AK78" s="786"/>
      <c r="AN78" s="791"/>
      <c r="AP78" s="785"/>
      <c r="AS78" s="785"/>
      <c r="AV78" s="790"/>
      <c r="AW78" s="786"/>
      <c r="AX78" s="1574"/>
      <c r="AZ78" s="786"/>
      <c r="BA78" s="786"/>
      <c r="BC78" s="786"/>
      <c r="BD78" s="790"/>
      <c r="BE78" s="785"/>
    </row>
    <row r="79" spans="2:57" s="789" customFormat="1" ht="31.5">
      <c r="B79" s="785"/>
      <c r="H79" s="785"/>
      <c r="K79" s="790"/>
      <c r="L79" s="1645" t="s">
        <v>469</v>
      </c>
      <c r="M79" s="1349" t="s">
        <v>470</v>
      </c>
      <c r="N79" s="1349"/>
      <c r="O79" s="1349"/>
      <c r="P79" s="1349"/>
      <c r="Q79" s="1349"/>
      <c r="R79" s="801" t="s">
        <v>1460</v>
      </c>
      <c r="S79" s="801" t="s">
        <v>472</v>
      </c>
      <c r="T79" s="801" t="s">
        <v>1461</v>
      </c>
      <c r="U79" s="791"/>
      <c r="V79" s="819"/>
      <c r="W79" s="791"/>
      <c r="X79" s="820"/>
      <c r="Z79" s="786"/>
      <c r="AF79" s="819"/>
      <c r="AH79" s="819"/>
      <c r="AK79" s="786"/>
      <c r="AN79" s="791"/>
      <c r="AP79" s="785"/>
      <c r="AS79" s="785"/>
      <c r="AV79" s="790"/>
      <c r="AW79" s="786"/>
      <c r="AX79" s="1574"/>
      <c r="AZ79" s="786"/>
      <c r="BA79" s="786"/>
      <c r="BC79" s="786"/>
      <c r="BD79" s="790"/>
      <c r="BE79" s="785"/>
    </row>
    <row r="80" spans="2:57" s="789" customFormat="1" ht="31.5">
      <c r="B80" s="785"/>
      <c r="H80" s="785"/>
      <c r="K80" s="790"/>
      <c r="L80" s="818"/>
      <c r="M80" s="1348" t="s">
        <v>1459</v>
      </c>
      <c r="N80" s="1348"/>
      <c r="O80" s="1348"/>
      <c r="P80" s="1348"/>
      <c r="Q80" s="1348"/>
      <c r="R80" s="800" t="s">
        <v>1455</v>
      </c>
      <c r="S80" s="800"/>
      <c r="T80" s="800" t="s">
        <v>1456</v>
      </c>
      <c r="U80" s="791"/>
      <c r="V80" s="819"/>
      <c r="W80" s="791"/>
      <c r="X80" s="820"/>
      <c r="Z80" s="786"/>
      <c r="AF80" s="819"/>
      <c r="AH80" s="819"/>
      <c r="AK80" s="786"/>
      <c r="AN80" s="791"/>
      <c r="AP80" s="785"/>
      <c r="AS80" s="785"/>
      <c r="AV80" s="790"/>
      <c r="AW80" s="786"/>
      <c r="AX80" s="1574"/>
      <c r="AZ80" s="786"/>
      <c r="BA80" s="786"/>
      <c r="BC80" s="786"/>
      <c r="BD80" s="790"/>
      <c r="BE80" s="785"/>
    </row>
    <row r="81" spans="2:57" s="789" customFormat="1">
      <c r="B81" s="785"/>
      <c r="H81" s="785"/>
      <c r="K81" s="790"/>
      <c r="O81" s="786"/>
      <c r="P81" s="790"/>
      <c r="Q81" s="786"/>
      <c r="S81" s="786"/>
      <c r="U81" s="791"/>
      <c r="V81" s="819"/>
      <c r="W81" s="791"/>
      <c r="X81" s="820"/>
      <c r="Z81" s="786"/>
      <c r="AF81" s="819"/>
      <c r="AH81" s="819"/>
      <c r="AK81" s="786"/>
      <c r="AN81" s="791"/>
      <c r="AP81" s="785"/>
      <c r="AS81" s="785"/>
      <c r="AV81" s="790"/>
      <c r="AW81" s="786"/>
      <c r="AX81" s="1574"/>
      <c r="AZ81" s="786"/>
      <c r="BA81" s="786"/>
      <c r="BC81" s="786"/>
      <c r="BD81" s="790"/>
      <c r="BE81" s="785"/>
    </row>
    <row r="82" spans="2:57" s="789" customFormat="1">
      <c r="B82" s="785"/>
      <c r="H82" s="785"/>
      <c r="K82" s="790"/>
      <c r="O82" s="786"/>
      <c r="P82" s="790"/>
      <c r="Q82" s="786"/>
      <c r="S82" s="786"/>
      <c r="U82" s="791"/>
      <c r="V82" s="819"/>
      <c r="W82" s="791"/>
      <c r="X82" s="820"/>
      <c r="Z82" s="786"/>
      <c r="AF82" s="819"/>
      <c r="AH82" s="819"/>
      <c r="AK82" s="786"/>
      <c r="AN82" s="791"/>
      <c r="AP82" s="785"/>
      <c r="AS82" s="785"/>
      <c r="AV82" s="790"/>
      <c r="AW82" s="786"/>
      <c r="AX82" s="1574"/>
      <c r="AZ82" s="786"/>
      <c r="BA82" s="786"/>
      <c r="BC82" s="786"/>
      <c r="BD82" s="790"/>
      <c r="BE82" s="785"/>
    </row>
    <row r="83" spans="2:57" s="789" customFormat="1">
      <c r="B83" s="785"/>
      <c r="H83" s="785"/>
      <c r="K83" s="790"/>
      <c r="O83" s="786"/>
      <c r="P83" s="790"/>
      <c r="Q83" s="786"/>
      <c r="S83" s="786"/>
      <c r="U83" s="791"/>
      <c r="V83" s="819"/>
      <c r="W83" s="791"/>
      <c r="X83" s="820"/>
      <c r="Z83" s="786"/>
      <c r="AF83" s="819"/>
      <c r="AH83" s="819"/>
      <c r="AK83" s="786"/>
      <c r="AN83" s="791"/>
      <c r="AP83" s="785"/>
      <c r="AS83" s="785"/>
      <c r="AV83" s="790"/>
      <c r="AW83" s="786"/>
      <c r="AX83" s="1574"/>
      <c r="AZ83" s="786"/>
      <c r="BA83" s="786"/>
      <c r="BC83" s="786"/>
      <c r="BD83" s="790"/>
      <c r="BE83" s="785"/>
    </row>
    <row r="84" spans="2:57" s="789" customFormat="1">
      <c r="B84" s="785"/>
      <c r="H84" s="785"/>
      <c r="K84" s="790"/>
      <c r="O84" s="786"/>
      <c r="P84" s="790"/>
      <c r="Q84" s="786"/>
      <c r="S84" s="786"/>
      <c r="U84" s="791"/>
      <c r="V84" s="819"/>
      <c r="W84" s="791"/>
      <c r="X84" s="820"/>
      <c r="Z84" s="786"/>
      <c r="AF84" s="819"/>
      <c r="AH84" s="819"/>
      <c r="AK84" s="786"/>
      <c r="AN84" s="791"/>
      <c r="AP84" s="785"/>
      <c r="AS84" s="785"/>
      <c r="AV84" s="790"/>
      <c r="AW84" s="786"/>
      <c r="AX84" s="1574"/>
      <c r="AZ84" s="786"/>
      <c r="BA84" s="786"/>
      <c r="BC84" s="786"/>
      <c r="BD84" s="790"/>
      <c r="BE84" s="785"/>
    </row>
    <row r="85" spans="2:57" s="789" customFormat="1">
      <c r="B85" s="785"/>
      <c r="H85" s="785"/>
      <c r="K85" s="790"/>
      <c r="O85" s="786"/>
      <c r="P85" s="790"/>
      <c r="Q85" s="786"/>
      <c r="S85" s="786"/>
      <c r="U85" s="791"/>
      <c r="V85" s="819"/>
      <c r="W85" s="791"/>
      <c r="X85" s="820"/>
      <c r="Z85" s="786"/>
      <c r="AF85" s="819"/>
      <c r="AH85" s="819"/>
      <c r="AK85" s="786"/>
      <c r="AN85" s="791"/>
      <c r="AP85" s="785"/>
      <c r="AS85" s="785"/>
      <c r="AV85" s="790"/>
      <c r="AW85" s="786"/>
      <c r="AX85" s="1574"/>
      <c r="AZ85" s="786"/>
      <c r="BA85" s="786"/>
      <c r="BC85" s="786"/>
      <c r="BD85" s="790"/>
      <c r="BE85" s="785"/>
    </row>
    <row r="86" spans="2:57" s="789" customFormat="1">
      <c r="B86" s="785"/>
      <c r="H86" s="785"/>
      <c r="K86" s="790"/>
      <c r="O86" s="786"/>
      <c r="P86" s="790"/>
      <c r="Q86" s="786"/>
      <c r="S86" s="786"/>
      <c r="U86" s="791"/>
      <c r="V86" s="819"/>
      <c r="W86" s="791"/>
      <c r="X86" s="820"/>
      <c r="Z86" s="786"/>
      <c r="AF86" s="819"/>
      <c r="AH86" s="819"/>
      <c r="AK86" s="786"/>
      <c r="AN86" s="791"/>
      <c r="AP86" s="785"/>
      <c r="AS86" s="785"/>
      <c r="AV86" s="790"/>
      <c r="AW86" s="786"/>
      <c r="AX86" s="1574"/>
      <c r="AZ86" s="786"/>
      <c r="BA86" s="786"/>
      <c r="BC86" s="786"/>
      <c r="BD86" s="790"/>
      <c r="BE86" s="785"/>
    </row>
    <row r="87" spans="2:57" s="789" customFormat="1">
      <c r="B87" s="785"/>
      <c r="H87" s="785"/>
      <c r="K87" s="790"/>
      <c r="O87" s="786"/>
      <c r="P87" s="790"/>
      <c r="Q87" s="786"/>
      <c r="S87" s="786"/>
      <c r="U87" s="791"/>
      <c r="V87" s="819"/>
      <c r="W87" s="791"/>
      <c r="X87" s="820"/>
      <c r="Z87" s="786"/>
      <c r="AF87" s="819"/>
      <c r="AH87" s="819"/>
      <c r="AK87" s="786"/>
      <c r="AN87" s="791"/>
      <c r="AP87" s="785"/>
      <c r="AS87" s="785"/>
      <c r="AV87" s="790"/>
      <c r="AW87" s="786"/>
      <c r="AX87" s="1574"/>
      <c r="AZ87" s="786"/>
      <c r="BA87" s="786"/>
      <c r="BC87" s="786"/>
      <c r="BD87" s="790"/>
      <c r="BE87" s="785"/>
    </row>
    <row r="88" spans="2:57" s="789" customFormat="1">
      <c r="B88" s="785"/>
      <c r="H88" s="785"/>
      <c r="K88" s="790"/>
      <c r="O88" s="786"/>
      <c r="P88" s="790"/>
      <c r="Q88" s="786"/>
      <c r="S88" s="786"/>
      <c r="U88" s="791"/>
      <c r="V88" s="819"/>
      <c r="W88" s="791"/>
      <c r="X88" s="820"/>
      <c r="Z88" s="786"/>
      <c r="AF88" s="819"/>
      <c r="AH88" s="819"/>
      <c r="AK88" s="786"/>
      <c r="AN88" s="791"/>
      <c r="AP88" s="785"/>
      <c r="AS88" s="785"/>
      <c r="AV88" s="790"/>
      <c r="AW88" s="786"/>
      <c r="AX88" s="1574"/>
      <c r="AZ88" s="786"/>
      <c r="BA88" s="786"/>
      <c r="BC88" s="786"/>
      <c r="BD88" s="790"/>
      <c r="BE88" s="785"/>
    </row>
    <row r="89" spans="2:57" s="789" customFormat="1">
      <c r="B89" s="785"/>
      <c r="H89" s="785"/>
      <c r="K89" s="790"/>
      <c r="O89" s="786"/>
      <c r="P89" s="790"/>
      <c r="Q89" s="786"/>
      <c r="S89" s="786"/>
      <c r="U89" s="791"/>
      <c r="V89" s="819"/>
      <c r="W89" s="791"/>
      <c r="X89" s="820"/>
      <c r="Z89" s="786"/>
      <c r="AF89" s="819"/>
      <c r="AH89" s="819"/>
      <c r="AK89" s="786"/>
      <c r="AN89" s="791"/>
      <c r="AP89" s="785"/>
      <c r="AS89" s="785"/>
      <c r="AV89" s="790"/>
      <c r="AW89" s="786"/>
      <c r="AX89" s="1574"/>
      <c r="AZ89" s="786"/>
      <c r="BA89" s="786"/>
      <c r="BC89" s="786"/>
      <c r="BD89" s="790"/>
      <c r="BE89" s="785"/>
    </row>
    <row r="90" spans="2:57" s="789" customFormat="1">
      <c r="B90" s="785"/>
      <c r="H90" s="785"/>
      <c r="K90" s="790"/>
      <c r="O90" s="786"/>
      <c r="P90" s="790"/>
      <c r="Q90" s="786"/>
      <c r="S90" s="786"/>
      <c r="U90" s="791"/>
      <c r="V90" s="819"/>
      <c r="W90" s="791"/>
      <c r="X90" s="820"/>
      <c r="Z90" s="786"/>
      <c r="AF90" s="819"/>
      <c r="AH90" s="819"/>
      <c r="AK90" s="786"/>
      <c r="AN90" s="791"/>
      <c r="AP90" s="785"/>
      <c r="AS90" s="785"/>
      <c r="AV90" s="790"/>
      <c r="AW90" s="786"/>
      <c r="AX90" s="1574"/>
      <c r="AZ90" s="786"/>
      <c r="BA90" s="786"/>
      <c r="BC90" s="786"/>
      <c r="BD90" s="790"/>
      <c r="BE90" s="785"/>
    </row>
    <row r="91" spans="2:57" s="789" customFormat="1">
      <c r="B91" s="785"/>
      <c r="H91" s="785"/>
      <c r="K91" s="790"/>
      <c r="O91" s="786"/>
      <c r="P91" s="790"/>
      <c r="Q91" s="786"/>
      <c r="S91" s="786"/>
      <c r="U91" s="791"/>
      <c r="V91" s="819"/>
      <c r="W91" s="791"/>
      <c r="X91" s="820"/>
      <c r="Z91" s="786"/>
      <c r="AF91" s="819"/>
      <c r="AH91" s="819"/>
      <c r="AK91" s="786"/>
      <c r="AN91" s="791"/>
      <c r="AP91" s="785"/>
      <c r="AS91" s="785"/>
      <c r="AV91" s="790"/>
      <c r="AW91" s="786"/>
      <c r="AX91" s="1574"/>
      <c r="AZ91" s="786"/>
      <c r="BA91" s="786"/>
      <c r="BC91" s="786"/>
      <c r="BD91" s="790"/>
      <c r="BE91" s="785"/>
    </row>
    <row r="92" spans="2:57" s="789" customFormat="1">
      <c r="B92" s="785"/>
      <c r="H92" s="785"/>
      <c r="K92" s="790"/>
      <c r="O92" s="786"/>
      <c r="P92" s="790"/>
      <c r="Q92" s="786"/>
      <c r="S92" s="786"/>
      <c r="U92" s="791"/>
      <c r="V92" s="819"/>
      <c r="W92" s="791"/>
      <c r="X92" s="820"/>
      <c r="Z92" s="786"/>
      <c r="AF92" s="819"/>
      <c r="AH92" s="819"/>
      <c r="AK92" s="786"/>
      <c r="AN92" s="791"/>
      <c r="AP92" s="785"/>
      <c r="AS92" s="785"/>
      <c r="AV92" s="790"/>
      <c r="AW92" s="786"/>
      <c r="AX92" s="1574"/>
      <c r="AZ92" s="786"/>
      <c r="BA92" s="786"/>
      <c r="BC92" s="786"/>
      <c r="BD92" s="790"/>
      <c r="BE92" s="785"/>
    </row>
    <row r="93" spans="2:57" s="789" customFormat="1">
      <c r="B93" s="785"/>
      <c r="H93" s="785"/>
      <c r="K93" s="790"/>
      <c r="O93" s="786"/>
      <c r="P93" s="790"/>
      <c r="Q93" s="786"/>
      <c r="S93" s="786"/>
      <c r="U93" s="791"/>
      <c r="V93" s="819"/>
      <c r="W93" s="791"/>
      <c r="X93" s="820"/>
      <c r="Z93" s="786"/>
      <c r="AF93" s="819"/>
      <c r="AH93" s="819"/>
      <c r="AK93" s="786"/>
      <c r="AN93" s="791"/>
      <c r="AP93" s="785"/>
      <c r="AS93" s="785"/>
      <c r="AV93" s="790"/>
      <c r="AW93" s="786"/>
      <c r="AX93" s="1574"/>
      <c r="AZ93" s="786"/>
      <c r="BA93" s="786"/>
      <c r="BC93" s="786"/>
      <c r="BD93" s="790"/>
      <c r="BE93" s="785"/>
    </row>
    <row r="94" spans="2:57" s="789" customFormat="1">
      <c r="B94" s="785"/>
      <c r="H94" s="785"/>
      <c r="K94" s="790"/>
      <c r="O94" s="786"/>
      <c r="P94" s="790"/>
      <c r="Q94" s="786"/>
      <c r="S94" s="786"/>
      <c r="U94" s="791"/>
      <c r="V94" s="819"/>
      <c r="W94" s="791"/>
      <c r="X94" s="820"/>
      <c r="Z94" s="786"/>
      <c r="AF94" s="819"/>
      <c r="AH94" s="819"/>
      <c r="AK94" s="786"/>
      <c r="AN94" s="791"/>
      <c r="AP94" s="785"/>
      <c r="AS94" s="785"/>
      <c r="AV94" s="790"/>
      <c r="AW94" s="786"/>
      <c r="AX94" s="1574"/>
      <c r="AZ94" s="786"/>
      <c r="BA94" s="786"/>
      <c r="BC94" s="786"/>
      <c r="BD94" s="790"/>
      <c r="BE94" s="785"/>
    </row>
    <row r="95" spans="2:57" s="789" customFormat="1">
      <c r="B95" s="785"/>
      <c r="H95" s="785"/>
      <c r="K95" s="790"/>
      <c r="O95" s="786"/>
      <c r="P95" s="790"/>
      <c r="Q95" s="786"/>
      <c r="S95" s="786"/>
      <c r="U95" s="791"/>
      <c r="V95" s="819"/>
      <c r="W95" s="791"/>
      <c r="X95" s="820"/>
      <c r="Z95" s="786"/>
      <c r="AF95" s="819"/>
      <c r="AH95" s="819"/>
      <c r="AK95" s="786"/>
      <c r="AN95" s="791"/>
      <c r="AP95" s="785"/>
      <c r="AS95" s="785"/>
      <c r="AV95" s="790"/>
      <c r="AW95" s="786"/>
      <c r="AX95" s="1574"/>
      <c r="AZ95" s="786"/>
      <c r="BA95" s="786"/>
      <c r="BC95" s="786"/>
      <c r="BD95" s="790"/>
      <c r="BE95" s="785"/>
    </row>
    <row r="96" spans="2:57" s="789" customFormat="1">
      <c r="B96" s="785"/>
      <c r="H96" s="785"/>
      <c r="K96" s="790"/>
      <c r="O96" s="786"/>
      <c r="P96" s="790"/>
      <c r="Q96" s="786"/>
      <c r="S96" s="786"/>
      <c r="U96" s="791"/>
      <c r="V96" s="819"/>
      <c r="W96" s="791"/>
      <c r="X96" s="820"/>
      <c r="Z96" s="786"/>
      <c r="AF96" s="819"/>
      <c r="AH96" s="819"/>
      <c r="AK96" s="786"/>
      <c r="AN96" s="791"/>
      <c r="AP96" s="785"/>
      <c r="AS96" s="785"/>
      <c r="AV96" s="790"/>
      <c r="AW96" s="786"/>
      <c r="AX96" s="1574"/>
      <c r="AZ96" s="786"/>
      <c r="BA96" s="786"/>
      <c r="BC96" s="786"/>
      <c r="BD96" s="790"/>
      <c r="BE96" s="785"/>
    </row>
    <row r="97" spans="2:57" s="789" customFormat="1">
      <c r="B97" s="785"/>
      <c r="H97" s="785"/>
      <c r="K97" s="790"/>
      <c r="O97" s="786"/>
      <c r="P97" s="790"/>
      <c r="Q97" s="786"/>
      <c r="S97" s="786"/>
      <c r="U97" s="791"/>
      <c r="V97" s="819"/>
      <c r="W97" s="791"/>
      <c r="X97" s="820"/>
      <c r="Z97" s="786"/>
      <c r="AF97" s="819"/>
      <c r="AH97" s="819"/>
      <c r="AK97" s="786"/>
      <c r="AN97" s="791"/>
      <c r="AP97" s="785"/>
      <c r="AS97" s="785"/>
      <c r="AV97" s="790"/>
      <c r="AW97" s="786"/>
      <c r="AX97" s="1574"/>
      <c r="AZ97" s="786"/>
      <c r="BA97" s="786"/>
      <c r="BC97" s="786"/>
      <c r="BD97" s="790"/>
      <c r="BE97" s="785"/>
    </row>
    <row r="98" spans="2:57" s="789" customFormat="1">
      <c r="B98" s="785"/>
      <c r="H98" s="785"/>
      <c r="K98" s="790"/>
      <c r="O98" s="786"/>
      <c r="P98" s="790"/>
      <c r="Q98" s="786"/>
      <c r="S98" s="786"/>
      <c r="U98" s="791"/>
      <c r="V98" s="819"/>
      <c r="W98" s="791"/>
      <c r="X98" s="820"/>
      <c r="Z98" s="786"/>
      <c r="AF98" s="819"/>
      <c r="AH98" s="819"/>
      <c r="AK98" s="786"/>
      <c r="AN98" s="791"/>
      <c r="AP98" s="785"/>
      <c r="AS98" s="785"/>
      <c r="AV98" s="790"/>
      <c r="AW98" s="786"/>
      <c r="AX98" s="1574"/>
      <c r="AZ98" s="786"/>
      <c r="BA98" s="786"/>
      <c r="BC98" s="786"/>
      <c r="BD98" s="790"/>
      <c r="BE98" s="785"/>
    </row>
    <row r="99" spans="2:57" s="789" customFormat="1">
      <c r="B99" s="785"/>
      <c r="H99" s="785"/>
      <c r="K99" s="790"/>
      <c r="O99" s="786"/>
      <c r="P99" s="790"/>
      <c r="Q99" s="786"/>
      <c r="S99" s="786"/>
      <c r="U99" s="791"/>
      <c r="V99" s="819"/>
      <c r="W99" s="791"/>
      <c r="X99" s="820"/>
      <c r="Z99" s="786"/>
      <c r="AF99" s="819"/>
      <c r="AH99" s="819"/>
      <c r="AK99" s="786"/>
      <c r="AN99" s="791"/>
      <c r="AP99" s="785"/>
      <c r="AS99" s="785"/>
      <c r="AV99" s="790"/>
      <c r="AW99" s="786"/>
      <c r="AX99" s="1574"/>
      <c r="AZ99" s="786"/>
      <c r="BA99" s="786"/>
      <c r="BC99" s="786"/>
      <c r="BD99" s="790"/>
      <c r="BE99" s="785"/>
    </row>
    <row r="100" spans="2:57" s="789" customFormat="1">
      <c r="B100" s="785"/>
      <c r="H100" s="785"/>
      <c r="K100" s="790"/>
      <c r="O100" s="786"/>
      <c r="P100" s="790"/>
      <c r="Q100" s="786"/>
      <c r="S100" s="786"/>
      <c r="U100" s="791"/>
      <c r="V100" s="819"/>
      <c r="W100" s="791"/>
      <c r="X100" s="820"/>
      <c r="Z100" s="786"/>
      <c r="AF100" s="819"/>
      <c r="AH100" s="819"/>
      <c r="AK100" s="786"/>
      <c r="AN100" s="791"/>
      <c r="AP100" s="785"/>
      <c r="AS100" s="785"/>
      <c r="AV100" s="790"/>
      <c r="AW100" s="786"/>
      <c r="AX100" s="1574"/>
      <c r="AZ100" s="786"/>
      <c r="BA100" s="786"/>
      <c r="BC100" s="786"/>
      <c r="BD100" s="790"/>
      <c r="BE100" s="785"/>
    </row>
    <row r="101" spans="2:57" s="789" customFormat="1">
      <c r="B101" s="785"/>
      <c r="H101" s="785"/>
      <c r="K101" s="790"/>
      <c r="O101" s="786"/>
      <c r="P101" s="790"/>
      <c r="Q101" s="786"/>
      <c r="S101" s="786"/>
      <c r="U101" s="791"/>
      <c r="V101" s="819"/>
      <c r="W101" s="791"/>
      <c r="X101" s="820"/>
      <c r="Z101" s="786"/>
      <c r="AF101" s="819"/>
      <c r="AH101" s="819"/>
      <c r="AK101" s="786"/>
      <c r="AN101" s="791"/>
      <c r="AP101" s="785"/>
      <c r="AS101" s="785"/>
      <c r="AV101" s="790"/>
      <c r="AW101" s="786"/>
      <c r="AX101" s="1574"/>
      <c r="AZ101" s="786"/>
      <c r="BA101" s="786"/>
      <c r="BC101" s="786"/>
      <c r="BD101" s="790"/>
      <c r="BE101" s="785"/>
    </row>
    <row r="102" spans="2:57" s="789" customFormat="1">
      <c r="B102" s="785"/>
      <c r="H102" s="785"/>
      <c r="K102" s="790"/>
      <c r="O102" s="786"/>
      <c r="P102" s="790"/>
      <c r="Q102" s="786"/>
      <c r="S102" s="786"/>
      <c r="U102" s="791"/>
      <c r="V102" s="819"/>
      <c r="W102" s="791"/>
      <c r="X102" s="820"/>
      <c r="Z102" s="786"/>
      <c r="AF102" s="819"/>
      <c r="AH102" s="819"/>
      <c r="AK102" s="786"/>
      <c r="AN102" s="791"/>
      <c r="AP102" s="785"/>
      <c r="AS102" s="785"/>
      <c r="AV102" s="790"/>
      <c r="AW102" s="786"/>
      <c r="AX102" s="1574"/>
      <c r="AZ102" s="786"/>
      <c r="BA102" s="786"/>
      <c r="BC102" s="786"/>
      <c r="BD102" s="790"/>
      <c r="BE102" s="785"/>
    </row>
    <row r="103" spans="2:57" s="789" customFormat="1">
      <c r="B103" s="785"/>
      <c r="H103" s="785"/>
      <c r="K103" s="790"/>
      <c r="O103" s="786"/>
      <c r="P103" s="790"/>
      <c r="Q103" s="786"/>
      <c r="S103" s="786"/>
      <c r="U103" s="791"/>
      <c r="V103" s="819"/>
      <c r="W103" s="791"/>
      <c r="X103" s="820"/>
      <c r="Z103" s="786"/>
      <c r="AF103" s="819"/>
      <c r="AH103" s="819"/>
      <c r="AK103" s="786"/>
      <c r="AN103" s="791"/>
      <c r="AP103" s="785"/>
      <c r="AS103" s="785"/>
      <c r="AV103" s="790"/>
      <c r="AW103" s="786"/>
      <c r="AX103" s="1574"/>
      <c r="AZ103" s="786"/>
      <c r="BA103" s="786"/>
      <c r="BC103" s="786"/>
      <c r="BD103" s="790"/>
      <c r="BE103" s="785"/>
    </row>
    <row r="104" spans="2:57" s="789" customFormat="1">
      <c r="B104" s="785"/>
      <c r="H104" s="785"/>
      <c r="K104" s="790"/>
      <c r="O104" s="786"/>
      <c r="P104" s="790"/>
      <c r="Q104" s="786"/>
      <c r="S104" s="786"/>
      <c r="U104" s="791"/>
      <c r="V104" s="819"/>
      <c r="W104" s="791"/>
      <c r="X104" s="820"/>
      <c r="Z104" s="786"/>
      <c r="AF104" s="819"/>
      <c r="AH104" s="819"/>
      <c r="AK104" s="786"/>
      <c r="AN104" s="791"/>
      <c r="AP104" s="785"/>
      <c r="AS104" s="785"/>
      <c r="AV104" s="790"/>
      <c r="AW104" s="786"/>
      <c r="AX104" s="1574"/>
      <c r="AZ104" s="786"/>
      <c r="BA104" s="786"/>
      <c r="BC104" s="786"/>
      <c r="BD104" s="790"/>
      <c r="BE104" s="785"/>
    </row>
    <row r="105" spans="2:57" s="789" customFormat="1">
      <c r="B105" s="785"/>
      <c r="H105" s="785"/>
      <c r="K105" s="790"/>
      <c r="O105" s="786"/>
      <c r="P105" s="790"/>
      <c r="Q105" s="786"/>
      <c r="S105" s="786"/>
      <c r="U105" s="791"/>
      <c r="V105" s="819"/>
      <c r="W105" s="791"/>
      <c r="X105" s="820"/>
      <c r="Z105" s="786"/>
      <c r="AF105" s="819"/>
      <c r="AH105" s="819"/>
      <c r="AK105" s="786"/>
      <c r="AN105" s="791"/>
      <c r="AP105" s="785"/>
      <c r="AS105" s="785"/>
      <c r="AV105" s="790"/>
      <c r="AW105" s="786"/>
      <c r="AX105" s="1574"/>
      <c r="AZ105" s="786"/>
      <c r="BA105" s="786"/>
      <c r="BC105" s="786"/>
      <c r="BD105" s="790"/>
      <c r="BE105" s="785"/>
    </row>
    <row r="106" spans="2:57" s="789" customFormat="1">
      <c r="B106" s="785"/>
      <c r="H106" s="785"/>
      <c r="K106" s="790"/>
      <c r="O106" s="786"/>
      <c r="P106" s="790"/>
      <c r="Q106" s="786"/>
      <c r="S106" s="786"/>
      <c r="U106" s="791"/>
      <c r="V106" s="819"/>
      <c r="W106" s="791"/>
      <c r="X106" s="820"/>
      <c r="Z106" s="786"/>
      <c r="AF106" s="819"/>
      <c r="AH106" s="819"/>
      <c r="AK106" s="786"/>
      <c r="AN106" s="791"/>
      <c r="AP106" s="785"/>
      <c r="AS106" s="785"/>
      <c r="AV106" s="790"/>
      <c r="AW106" s="786"/>
      <c r="AX106" s="1574"/>
      <c r="AZ106" s="786"/>
      <c r="BA106" s="786"/>
      <c r="BC106" s="786"/>
      <c r="BD106" s="790"/>
      <c r="BE106" s="785"/>
    </row>
    <row r="107" spans="2:57" s="789" customFormat="1">
      <c r="B107" s="785"/>
      <c r="H107" s="785"/>
      <c r="K107" s="790"/>
      <c r="O107" s="786"/>
      <c r="P107" s="790"/>
      <c r="Q107" s="786"/>
      <c r="S107" s="786"/>
      <c r="U107" s="791"/>
      <c r="V107" s="819"/>
      <c r="W107" s="791"/>
      <c r="X107" s="820"/>
      <c r="Z107" s="786"/>
      <c r="AF107" s="819"/>
      <c r="AH107" s="819"/>
      <c r="AK107" s="786"/>
      <c r="AN107" s="791"/>
      <c r="AP107" s="785"/>
      <c r="AS107" s="785"/>
      <c r="AV107" s="790"/>
      <c r="AW107" s="786"/>
      <c r="AX107" s="1574"/>
      <c r="AZ107" s="786"/>
      <c r="BA107" s="786"/>
      <c r="BC107" s="786"/>
      <c r="BD107" s="790"/>
      <c r="BE107" s="785"/>
    </row>
    <row r="108" spans="2:57" s="789" customFormat="1">
      <c r="B108" s="785"/>
      <c r="H108" s="785"/>
      <c r="K108" s="790"/>
      <c r="O108" s="786"/>
      <c r="P108" s="790"/>
      <c r="Q108" s="786"/>
      <c r="S108" s="786"/>
      <c r="U108" s="791"/>
      <c r="V108" s="819"/>
      <c r="W108" s="791"/>
      <c r="X108" s="820"/>
      <c r="Z108" s="786"/>
      <c r="AF108" s="819"/>
      <c r="AH108" s="819"/>
      <c r="AK108" s="786"/>
      <c r="AN108" s="791"/>
      <c r="AP108" s="785"/>
      <c r="AS108" s="785"/>
      <c r="AV108" s="790"/>
      <c r="AW108" s="786"/>
      <c r="AX108" s="1574"/>
      <c r="AZ108" s="786"/>
      <c r="BA108" s="786"/>
      <c r="BC108" s="786"/>
      <c r="BD108" s="790"/>
      <c r="BE108" s="785"/>
    </row>
    <row r="109" spans="2:57" s="789" customFormat="1">
      <c r="B109" s="785"/>
      <c r="H109" s="785"/>
      <c r="K109" s="790"/>
      <c r="O109" s="786"/>
      <c r="P109" s="790"/>
      <c r="Q109" s="786"/>
      <c r="S109" s="786"/>
      <c r="U109" s="791"/>
      <c r="V109" s="819"/>
      <c r="W109" s="791"/>
      <c r="X109" s="820"/>
      <c r="Z109" s="786"/>
      <c r="AF109" s="819"/>
      <c r="AH109" s="819"/>
      <c r="AK109" s="786"/>
      <c r="AN109" s="791"/>
      <c r="AP109" s="785"/>
      <c r="AS109" s="785"/>
      <c r="AV109" s="790"/>
      <c r="AW109" s="786"/>
      <c r="AX109" s="1574"/>
      <c r="AZ109" s="786"/>
      <c r="BA109" s="786"/>
      <c r="BC109" s="786"/>
      <c r="BD109" s="790"/>
      <c r="BE109" s="785"/>
    </row>
    <row r="110" spans="2:57" s="789" customFormat="1">
      <c r="B110" s="785"/>
      <c r="H110" s="785"/>
      <c r="K110" s="790"/>
      <c r="O110" s="786"/>
      <c r="P110" s="790"/>
      <c r="Q110" s="786"/>
      <c r="S110" s="786"/>
      <c r="U110" s="791"/>
      <c r="V110" s="819"/>
      <c r="W110" s="791"/>
      <c r="X110" s="820"/>
      <c r="Z110" s="786"/>
      <c r="AF110" s="819"/>
      <c r="AH110" s="819"/>
      <c r="AK110" s="786"/>
      <c r="AN110" s="791"/>
      <c r="AP110" s="785"/>
      <c r="AS110" s="785"/>
      <c r="AV110" s="790"/>
      <c r="AW110" s="786"/>
      <c r="AX110" s="1574"/>
      <c r="AZ110" s="786"/>
      <c r="BA110" s="786"/>
      <c r="BC110" s="786"/>
      <c r="BD110" s="790"/>
      <c r="BE110" s="785"/>
    </row>
    <row r="111" spans="2:57" s="789" customFormat="1">
      <c r="B111" s="785"/>
      <c r="H111" s="785"/>
      <c r="K111" s="790"/>
      <c r="O111" s="786"/>
      <c r="P111" s="790"/>
      <c r="Q111" s="786"/>
      <c r="S111" s="786"/>
      <c r="U111" s="791"/>
      <c r="V111" s="819"/>
      <c r="W111" s="791"/>
      <c r="X111" s="820"/>
      <c r="Z111" s="786"/>
      <c r="AF111" s="819"/>
      <c r="AH111" s="819"/>
      <c r="AK111" s="786"/>
      <c r="AN111" s="791"/>
      <c r="AP111" s="785"/>
      <c r="AS111" s="785"/>
      <c r="AV111" s="790"/>
      <c r="AW111" s="786"/>
      <c r="AX111" s="1574"/>
      <c r="AZ111" s="786"/>
      <c r="BA111" s="786"/>
      <c r="BC111" s="786"/>
      <c r="BD111" s="790"/>
      <c r="BE111" s="785"/>
    </row>
    <row r="112" spans="2:57" s="789" customFormat="1">
      <c r="B112" s="785"/>
      <c r="H112" s="785"/>
      <c r="K112" s="790"/>
      <c r="O112" s="786"/>
      <c r="P112" s="790"/>
      <c r="Q112" s="786"/>
      <c r="S112" s="786"/>
      <c r="U112" s="791"/>
      <c r="V112" s="819"/>
      <c r="W112" s="791"/>
      <c r="X112" s="820"/>
      <c r="Z112" s="786"/>
      <c r="AF112" s="819"/>
      <c r="AH112" s="819"/>
      <c r="AK112" s="786"/>
      <c r="AN112" s="791"/>
      <c r="AP112" s="785"/>
      <c r="AS112" s="785"/>
      <c r="AV112" s="790"/>
      <c r="AW112" s="786"/>
      <c r="AX112" s="1574"/>
      <c r="AZ112" s="786"/>
      <c r="BA112" s="786"/>
      <c r="BC112" s="786"/>
      <c r="BD112" s="790"/>
      <c r="BE112" s="785"/>
    </row>
    <row r="113" spans="2:57" s="789" customFormat="1">
      <c r="B113" s="785"/>
      <c r="H113" s="785"/>
      <c r="K113" s="790"/>
      <c r="O113" s="786"/>
      <c r="P113" s="790"/>
      <c r="Q113" s="786"/>
      <c r="S113" s="786"/>
      <c r="U113" s="791"/>
      <c r="V113" s="819"/>
      <c r="W113" s="791"/>
      <c r="X113" s="820"/>
      <c r="Z113" s="786"/>
      <c r="AF113" s="819"/>
      <c r="AH113" s="819"/>
      <c r="AK113" s="786"/>
      <c r="AN113" s="791"/>
      <c r="AP113" s="785"/>
      <c r="AS113" s="785"/>
      <c r="AV113" s="790"/>
      <c r="AW113" s="786"/>
      <c r="AX113" s="1574"/>
      <c r="AZ113" s="786"/>
      <c r="BA113" s="786"/>
      <c r="BC113" s="786"/>
      <c r="BD113" s="790"/>
      <c r="BE113" s="785"/>
    </row>
    <row r="114" spans="2:57" s="789" customFormat="1">
      <c r="B114" s="785"/>
      <c r="H114" s="785"/>
      <c r="K114" s="790"/>
      <c r="O114" s="786"/>
      <c r="P114" s="790"/>
      <c r="Q114" s="786"/>
      <c r="S114" s="786"/>
      <c r="U114" s="791"/>
      <c r="V114" s="819"/>
      <c r="W114" s="791"/>
      <c r="X114" s="820"/>
      <c r="Z114" s="786"/>
      <c r="AF114" s="819"/>
      <c r="AH114" s="819"/>
      <c r="AK114" s="786"/>
      <c r="AN114" s="791"/>
      <c r="AP114" s="785"/>
      <c r="AS114" s="785"/>
      <c r="AV114" s="790"/>
      <c r="AW114" s="786"/>
      <c r="AX114" s="1574"/>
      <c r="AZ114" s="786"/>
      <c r="BA114" s="786"/>
      <c r="BC114" s="786"/>
      <c r="BD114" s="790"/>
      <c r="BE114" s="785"/>
    </row>
    <row r="115" spans="2:57" s="789" customFormat="1">
      <c r="B115" s="785"/>
      <c r="H115" s="785"/>
      <c r="K115" s="790"/>
      <c r="O115" s="786"/>
      <c r="P115" s="790"/>
      <c r="Q115" s="786"/>
      <c r="S115" s="786"/>
      <c r="U115" s="791"/>
      <c r="V115" s="819"/>
      <c r="W115" s="791"/>
      <c r="X115" s="820"/>
      <c r="Z115" s="786"/>
      <c r="AF115" s="819"/>
      <c r="AH115" s="819"/>
      <c r="AK115" s="786"/>
      <c r="AN115" s="791"/>
      <c r="AP115" s="785"/>
      <c r="AS115" s="785"/>
      <c r="AV115" s="790"/>
      <c r="AW115" s="786"/>
      <c r="AX115" s="1574"/>
      <c r="AZ115" s="786"/>
      <c r="BA115" s="786"/>
      <c r="BC115" s="786"/>
      <c r="BD115" s="790"/>
      <c r="BE115" s="785"/>
    </row>
    <row r="116" spans="2:57" s="789" customFormat="1">
      <c r="B116" s="785"/>
      <c r="H116" s="785"/>
      <c r="K116" s="790"/>
      <c r="O116" s="786"/>
      <c r="P116" s="790"/>
      <c r="Q116" s="786"/>
      <c r="S116" s="786"/>
      <c r="U116" s="791"/>
      <c r="V116" s="819"/>
      <c r="W116" s="791"/>
      <c r="X116" s="820"/>
      <c r="Z116" s="786"/>
      <c r="AF116" s="819"/>
      <c r="AH116" s="819"/>
      <c r="AK116" s="786"/>
      <c r="AN116" s="791"/>
      <c r="AP116" s="785"/>
      <c r="AS116" s="785"/>
      <c r="AV116" s="790"/>
      <c r="AW116" s="786"/>
      <c r="AX116" s="1574"/>
      <c r="AZ116" s="786"/>
      <c r="BA116" s="786"/>
      <c r="BC116" s="786"/>
      <c r="BD116" s="790"/>
      <c r="BE116" s="785"/>
    </row>
    <row r="117" spans="2:57" s="789" customFormat="1">
      <c r="B117" s="785"/>
      <c r="H117" s="785"/>
      <c r="K117" s="790"/>
      <c r="O117" s="786"/>
      <c r="P117" s="790"/>
      <c r="Q117" s="786"/>
      <c r="S117" s="786"/>
      <c r="U117" s="791"/>
      <c r="V117" s="819"/>
      <c r="W117" s="791"/>
      <c r="X117" s="820"/>
      <c r="Z117" s="786"/>
      <c r="AF117" s="819"/>
      <c r="AH117" s="819"/>
      <c r="AK117" s="786"/>
      <c r="AN117" s="791"/>
      <c r="AP117" s="785"/>
      <c r="AS117" s="785"/>
      <c r="AV117" s="790"/>
      <c r="AW117" s="786"/>
      <c r="AX117" s="1574"/>
      <c r="AZ117" s="786"/>
      <c r="BA117" s="786"/>
      <c r="BC117" s="786"/>
      <c r="BD117" s="790"/>
      <c r="BE117" s="785"/>
    </row>
    <row r="118" spans="2:57" s="789" customFormat="1">
      <c r="B118" s="785"/>
      <c r="H118" s="785"/>
      <c r="K118" s="790"/>
      <c r="O118" s="786"/>
      <c r="P118" s="790"/>
      <c r="Q118" s="786"/>
      <c r="S118" s="786"/>
      <c r="U118" s="791"/>
      <c r="V118" s="819"/>
      <c r="W118" s="791"/>
      <c r="X118" s="820"/>
      <c r="Z118" s="786"/>
      <c r="AF118" s="819"/>
      <c r="AH118" s="819"/>
      <c r="AK118" s="786"/>
      <c r="AN118" s="791"/>
      <c r="AP118" s="785"/>
      <c r="AS118" s="785"/>
      <c r="AV118" s="790"/>
      <c r="AW118" s="786"/>
      <c r="AX118" s="1574"/>
      <c r="AZ118" s="786"/>
      <c r="BA118" s="786"/>
      <c r="BC118" s="786"/>
      <c r="BD118" s="790"/>
      <c r="BE118" s="785"/>
    </row>
    <row r="119" spans="2:57" s="789" customFormat="1">
      <c r="B119" s="785"/>
      <c r="H119" s="785"/>
      <c r="K119" s="790"/>
      <c r="O119" s="786"/>
      <c r="P119" s="790"/>
      <c r="Q119" s="786"/>
      <c r="S119" s="786"/>
      <c r="U119" s="791"/>
      <c r="V119" s="819"/>
      <c r="W119" s="791"/>
      <c r="X119" s="820"/>
      <c r="Z119" s="786"/>
      <c r="AF119" s="819"/>
      <c r="AH119" s="819"/>
      <c r="AK119" s="786"/>
      <c r="AN119" s="791"/>
      <c r="AP119" s="785"/>
      <c r="AS119" s="785"/>
      <c r="AV119" s="790"/>
      <c r="AW119" s="786"/>
      <c r="AX119" s="1574"/>
      <c r="AZ119" s="786"/>
      <c r="BA119" s="786"/>
      <c r="BC119" s="786"/>
      <c r="BD119" s="790"/>
      <c r="BE119" s="785"/>
    </row>
    <row r="120" spans="2:57" s="789" customFormat="1">
      <c r="B120" s="785"/>
      <c r="H120" s="785"/>
      <c r="K120" s="790"/>
      <c r="O120" s="786"/>
      <c r="P120" s="790"/>
      <c r="Q120" s="786"/>
      <c r="S120" s="786"/>
      <c r="U120" s="791"/>
      <c r="V120" s="819"/>
      <c r="W120" s="791"/>
      <c r="X120" s="820"/>
      <c r="Z120" s="786"/>
      <c r="AF120" s="819"/>
      <c r="AH120" s="819"/>
      <c r="AK120" s="786"/>
      <c r="AN120" s="791"/>
      <c r="AP120" s="785"/>
      <c r="AS120" s="785"/>
      <c r="AV120" s="790"/>
      <c r="AW120" s="786"/>
      <c r="AX120" s="1574"/>
      <c r="AZ120" s="786"/>
      <c r="BA120" s="786"/>
      <c r="BC120" s="786"/>
      <c r="BD120" s="790"/>
      <c r="BE120" s="785"/>
    </row>
    <row r="121" spans="2:57" s="789" customFormat="1">
      <c r="B121" s="785"/>
      <c r="H121" s="785"/>
      <c r="K121" s="790"/>
      <c r="O121" s="786"/>
      <c r="P121" s="790"/>
      <c r="Q121" s="786"/>
      <c r="S121" s="786"/>
      <c r="U121" s="791"/>
      <c r="V121" s="819"/>
      <c r="W121" s="791"/>
      <c r="X121" s="820"/>
      <c r="Z121" s="786"/>
      <c r="AF121" s="819"/>
      <c r="AH121" s="819"/>
      <c r="AK121" s="786"/>
      <c r="AN121" s="791"/>
      <c r="AP121" s="785"/>
      <c r="AS121" s="785"/>
      <c r="AV121" s="790"/>
      <c r="AW121" s="786"/>
      <c r="AX121" s="1574"/>
      <c r="AZ121" s="786"/>
      <c r="BA121" s="786"/>
      <c r="BC121" s="786"/>
      <c r="BD121" s="790"/>
      <c r="BE121" s="785"/>
    </row>
    <row r="122" spans="2:57" s="789" customFormat="1">
      <c r="B122" s="785"/>
      <c r="H122" s="785"/>
      <c r="K122" s="790"/>
      <c r="O122" s="786"/>
      <c r="P122" s="790"/>
      <c r="Q122" s="786"/>
      <c r="S122" s="786"/>
      <c r="U122" s="791"/>
      <c r="V122" s="819"/>
      <c r="W122" s="791"/>
      <c r="X122" s="820"/>
      <c r="Z122" s="786"/>
      <c r="AF122" s="819"/>
      <c r="AH122" s="819"/>
      <c r="AK122" s="786"/>
      <c r="AN122" s="791"/>
      <c r="AP122" s="785"/>
      <c r="AS122" s="785"/>
      <c r="AV122" s="790"/>
      <c r="AW122" s="786"/>
      <c r="AX122" s="1574"/>
      <c r="AZ122" s="786"/>
      <c r="BA122" s="786"/>
      <c r="BC122" s="786"/>
      <c r="BD122" s="790"/>
      <c r="BE122" s="785"/>
    </row>
    <row r="123" spans="2:57" s="789" customFormat="1">
      <c r="B123" s="785"/>
      <c r="H123" s="785"/>
      <c r="K123" s="790"/>
      <c r="O123" s="786"/>
      <c r="P123" s="790"/>
      <c r="Q123" s="786"/>
      <c r="S123" s="786"/>
      <c r="U123" s="791"/>
      <c r="V123" s="819"/>
      <c r="W123" s="791"/>
      <c r="X123" s="820"/>
      <c r="Z123" s="786"/>
      <c r="AF123" s="819"/>
      <c r="AH123" s="819"/>
      <c r="AK123" s="786"/>
      <c r="AN123" s="791"/>
      <c r="AP123" s="785"/>
      <c r="AS123" s="785"/>
      <c r="AV123" s="790"/>
      <c r="AW123" s="786"/>
      <c r="AX123" s="1574"/>
      <c r="AZ123" s="786"/>
      <c r="BA123" s="786"/>
      <c r="BC123" s="786"/>
      <c r="BD123" s="790"/>
      <c r="BE123" s="785"/>
    </row>
    <row r="124" spans="2:57" s="789" customFormat="1">
      <c r="B124" s="785"/>
      <c r="H124" s="785"/>
      <c r="K124" s="790"/>
      <c r="O124" s="786"/>
      <c r="P124" s="790"/>
      <c r="Q124" s="786"/>
      <c r="S124" s="786"/>
      <c r="U124" s="791"/>
      <c r="V124" s="819"/>
      <c r="W124" s="791"/>
      <c r="X124" s="820"/>
      <c r="Z124" s="786"/>
      <c r="AF124" s="819"/>
      <c r="AH124" s="819"/>
      <c r="AK124" s="786"/>
      <c r="AN124" s="791"/>
      <c r="AP124" s="785"/>
      <c r="AS124" s="785"/>
      <c r="AV124" s="790"/>
      <c r="AW124" s="786"/>
      <c r="AX124" s="1574"/>
      <c r="AZ124" s="786"/>
      <c r="BA124" s="786"/>
      <c r="BC124" s="786"/>
      <c r="BD124" s="790"/>
      <c r="BE124" s="785"/>
    </row>
    <row r="125" spans="2:57" s="789" customFormat="1">
      <c r="B125" s="785"/>
      <c r="H125" s="785"/>
      <c r="K125" s="790"/>
      <c r="O125" s="786"/>
      <c r="P125" s="790"/>
      <c r="Q125" s="786"/>
      <c r="S125" s="786"/>
      <c r="U125" s="791"/>
      <c r="V125" s="819"/>
      <c r="W125" s="791"/>
      <c r="X125" s="820"/>
      <c r="Z125" s="786"/>
      <c r="AF125" s="819"/>
      <c r="AH125" s="819"/>
      <c r="AK125" s="786"/>
      <c r="AN125" s="791"/>
      <c r="AP125" s="785"/>
      <c r="AS125" s="785"/>
      <c r="AV125" s="790"/>
      <c r="AW125" s="786"/>
      <c r="AX125" s="1574"/>
      <c r="AZ125" s="786"/>
      <c r="BA125" s="786"/>
      <c r="BC125" s="786"/>
      <c r="BD125" s="790"/>
      <c r="BE125" s="785"/>
    </row>
    <row r="126" spans="2:57" s="789" customFormat="1">
      <c r="B126" s="785"/>
      <c r="H126" s="785"/>
      <c r="K126" s="790"/>
      <c r="O126" s="786"/>
      <c r="P126" s="790"/>
      <c r="Q126" s="786"/>
      <c r="S126" s="786"/>
      <c r="U126" s="791"/>
      <c r="V126" s="819"/>
      <c r="W126" s="791"/>
      <c r="X126" s="820"/>
      <c r="Z126" s="786"/>
      <c r="AF126" s="819"/>
      <c r="AH126" s="819"/>
      <c r="AK126" s="786"/>
      <c r="AN126" s="791"/>
      <c r="AP126" s="785"/>
      <c r="AS126" s="785"/>
      <c r="AV126" s="790"/>
      <c r="AW126" s="786"/>
      <c r="AX126" s="1574"/>
      <c r="AZ126" s="786"/>
      <c r="BA126" s="786"/>
      <c r="BC126" s="786"/>
      <c r="BD126" s="790"/>
      <c r="BE126" s="785"/>
    </row>
    <row r="127" spans="2:57" s="789" customFormat="1">
      <c r="B127" s="785"/>
      <c r="H127" s="785"/>
      <c r="K127" s="790"/>
      <c r="O127" s="786"/>
      <c r="P127" s="790"/>
      <c r="Q127" s="786"/>
      <c r="S127" s="786"/>
      <c r="U127" s="791"/>
      <c r="V127" s="819"/>
      <c r="W127" s="791"/>
      <c r="X127" s="820"/>
      <c r="Z127" s="786"/>
      <c r="AF127" s="819"/>
      <c r="AH127" s="819"/>
      <c r="AK127" s="786"/>
      <c r="AN127" s="791"/>
      <c r="AP127" s="785"/>
      <c r="AS127" s="785"/>
      <c r="AV127" s="790"/>
      <c r="AW127" s="786"/>
      <c r="AX127" s="1574"/>
      <c r="AZ127" s="786"/>
      <c r="BA127" s="786"/>
      <c r="BC127" s="786"/>
      <c r="BD127" s="790"/>
      <c r="BE127" s="785"/>
    </row>
    <row r="128" spans="2:57" s="789" customFormat="1">
      <c r="B128" s="785"/>
      <c r="H128" s="785"/>
      <c r="K128" s="790"/>
      <c r="O128" s="786"/>
      <c r="P128" s="790"/>
      <c r="Q128" s="786"/>
      <c r="S128" s="786"/>
      <c r="U128" s="791"/>
      <c r="V128" s="819"/>
      <c r="W128" s="791"/>
      <c r="X128" s="820"/>
      <c r="Z128" s="786"/>
      <c r="AF128" s="819"/>
      <c r="AH128" s="819"/>
      <c r="AK128" s="786"/>
      <c r="AN128" s="791"/>
      <c r="AP128" s="785"/>
      <c r="AS128" s="785"/>
      <c r="AV128" s="790"/>
      <c r="AW128" s="786"/>
      <c r="AX128" s="1574"/>
      <c r="AZ128" s="786"/>
      <c r="BA128" s="786"/>
      <c r="BC128" s="786"/>
      <c r="BD128" s="790"/>
      <c r="BE128" s="785"/>
    </row>
    <row r="129" spans="2:57" s="789" customFormat="1">
      <c r="B129" s="785"/>
      <c r="H129" s="785"/>
      <c r="K129" s="790"/>
      <c r="O129" s="786"/>
      <c r="P129" s="790"/>
      <c r="Q129" s="786"/>
      <c r="S129" s="786"/>
      <c r="U129" s="791"/>
      <c r="V129" s="819"/>
      <c r="W129" s="791"/>
      <c r="X129" s="820"/>
      <c r="Z129" s="786"/>
      <c r="AF129" s="819"/>
      <c r="AH129" s="819"/>
      <c r="AK129" s="786"/>
      <c r="AN129" s="791"/>
      <c r="AP129" s="785"/>
      <c r="AS129" s="785"/>
      <c r="AV129" s="790"/>
      <c r="AW129" s="786"/>
      <c r="AX129" s="1574"/>
      <c r="AZ129" s="786"/>
      <c r="BA129" s="786"/>
      <c r="BC129" s="786"/>
      <c r="BD129" s="790"/>
      <c r="BE129" s="785"/>
    </row>
    <row r="130" spans="2:57" s="789" customFormat="1">
      <c r="B130" s="785"/>
      <c r="H130" s="785"/>
      <c r="K130" s="790"/>
      <c r="O130" s="786"/>
      <c r="P130" s="790"/>
      <c r="Q130" s="786"/>
      <c r="S130" s="786"/>
      <c r="U130" s="791"/>
      <c r="V130" s="819"/>
      <c r="W130" s="791"/>
      <c r="X130" s="820"/>
      <c r="Z130" s="786"/>
      <c r="AF130" s="819"/>
      <c r="AH130" s="819"/>
      <c r="AK130" s="786"/>
      <c r="AN130" s="791"/>
      <c r="AP130" s="785"/>
      <c r="AS130" s="785"/>
      <c r="AV130" s="790"/>
      <c r="AW130" s="786"/>
      <c r="AX130" s="1574"/>
      <c r="AZ130" s="786"/>
      <c r="BA130" s="786"/>
      <c r="BC130" s="786"/>
      <c r="BD130" s="790"/>
      <c r="BE130" s="785"/>
    </row>
    <row r="131" spans="2:57" s="789" customFormat="1">
      <c r="B131" s="785"/>
      <c r="H131" s="785"/>
      <c r="K131" s="790"/>
      <c r="O131" s="786"/>
      <c r="P131" s="790"/>
      <c r="Q131" s="786"/>
      <c r="S131" s="786"/>
      <c r="U131" s="791"/>
      <c r="V131" s="819"/>
      <c r="W131" s="791"/>
      <c r="X131" s="820"/>
      <c r="Z131" s="786"/>
      <c r="AF131" s="819"/>
      <c r="AH131" s="819"/>
      <c r="AK131" s="786"/>
      <c r="AN131" s="791"/>
      <c r="AP131" s="785"/>
      <c r="AS131" s="785"/>
      <c r="AV131" s="790"/>
      <c r="AW131" s="786"/>
      <c r="AX131" s="1574"/>
      <c r="AZ131" s="786"/>
      <c r="BA131" s="786"/>
      <c r="BC131" s="786"/>
      <c r="BD131" s="790"/>
      <c r="BE131" s="785"/>
    </row>
    <row r="132" spans="2:57" s="789" customFormat="1">
      <c r="B132" s="785"/>
      <c r="H132" s="785"/>
      <c r="K132" s="790"/>
      <c r="O132" s="786"/>
      <c r="P132" s="790"/>
      <c r="Q132" s="786"/>
      <c r="S132" s="786"/>
      <c r="U132" s="791"/>
      <c r="V132" s="819"/>
      <c r="W132" s="791"/>
      <c r="X132" s="820"/>
      <c r="Z132" s="786"/>
      <c r="AF132" s="819"/>
      <c r="AH132" s="819"/>
      <c r="AK132" s="786"/>
      <c r="AN132" s="791"/>
      <c r="AP132" s="785"/>
      <c r="AS132" s="785"/>
      <c r="AV132" s="790"/>
      <c r="AW132" s="786"/>
      <c r="AX132" s="1574"/>
      <c r="AZ132" s="786"/>
      <c r="BA132" s="786"/>
      <c r="BC132" s="786"/>
      <c r="BD132" s="790"/>
      <c r="BE132" s="785"/>
    </row>
    <row r="133" spans="2:57" s="789" customFormat="1">
      <c r="B133" s="785"/>
      <c r="H133" s="785"/>
      <c r="K133" s="790"/>
      <c r="O133" s="786"/>
      <c r="P133" s="790"/>
      <c r="Q133" s="786"/>
      <c r="S133" s="786"/>
      <c r="U133" s="791"/>
      <c r="V133" s="819"/>
      <c r="W133" s="791"/>
      <c r="X133" s="820"/>
      <c r="Z133" s="786"/>
      <c r="AF133" s="819"/>
      <c r="AH133" s="819"/>
      <c r="AK133" s="786"/>
      <c r="AN133" s="791"/>
      <c r="AP133" s="785"/>
      <c r="AS133" s="785"/>
      <c r="AV133" s="790"/>
      <c r="AW133" s="786"/>
      <c r="AX133" s="1574"/>
      <c r="AZ133" s="786"/>
      <c r="BA133" s="786"/>
      <c r="BC133" s="786"/>
      <c r="BD133" s="790"/>
      <c r="BE133" s="785"/>
    </row>
    <row r="134" spans="2:57" s="789" customFormat="1">
      <c r="B134" s="785"/>
      <c r="H134" s="785"/>
      <c r="K134" s="790"/>
      <c r="O134" s="786"/>
      <c r="P134" s="790"/>
      <c r="Q134" s="786"/>
      <c r="S134" s="786"/>
      <c r="U134" s="791"/>
      <c r="V134" s="819"/>
      <c r="W134" s="791"/>
      <c r="X134" s="820"/>
      <c r="Z134" s="786"/>
      <c r="AF134" s="819"/>
      <c r="AH134" s="819"/>
      <c r="AK134" s="786"/>
      <c r="AN134" s="791"/>
      <c r="AP134" s="785"/>
      <c r="AS134" s="785"/>
      <c r="AV134" s="790"/>
      <c r="AW134" s="786"/>
      <c r="AX134" s="1574"/>
      <c r="AZ134" s="786"/>
      <c r="BA134" s="786"/>
      <c r="BC134" s="786"/>
      <c r="BD134" s="790"/>
      <c r="BE134" s="785"/>
    </row>
    <row r="135" spans="2:57" s="789" customFormat="1">
      <c r="B135" s="785"/>
      <c r="H135" s="785"/>
      <c r="K135" s="790"/>
      <c r="O135" s="786"/>
      <c r="P135" s="790"/>
      <c r="Q135" s="786"/>
      <c r="S135" s="786"/>
      <c r="U135" s="791"/>
      <c r="V135" s="819"/>
      <c r="W135" s="791"/>
      <c r="X135" s="820"/>
      <c r="Z135" s="786"/>
      <c r="AF135" s="819"/>
      <c r="AH135" s="819"/>
      <c r="AK135" s="786"/>
      <c r="AN135" s="791"/>
      <c r="AP135" s="785"/>
      <c r="AS135" s="785"/>
      <c r="AV135" s="790"/>
      <c r="AW135" s="786"/>
      <c r="AX135" s="1574"/>
      <c r="AZ135" s="786"/>
      <c r="BA135" s="786"/>
      <c r="BC135" s="786"/>
      <c r="BD135" s="790"/>
      <c r="BE135" s="785"/>
    </row>
    <row r="136" spans="2:57" s="789" customFormat="1">
      <c r="B136" s="785"/>
      <c r="H136" s="785"/>
      <c r="K136" s="790"/>
      <c r="O136" s="786"/>
      <c r="P136" s="790"/>
      <c r="Q136" s="786"/>
      <c r="S136" s="786"/>
      <c r="U136" s="791"/>
      <c r="V136" s="819"/>
      <c r="W136" s="791"/>
      <c r="X136" s="820"/>
      <c r="Z136" s="786"/>
      <c r="AF136" s="819"/>
      <c r="AH136" s="819"/>
      <c r="AK136" s="786"/>
      <c r="AN136" s="791"/>
      <c r="AP136" s="785"/>
      <c r="AS136" s="785"/>
      <c r="AV136" s="790"/>
      <c r="AW136" s="786"/>
      <c r="AX136" s="1574"/>
      <c r="AZ136" s="786"/>
      <c r="BA136" s="786"/>
      <c r="BC136" s="786"/>
      <c r="BD136" s="790"/>
      <c r="BE136" s="785"/>
    </row>
    <row r="137" spans="2:57" s="789" customFormat="1">
      <c r="B137" s="785"/>
      <c r="H137" s="785"/>
      <c r="K137" s="790"/>
      <c r="O137" s="786"/>
      <c r="P137" s="790"/>
      <c r="Q137" s="786"/>
      <c r="S137" s="786"/>
      <c r="U137" s="791"/>
      <c r="V137" s="819"/>
      <c r="W137" s="791"/>
      <c r="X137" s="820"/>
      <c r="Z137" s="786"/>
      <c r="AF137" s="819"/>
      <c r="AH137" s="819"/>
      <c r="AK137" s="786"/>
      <c r="AN137" s="791"/>
      <c r="AP137" s="785"/>
      <c r="AS137" s="785"/>
      <c r="AV137" s="790"/>
      <c r="AW137" s="786"/>
      <c r="AX137" s="1574"/>
      <c r="AZ137" s="786"/>
      <c r="BA137" s="786"/>
      <c r="BC137" s="786"/>
      <c r="BD137" s="790"/>
      <c r="BE137" s="785"/>
    </row>
    <row r="138" spans="2:57" s="789" customFormat="1">
      <c r="B138" s="785"/>
      <c r="H138" s="785"/>
      <c r="K138" s="790"/>
      <c r="O138" s="786"/>
      <c r="P138" s="790"/>
      <c r="Q138" s="786"/>
      <c r="S138" s="786"/>
      <c r="U138" s="791"/>
      <c r="V138" s="819"/>
      <c r="W138" s="791"/>
      <c r="X138" s="820"/>
      <c r="Z138" s="786"/>
      <c r="AF138" s="819"/>
      <c r="AH138" s="819"/>
      <c r="AK138" s="786"/>
      <c r="AN138" s="791"/>
      <c r="AP138" s="785"/>
      <c r="AS138" s="785"/>
      <c r="AV138" s="790"/>
      <c r="AW138" s="786"/>
      <c r="AX138" s="1574"/>
      <c r="AZ138" s="786"/>
      <c r="BA138" s="786"/>
      <c r="BC138" s="786"/>
      <c r="BD138" s="790"/>
      <c r="BE138" s="785"/>
    </row>
    <row r="139" spans="2:57" s="789" customFormat="1">
      <c r="B139" s="785"/>
      <c r="H139" s="785"/>
      <c r="K139" s="790"/>
      <c r="O139" s="786"/>
      <c r="P139" s="790"/>
      <c r="Q139" s="786"/>
      <c r="S139" s="786"/>
      <c r="U139" s="791"/>
      <c r="V139" s="819"/>
      <c r="W139" s="791"/>
      <c r="X139" s="820"/>
      <c r="Z139" s="786"/>
      <c r="AF139" s="819"/>
      <c r="AH139" s="819"/>
      <c r="AK139" s="786"/>
      <c r="AN139" s="791"/>
      <c r="AP139" s="785"/>
      <c r="AS139" s="785"/>
      <c r="AV139" s="790"/>
      <c r="AW139" s="786"/>
      <c r="AX139" s="1574"/>
      <c r="AZ139" s="786"/>
      <c r="BA139" s="786"/>
      <c r="BC139" s="786"/>
      <c r="BD139" s="790"/>
      <c r="BE139" s="785"/>
    </row>
    <row r="140" spans="2:57" s="789" customFormat="1">
      <c r="B140" s="785"/>
      <c r="H140" s="785"/>
      <c r="K140" s="790"/>
      <c r="O140" s="786"/>
      <c r="P140" s="790"/>
      <c r="Q140" s="786"/>
      <c r="S140" s="786"/>
      <c r="U140" s="791"/>
      <c r="V140" s="819"/>
      <c r="W140" s="791"/>
      <c r="X140" s="820"/>
      <c r="Z140" s="786"/>
      <c r="AF140" s="819"/>
      <c r="AH140" s="819"/>
      <c r="AK140" s="786"/>
      <c r="AN140" s="791"/>
      <c r="AP140" s="785"/>
      <c r="AS140" s="785"/>
      <c r="AV140" s="790"/>
      <c r="AW140" s="786"/>
      <c r="AX140" s="1574"/>
      <c r="AZ140" s="786"/>
      <c r="BA140" s="786"/>
      <c r="BC140" s="786"/>
      <c r="BD140" s="790"/>
      <c r="BE140" s="785"/>
    </row>
    <row r="141" spans="2:57" s="789" customFormat="1">
      <c r="B141" s="785"/>
      <c r="H141" s="785"/>
      <c r="K141" s="790"/>
      <c r="O141" s="786"/>
      <c r="P141" s="790"/>
      <c r="Q141" s="786"/>
      <c r="S141" s="786"/>
      <c r="U141" s="791"/>
      <c r="V141" s="819"/>
      <c r="W141" s="791"/>
      <c r="X141" s="820"/>
      <c r="Z141" s="786"/>
      <c r="AF141" s="819"/>
      <c r="AH141" s="819"/>
      <c r="AK141" s="786"/>
      <c r="AN141" s="791"/>
      <c r="AP141" s="785"/>
      <c r="AS141" s="785"/>
      <c r="AV141" s="790"/>
      <c r="AW141" s="786"/>
      <c r="AX141" s="1574"/>
      <c r="AZ141" s="786"/>
      <c r="BA141" s="786"/>
      <c r="BC141" s="786"/>
      <c r="BD141" s="790"/>
      <c r="BE141" s="785"/>
    </row>
    <row r="142" spans="2:57" s="789" customFormat="1">
      <c r="B142" s="785"/>
      <c r="H142" s="785"/>
      <c r="K142" s="790"/>
      <c r="O142" s="786"/>
      <c r="P142" s="790"/>
      <c r="Q142" s="786"/>
      <c r="S142" s="786"/>
      <c r="U142" s="791"/>
      <c r="V142" s="819"/>
      <c r="W142" s="791"/>
      <c r="X142" s="820"/>
      <c r="Z142" s="786"/>
      <c r="AF142" s="819"/>
      <c r="AH142" s="819"/>
      <c r="AK142" s="786"/>
      <c r="AN142" s="791"/>
      <c r="AP142" s="785"/>
      <c r="AS142" s="785"/>
      <c r="AV142" s="790"/>
      <c r="AW142" s="786"/>
      <c r="AX142" s="1574"/>
      <c r="AZ142" s="786"/>
      <c r="BA142" s="786"/>
      <c r="BC142" s="786"/>
      <c r="BD142" s="790"/>
      <c r="BE142" s="785"/>
    </row>
    <row r="143" spans="2:57" s="789" customFormat="1">
      <c r="B143" s="785"/>
      <c r="H143" s="785"/>
      <c r="K143" s="790"/>
      <c r="O143" s="786"/>
      <c r="P143" s="790"/>
      <c r="Q143" s="786"/>
      <c r="S143" s="786"/>
      <c r="U143" s="791"/>
      <c r="V143" s="819"/>
      <c r="W143" s="791"/>
      <c r="X143" s="820"/>
      <c r="Z143" s="786"/>
      <c r="AF143" s="819"/>
      <c r="AH143" s="819"/>
      <c r="AK143" s="786"/>
      <c r="AN143" s="791"/>
      <c r="AP143" s="785"/>
      <c r="AS143" s="785"/>
      <c r="AV143" s="790"/>
      <c r="AW143" s="786"/>
      <c r="AX143" s="1574"/>
      <c r="AZ143" s="786"/>
      <c r="BA143" s="786"/>
      <c r="BC143" s="786"/>
      <c r="BD143" s="790"/>
      <c r="BE143" s="785"/>
    </row>
    <row r="144" spans="2:57" s="789" customFormat="1">
      <c r="B144" s="785"/>
      <c r="H144" s="785"/>
      <c r="K144" s="790"/>
      <c r="O144" s="786"/>
      <c r="P144" s="790"/>
      <c r="Q144" s="786"/>
      <c r="S144" s="786"/>
      <c r="U144" s="791"/>
      <c r="V144" s="819"/>
      <c r="W144" s="791"/>
      <c r="X144" s="820"/>
      <c r="Z144" s="786"/>
      <c r="AF144" s="819"/>
      <c r="AH144" s="819"/>
      <c r="AK144" s="786"/>
      <c r="AN144" s="791"/>
      <c r="AP144" s="785"/>
      <c r="AS144" s="785"/>
      <c r="AV144" s="790"/>
      <c r="AW144" s="786"/>
      <c r="AX144" s="1574"/>
      <c r="AZ144" s="786"/>
      <c r="BA144" s="786"/>
      <c r="BC144" s="786"/>
      <c r="BD144" s="790"/>
      <c r="BE144" s="785"/>
    </row>
    <row r="145" spans="2:57" s="789" customFormat="1">
      <c r="B145" s="785"/>
      <c r="H145" s="785"/>
      <c r="K145" s="790"/>
      <c r="O145" s="786"/>
      <c r="P145" s="790"/>
      <c r="Q145" s="786"/>
      <c r="S145" s="786"/>
      <c r="U145" s="791"/>
      <c r="V145" s="819"/>
      <c r="W145" s="791"/>
      <c r="X145" s="820"/>
      <c r="Z145" s="786"/>
      <c r="AF145" s="819"/>
      <c r="AH145" s="819"/>
      <c r="AK145" s="786"/>
      <c r="AN145" s="791"/>
      <c r="AP145" s="785"/>
      <c r="AS145" s="785"/>
      <c r="AV145" s="790"/>
      <c r="AW145" s="786"/>
      <c r="AX145" s="1574"/>
      <c r="AZ145" s="786"/>
      <c r="BA145" s="786"/>
      <c r="BC145" s="786"/>
      <c r="BD145" s="790"/>
      <c r="BE145" s="785"/>
    </row>
    <row r="146" spans="2:57" s="789" customFormat="1">
      <c r="B146" s="785"/>
      <c r="H146" s="785"/>
      <c r="K146" s="790"/>
      <c r="O146" s="786"/>
      <c r="P146" s="790"/>
      <c r="Q146" s="786"/>
      <c r="S146" s="786"/>
      <c r="U146" s="791"/>
      <c r="V146" s="819"/>
      <c r="W146" s="791"/>
      <c r="X146" s="820"/>
      <c r="Z146" s="786"/>
      <c r="AF146" s="819"/>
      <c r="AH146" s="819"/>
      <c r="AK146" s="786"/>
      <c r="AN146" s="791"/>
      <c r="AP146" s="785"/>
      <c r="AS146" s="785"/>
      <c r="AV146" s="790"/>
      <c r="AW146" s="786"/>
      <c r="AX146" s="1574"/>
      <c r="AZ146" s="786"/>
      <c r="BA146" s="786"/>
      <c r="BC146" s="786"/>
      <c r="BD146" s="790"/>
      <c r="BE146" s="785"/>
    </row>
    <row r="147" spans="2:57" s="789" customFormat="1">
      <c r="B147" s="785"/>
      <c r="H147" s="785"/>
      <c r="K147" s="790"/>
      <c r="O147" s="786"/>
      <c r="P147" s="790"/>
      <c r="Q147" s="786"/>
      <c r="S147" s="786"/>
      <c r="U147" s="791"/>
      <c r="V147" s="819"/>
      <c r="W147" s="791"/>
      <c r="X147" s="820"/>
      <c r="Z147" s="786"/>
      <c r="AF147" s="819"/>
      <c r="AH147" s="819"/>
      <c r="AK147" s="786"/>
      <c r="AN147" s="791"/>
      <c r="AP147" s="785"/>
      <c r="AS147" s="785"/>
      <c r="AV147" s="790"/>
      <c r="AW147" s="786"/>
      <c r="AX147" s="1574"/>
      <c r="AZ147" s="786"/>
      <c r="BA147" s="786"/>
      <c r="BC147" s="786"/>
      <c r="BD147" s="790"/>
      <c r="BE147" s="785"/>
    </row>
    <row r="148" spans="2:57" s="789" customFormat="1">
      <c r="B148" s="785"/>
      <c r="H148" s="785"/>
      <c r="K148" s="790"/>
      <c r="O148" s="786"/>
      <c r="P148" s="790"/>
      <c r="Q148" s="786"/>
      <c r="S148" s="786"/>
      <c r="U148" s="791"/>
      <c r="V148" s="819"/>
      <c r="W148" s="791"/>
      <c r="X148" s="820"/>
      <c r="Z148" s="786"/>
      <c r="AF148" s="819"/>
      <c r="AH148" s="819"/>
      <c r="AK148" s="786"/>
      <c r="AN148" s="791"/>
      <c r="AP148" s="785"/>
      <c r="AS148" s="785"/>
      <c r="AV148" s="790"/>
      <c r="AW148" s="786"/>
      <c r="AX148" s="1574"/>
      <c r="AZ148" s="786"/>
      <c r="BA148" s="786"/>
      <c r="BC148" s="786"/>
      <c r="BD148" s="790"/>
      <c r="BE148" s="785"/>
    </row>
    <row r="149" spans="2:57" s="789" customFormat="1">
      <c r="B149" s="785"/>
      <c r="H149" s="785"/>
      <c r="K149" s="790"/>
      <c r="O149" s="786"/>
      <c r="P149" s="790"/>
      <c r="Q149" s="786"/>
      <c r="S149" s="786"/>
      <c r="U149" s="791"/>
      <c r="V149" s="819"/>
      <c r="W149" s="791"/>
      <c r="X149" s="820"/>
      <c r="Z149" s="786"/>
      <c r="AF149" s="819"/>
      <c r="AH149" s="819"/>
      <c r="AK149" s="786"/>
      <c r="AN149" s="791"/>
      <c r="AP149" s="785"/>
      <c r="AS149" s="785"/>
      <c r="AV149" s="790"/>
      <c r="AW149" s="786"/>
      <c r="AX149" s="1574"/>
      <c r="AZ149" s="786"/>
      <c r="BA149" s="786"/>
      <c r="BC149" s="786"/>
      <c r="BD149" s="790"/>
      <c r="BE149" s="785"/>
    </row>
    <row r="150" spans="2:57" s="789" customFormat="1">
      <c r="B150" s="785"/>
      <c r="H150" s="785"/>
      <c r="K150" s="790"/>
      <c r="O150" s="786"/>
      <c r="P150" s="790"/>
      <c r="Q150" s="786"/>
      <c r="S150" s="786"/>
      <c r="U150" s="791"/>
      <c r="V150" s="819"/>
      <c r="W150" s="791"/>
      <c r="X150" s="820"/>
      <c r="Z150" s="786"/>
      <c r="AF150" s="819"/>
      <c r="AH150" s="819"/>
      <c r="AK150" s="786"/>
      <c r="AN150" s="791"/>
      <c r="AP150" s="785"/>
      <c r="AS150" s="785"/>
      <c r="AV150" s="790"/>
      <c r="AW150" s="786"/>
      <c r="AX150" s="1574"/>
      <c r="AZ150" s="786"/>
      <c r="BA150" s="786"/>
      <c r="BC150" s="786"/>
      <c r="BD150" s="790"/>
      <c r="BE150" s="785"/>
    </row>
    <row r="151" spans="2:57" s="789" customFormat="1">
      <c r="B151" s="785"/>
      <c r="H151" s="785"/>
      <c r="K151" s="790"/>
      <c r="O151" s="786"/>
      <c r="P151" s="790"/>
      <c r="Q151" s="786"/>
      <c r="S151" s="786"/>
      <c r="U151" s="791"/>
      <c r="V151" s="819"/>
      <c r="W151" s="791"/>
      <c r="X151" s="820"/>
      <c r="Z151" s="786"/>
      <c r="AF151" s="819"/>
      <c r="AH151" s="819"/>
      <c r="AK151" s="786"/>
      <c r="AN151" s="791"/>
      <c r="AP151" s="785"/>
      <c r="AS151" s="785"/>
      <c r="AV151" s="790"/>
      <c r="AW151" s="786"/>
      <c r="AX151" s="1574"/>
      <c r="AZ151" s="786"/>
      <c r="BA151" s="786"/>
      <c r="BC151" s="786"/>
      <c r="BD151" s="790"/>
      <c r="BE151" s="785"/>
    </row>
    <row r="152" spans="2:57" s="789" customFormat="1">
      <c r="B152" s="785"/>
      <c r="H152" s="785"/>
      <c r="K152" s="790"/>
      <c r="O152" s="786"/>
      <c r="P152" s="790"/>
      <c r="Q152" s="786"/>
      <c r="S152" s="786"/>
      <c r="U152" s="791"/>
      <c r="V152" s="819"/>
      <c r="W152" s="791"/>
      <c r="X152" s="820"/>
      <c r="Z152" s="786"/>
      <c r="AF152" s="819"/>
      <c r="AH152" s="819"/>
      <c r="AK152" s="786"/>
      <c r="AN152" s="791"/>
      <c r="AP152" s="785"/>
      <c r="AS152" s="785"/>
      <c r="AV152" s="790"/>
      <c r="AW152" s="786"/>
      <c r="AX152" s="1574"/>
      <c r="AZ152" s="786"/>
      <c r="BA152" s="786"/>
      <c r="BC152" s="786"/>
      <c r="BD152" s="790"/>
      <c r="BE152" s="785"/>
    </row>
    <row r="153" spans="2:57" s="789" customFormat="1">
      <c r="B153" s="785"/>
      <c r="H153" s="785"/>
      <c r="K153" s="790"/>
      <c r="O153" s="786"/>
      <c r="P153" s="790"/>
      <c r="Q153" s="786"/>
      <c r="S153" s="786"/>
      <c r="U153" s="791"/>
      <c r="V153" s="819"/>
      <c r="W153" s="791"/>
      <c r="X153" s="820"/>
      <c r="Z153" s="786"/>
      <c r="AF153" s="819"/>
      <c r="AH153" s="819"/>
      <c r="AK153" s="786"/>
      <c r="AN153" s="791"/>
      <c r="AP153" s="785"/>
      <c r="AS153" s="785"/>
      <c r="AV153" s="790"/>
      <c r="AW153" s="786"/>
      <c r="AX153" s="1574"/>
      <c r="AZ153" s="786"/>
      <c r="BA153" s="786"/>
      <c r="BC153" s="786"/>
      <c r="BD153" s="790"/>
      <c r="BE153" s="785"/>
    </row>
    <row r="154" spans="2:57" s="789" customFormat="1">
      <c r="B154" s="785"/>
      <c r="H154" s="785"/>
      <c r="K154" s="790"/>
      <c r="O154" s="786"/>
      <c r="P154" s="790"/>
      <c r="Q154" s="786"/>
      <c r="S154" s="786"/>
      <c r="U154" s="791"/>
      <c r="V154" s="819"/>
      <c r="W154" s="791"/>
      <c r="X154" s="820"/>
      <c r="Z154" s="786"/>
      <c r="AF154" s="819"/>
      <c r="AH154" s="819"/>
      <c r="AK154" s="786"/>
      <c r="AN154" s="791"/>
      <c r="AP154" s="785"/>
      <c r="AS154" s="785"/>
      <c r="AV154" s="790"/>
      <c r="AW154" s="786"/>
      <c r="AX154" s="1574"/>
      <c r="AZ154" s="786"/>
      <c r="BA154" s="786"/>
      <c r="BC154" s="786"/>
      <c r="BD154" s="790"/>
      <c r="BE154" s="785"/>
    </row>
    <row r="155" spans="2:57" s="789" customFormat="1">
      <c r="B155" s="785"/>
      <c r="H155" s="785"/>
      <c r="K155" s="790"/>
      <c r="O155" s="786"/>
      <c r="P155" s="790"/>
      <c r="Q155" s="786"/>
      <c r="S155" s="786"/>
      <c r="U155" s="791"/>
      <c r="V155" s="819"/>
      <c r="W155" s="791"/>
      <c r="X155" s="820"/>
      <c r="Z155" s="786"/>
      <c r="AF155" s="819"/>
      <c r="AH155" s="819"/>
      <c r="AK155" s="786"/>
      <c r="AN155" s="791"/>
      <c r="AP155" s="785"/>
      <c r="AS155" s="785"/>
      <c r="AV155" s="790"/>
      <c r="AW155" s="786"/>
      <c r="AX155" s="1574"/>
      <c r="AZ155" s="786"/>
      <c r="BA155" s="786"/>
      <c r="BC155" s="786"/>
      <c r="BD155" s="790"/>
      <c r="BE155" s="785"/>
    </row>
    <row r="156" spans="2:57" s="789" customFormat="1">
      <c r="B156" s="785"/>
      <c r="H156" s="785"/>
      <c r="K156" s="790"/>
      <c r="O156" s="786"/>
      <c r="P156" s="790"/>
      <c r="Q156" s="786"/>
      <c r="S156" s="786"/>
      <c r="U156" s="791"/>
      <c r="V156" s="819"/>
      <c r="W156" s="791"/>
      <c r="X156" s="820"/>
      <c r="Z156" s="786"/>
      <c r="AF156" s="819"/>
      <c r="AH156" s="819"/>
      <c r="AK156" s="786"/>
      <c r="AN156" s="791"/>
      <c r="AP156" s="785"/>
      <c r="AS156" s="785"/>
      <c r="AV156" s="790"/>
      <c r="AW156" s="786"/>
      <c r="AX156" s="1574"/>
      <c r="AZ156" s="786"/>
      <c r="BA156" s="786"/>
      <c r="BC156" s="786"/>
      <c r="BD156" s="790"/>
      <c r="BE156" s="785"/>
    </row>
    <row r="157" spans="2:57" s="789" customFormat="1">
      <c r="B157" s="785"/>
      <c r="H157" s="785"/>
      <c r="K157" s="790"/>
      <c r="O157" s="786"/>
      <c r="P157" s="790"/>
      <c r="Q157" s="786"/>
      <c r="S157" s="786"/>
      <c r="U157" s="791"/>
      <c r="V157" s="819"/>
      <c r="W157" s="791"/>
      <c r="X157" s="820"/>
      <c r="Z157" s="786"/>
      <c r="AF157" s="819"/>
      <c r="AH157" s="819"/>
      <c r="AK157" s="786"/>
      <c r="AN157" s="791"/>
      <c r="AP157" s="785"/>
      <c r="AS157" s="785"/>
      <c r="AV157" s="790"/>
      <c r="AW157" s="786"/>
      <c r="AX157" s="1574"/>
      <c r="AZ157" s="786"/>
      <c r="BA157" s="786"/>
      <c r="BC157" s="786"/>
      <c r="BD157" s="790"/>
      <c r="BE157" s="785"/>
    </row>
    <row r="158" spans="2:57" s="789" customFormat="1">
      <c r="B158" s="785"/>
      <c r="H158" s="785"/>
      <c r="K158" s="790"/>
      <c r="O158" s="786"/>
      <c r="P158" s="790"/>
      <c r="Q158" s="786"/>
      <c r="S158" s="786"/>
      <c r="U158" s="791"/>
      <c r="V158" s="819"/>
      <c r="W158" s="791"/>
      <c r="X158" s="820"/>
      <c r="Z158" s="786"/>
      <c r="AF158" s="819"/>
      <c r="AH158" s="819"/>
      <c r="AK158" s="786"/>
      <c r="AN158" s="791"/>
      <c r="AP158" s="785"/>
      <c r="AS158" s="785"/>
      <c r="AV158" s="790"/>
      <c r="AW158" s="786"/>
      <c r="AX158" s="1574"/>
      <c r="AZ158" s="786"/>
      <c r="BA158" s="786"/>
      <c r="BC158" s="786"/>
      <c r="BD158" s="790"/>
      <c r="BE158" s="785"/>
    </row>
    <row r="159" spans="2:57" s="789" customFormat="1">
      <c r="B159" s="785"/>
      <c r="H159" s="785"/>
      <c r="K159" s="790"/>
      <c r="O159" s="786"/>
      <c r="P159" s="790"/>
      <c r="Q159" s="786"/>
      <c r="S159" s="786"/>
      <c r="U159" s="791"/>
      <c r="V159" s="819"/>
      <c r="W159" s="791"/>
      <c r="X159" s="820"/>
      <c r="Z159" s="786"/>
      <c r="AF159" s="819"/>
      <c r="AH159" s="819"/>
      <c r="AK159" s="786"/>
      <c r="AN159" s="791"/>
      <c r="AP159" s="785"/>
      <c r="AS159" s="785"/>
      <c r="AV159" s="790"/>
      <c r="AW159" s="786"/>
      <c r="AX159" s="1574"/>
      <c r="AZ159" s="786"/>
      <c r="BA159" s="786"/>
      <c r="BC159" s="786"/>
      <c r="BD159" s="790"/>
      <c r="BE159" s="785"/>
    </row>
    <row r="160" spans="2:57" s="789" customFormat="1">
      <c r="B160" s="785"/>
      <c r="H160" s="785"/>
      <c r="K160" s="790"/>
      <c r="O160" s="786"/>
      <c r="P160" s="790"/>
      <c r="Q160" s="786"/>
      <c r="S160" s="786"/>
      <c r="U160" s="791"/>
      <c r="V160" s="819"/>
      <c r="W160" s="791"/>
      <c r="X160" s="820"/>
      <c r="Z160" s="786"/>
      <c r="AF160" s="819"/>
      <c r="AH160" s="819"/>
      <c r="AK160" s="786"/>
      <c r="AN160" s="791"/>
      <c r="AP160" s="785"/>
      <c r="AS160" s="785"/>
      <c r="AV160" s="790"/>
      <c r="AW160" s="786"/>
      <c r="AX160" s="1574"/>
      <c r="AZ160" s="786"/>
      <c r="BA160" s="786"/>
      <c r="BC160" s="786"/>
      <c r="BD160" s="790"/>
      <c r="BE160" s="785"/>
    </row>
    <row r="161" spans="2:57" s="789" customFormat="1">
      <c r="B161" s="785"/>
      <c r="H161" s="785"/>
      <c r="K161" s="790"/>
      <c r="O161" s="786"/>
      <c r="P161" s="790"/>
      <c r="Q161" s="786"/>
      <c r="S161" s="786"/>
      <c r="U161" s="791"/>
      <c r="V161" s="819"/>
      <c r="W161" s="791"/>
      <c r="X161" s="820"/>
      <c r="Z161" s="786"/>
      <c r="AF161" s="819"/>
      <c r="AH161" s="819"/>
      <c r="AK161" s="786"/>
      <c r="AN161" s="791"/>
      <c r="AP161" s="785"/>
      <c r="AS161" s="785"/>
      <c r="AV161" s="790"/>
      <c r="AW161" s="786"/>
      <c r="AX161" s="1574"/>
      <c r="AZ161" s="786"/>
      <c r="BA161" s="786"/>
      <c r="BC161" s="786"/>
      <c r="BD161" s="790"/>
      <c r="BE161" s="785"/>
    </row>
    <row r="162" spans="2:57" s="789" customFormat="1">
      <c r="B162" s="785"/>
      <c r="H162" s="785"/>
      <c r="K162" s="790"/>
      <c r="O162" s="786"/>
      <c r="P162" s="790"/>
      <c r="Q162" s="786"/>
      <c r="S162" s="786"/>
      <c r="U162" s="791"/>
      <c r="V162" s="819"/>
      <c r="W162" s="791"/>
      <c r="X162" s="820"/>
      <c r="Z162" s="786"/>
      <c r="AF162" s="819"/>
      <c r="AH162" s="819"/>
      <c r="AK162" s="786"/>
      <c r="AN162" s="791"/>
      <c r="AP162" s="785"/>
      <c r="AS162" s="785"/>
      <c r="AV162" s="790"/>
      <c r="AW162" s="786"/>
      <c r="AX162" s="1574"/>
      <c r="AZ162" s="786"/>
      <c r="BA162" s="786"/>
      <c r="BC162" s="786"/>
      <c r="BD162" s="790"/>
      <c r="BE162" s="785"/>
    </row>
    <row r="163" spans="2:57" s="789" customFormat="1">
      <c r="B163" s="785"/>
      <c r="H163" s="785"/>
      <c r="K163" s="790"/>
      <c r="O163" s="786"/>
      <c r="P163" s="790"/>
      <c r="Q163" s="786"/>
      <c r="S163" s="786"/>
      <c r="U163" s="791"/>
      <c r="V163" s="819"/>
      <c r="W163" s="791"/>
      <c r="X163" s="820"/>
      <c r="Z163" s="786"/>
      <c r="AF163" s="819"/>
      <c r="AH163" s="819"/>
      <c r="AK163" s="786"/>
      <c r="AN163" s="791"/>
      <c r="AP163" s="785"/>
      <c r="AS163" s="785"/>
      <c r="AV163" s="790"/>
      <c r="AW163" s="786"/>
      <c r="AX163" s="1574"/>
      <c r="AZ163" s="786"/>
      <c r="BA163" s="786"/>
      <c r="BC163" s="786"/>
      <c r="BD163" s="790"/>
      <c r="BE163" s="785"/>
    </row>
    <row r="164" spans="2:57" s="789" customFormat="1">
      <c r="B164" s="785"/>
      <c r="H164" s="785"/>
      <c r="K164" s="790"/>
      <c r="O164" s="786"/>
      <c r="P164" s="790"/>
      <c r="Q164" s="786"/>
      <c r="S164" s="786"/>
      <c r="U164" s="791"/>
      <c r="V164" s="819"/>
      <c r="W164" s="791"/>
      <c r="X164" s="820"/>
      <c r="Z164" s="786"/>
      <c r="AF164" s="819"/>
      <c r="AH164" s="819"/>
      <c r="AK164" s="786"/>
      <c r="AN164" s="791"/>
      <c r="AP164" s="785"/>
      <c r="AS164" s="785"/>
      <c r="AV164" s="790"/>
      <c r="AW164" s="786"/>
      <c r="AX164" s="1574"/>
      <c r="AZ164" s="786"/>
      <c r="BA164" s="786"/>
      <c r="BC164" s="786"/>
      <c r="BD164" s="790"/>
      <c r="BE164" s="785"/>
    </row>
    <row r="165" spans="2:57" s="789" customFormat="1">
      <c r="B165" s="785"/>
      <c r="H165" s="785"/>
      <c r="K165" s="790"/>
      <c r="O165" s="786"/>
      <c r="P165" s="790"/>
      <c r="Q165" s="786"/>
      <c r="S165" s="786"/>
      <c r="U165" s="791"/>
      <c r="V165" s="819"/>
      <c r="W165" s="791"/>
      <c r="X165" s="820"/>
      <c r="Z165" s="786"/>
      <c r="AF165" s="819"/>
      <c r="AH165" s="819"/>
      <c r="AK165" s="786"/>
      <c r="AN165" s="791"/>
      <c r="AP165" s="785"/>
      <c r="AS165" s="785"/>
      <c r="AV165" s="790"/>
      <c r="AW165" s="786"/>
      <c r="AX165" s="1574"/>
      <c r="AZ165" s="786"/>
      <c r="BA165" s="786"/>
      <c r="BC165" s="786"/>
      <c r="BD165" s="790"/>
      <c r="BE165" s="785"/>
    </row>
    <row r="166" spans="2:57" s="789" customFormat="1">
      <c r="B166" s="785"/>
      <c r="H166" s="785"/>
      <c r="K166" s="790"/>
      <c r="O166" s="786"/>
      <c r="P166" s="790"/>
      <c r="Q166" s="786"/>
      <c r="S166" s="786"/>
      <c r="U166" s="791"/>
      <c r="V166" s="819"/>
      <c r="W166" s="791"/>
      <c r="X166" s="820"/>
      <c r="Z166" s="786"/>
      <c r="AF166" s="819"/>
      <c r="AH166" s="819"/>
      <c r="AK166" s="786"/>
      <c r="AN166" s="791"/>
      <c r="AP166" s="785"/>
      <c r="AS166" s="785"/>
      <c r="AV166" s="790"/>
      <c r="AW166" s="786"/>
      <c r="AX166" s="1574"/>
      <c r="AZ166" s="786"/>
      <c r="BA166" s="786"/>
      <c r="BC166" s="786"/>
      <c r="BD166" s="790"/>
      <c r="BE166" s="785"/>
    </row>
    <row r="167" spans="2:57" s="789" customFormat="1">
      <c r="B167" s="785"/>
      <c r="H167" s="785"/>
      <c r="K167" s="790"/>
      <c r="O167" s="786"/>
      <c r="P167" s="790"/>
      <c r="Q167" s="786"/>
      <c r="S167" s="786"/>
      <c r="U167" s="791"/>
      <c r="V167" s="819"/>
      <c r="W167" s="791"/>
      <c r="X167" s="820"/>
      <c r="Z167" s="786"/>
      <c r="AF167" s="819"/>
      <c r="AH167" s="819"/>
      <c r="AK167" s="786"/>
      <c r="AN167" s="791"/>
      <c r="AP167" s="785"/>
      <c r="AS167" s="785"/>
      <c r="AV167" s="790"/>
      <c r="AW167" s="786"/>
      <c r="AX167" s="1574"/>
      <c r="AZ167" s="786"/>
      <c r="BA167" s="786"/>
      <c r="BC167" s="786"/>
      <c r="BD167" s="790"/>
      <c r="BE167" s="785"/>
    </row>
    <row r="168" spans="2:57" s="789" customFormat="1">
      <c r="B168" s="785"/>
      <c r="H168" s="785"/>
      <c r="K168" s="790"/>
      <c r="O168" s="786"/>
      <c r="P168" s="790"/>
      <c r="Q168" s="786"/>
      <c r="S168" s="786"/>
      <c r="U168" s="791"/>
      <c r="V168" s="819"/>
      <c r="W168" s="791"/>
      <c r="X168" s="820"/>
      <c r="Z168" s="786"/>
      <c r="AF168" s="819"/>
      <c r="AH168" s="819"/>
      <c r="AK168" s="786"/>
      <c r="AN168" s="791"/>
      <c r="AP168" s="785"/>
      <c r="AS168" s="785"/>
      <c r="AV168" s="790"/>
      <c r="AW168" s="786"/>
      <c r="AX168" s="1574"/>
      <c r="AZ168" s="786"/>
      <c r="BA168" s="786"/>
      <c r="BC168" s="786"/>
      <c r="BD168" s="790"/>
      <c r="BE168" s="785"/>
    </row>
    <row r="169" spans="2:57" s="789" customFormat="1">
      <c r="B169" s="785"/>
      <c r="H169" s="785"/>
      <c r="K169" s="790"/>
      <c r="O169" s="786"/>
      <c r="P169" s="790"/>
      <c r="Q169" s="786"/>
      <c r="S169" s="786"/>
      <c r="U169" s="791"/>
      <c r="V169" s="819"/>
      <c r="W169" s="791"/>
      <c r="X169" s="820"/>
      <c r="Z169" s="786"/>
      <c r="AF169" s="819"/>
      <c r="AH169" s="819"/>
      <c r="AK169" s="786"/>
      <c r="AN169" s="791"/>
      <c r="AP169" s="785"/>
      <c r="AS169" s="785"/>
      <c r="AV169" s="790"/>
      <c r="AW169" s="786"/>
      <c r="AX169" s="1574"/>
      <c r="AZ169" s="786"/>
      <c r="BA169" s="786"/>
      <c r="BC169" s="786"/>
      <c r="BD169" s="790"/>
      <c r="BE169" s="785"/>
    </row>
    <row r="170" spans="2:57" s="789" customFormat="1">
      <c r="B170" s="785"/>
      <c r="H170" s="785"/>
      <c r="K170" s="790"/>
      <c r="O170" s="786"/>
      <c r="P170" s="790"/>
      <c r="Q170" s="786"/>
      <c r="S170" s="786"/>
      <c r="U170" s="791"/>
      <c r="V170" s="819"/>
      <c r="W170" s="791"/>
      <c r="X170" s="820"/>
      <c r="Z170" s="786"/>
      <c r="AF170" s="819"/>
      <c r="AH170" s="819"/>
      <c r="AK170" s="786"/>
      <c r="AN170" s="791"/>
      <c r="AP170" s="785"/>
      <c r="AS170" s="785"/>
      <c r="AV170" s="790"/>
      <c r="AW170" s="786"/>
      <c r="AX170" s="1574"/>
      <c r="AZ170" s="786"/>
      <c r="BA170" s="786"/>
      <c r="BC170" s="786"/>
      <c r="BD170" s="790"/>
      <c r="BE170" s="785"/>
    </row>
    <row r="171" spans="2:57" s="789" customFormat="1">
      <c r="B171" s="785"/>
      <c r="H171" s="785"/>
      <c r="K171" s="790"/>
      <c r="O171" s="786"/>
      <c r="P171" s="790"/>
      <c r="Q171" s="786"/>
      <c r="S171" s="786"/>
      <c r="U171" s="791"/>
      <c r="V171" s="819"/>
      <c r="W171" s="791"/>
      <c r="X171" s="820"/>
      <c r="Z171" s="786"/>
      <c r="AF171" s="819"/>
      <c r="AH171" s="819"/>
      <c r="AK171" s="786"/>
      <c r="AN171" s="791"/>
      <c r="AP171" s="785"/>
      <c r="AS171" s="785"/>
      <c r="AV171" s="790"/>
      <c r="AW171" s="786"/>
      <c r="AX171" s="1574"/>
      <c r="AZ171" s="786"/>
      <c r="BA171" s="786"/>
      <c r="BC171" s="786"/>
      <c r="BD171" s="790"/>
      <c r="BE171" s="785"/>
    </row>
    <row r="172" spans="2:57" s="789" customFormat="1">
      <c r="B172" s="785"/>
      <c r="H172" s="785"/>
      <c r="K172" s="790"/>
      <c r="O172" s="786"/>
      <c r="P172" s="790"/>
      <c r="Q172" s="786"/>
      <c r="S172" s="786"/>
      <c r="U172" s="791"/>
      <c r="V172" s="819"/>
      <c r="W172" s="791"/>
      <c r="X172" s="820"/>
      <c r="Z172" s="786"/>
      <c r="AF172" s="819"/>
      <c r="AH172" s="819"/>
      <c r="AK172" s="786"/>
      <c r="AN172" s="791"/>
      <c r="AP172" s="785"/>
      <c r="AS172" s="785"/>
      <c r="AV172" s="790"/>
      <c r="AW172" s="786"/>
      <c r="AX172" s="1574"/>
      <c r="AZ172" s="786"/>
      <c r="BA172" s="786"/>
      <c r="BC172" s="786"/>
      <c r="BD172" s="790"/>
      <c r="BE172" s="785"/>
    </row>
    <row r="173" spans="2:57" s="789" customFormat="1">
      <c r="B173" s="785"/>
      <c r="H173" s="785"/>
      <c r="K173" s="790"/>
      <c r="O173" s="786"/>
      <c r="P173" s="790"/>
      <c r="Q173" s="786"/>
      <c r="S173" s="786"/>
      <c r="U173" s="791"/>
      <c r="V173" s="819"/>
      <c r="W173" s="791"/>
      <c r="X173" s="820"/>
      <c r="Z173" s="786"/>
      <c r="AF173" s="819"/>
      <c r="AH173" s="819"/>
      <c r="AK173" s="786"/>
      <c r="AN173" s="791"/>
      <c r="AP173" s="785"/>
      <c r="AS173" s="785"/>
      <c r="AV173" s="790"/>
      <c r="AW173" s="786"/>
      <c r="AX173" s="1574"/>
      <c r="AZ173" s="786"/>
      <c r="BA173" s="786"/>
      <c r="BC173" s="786"/>
      <c r="BD173" s="790"/>
      <c r="BE173" s="785"/>
    </row>
    <row r="174" spans="2:57" s="789" customFormat="1">
      <c r="B174" s="785"/>
      <c r="H174" s="785"/>
      <c r="K174" s="790"/>
      <c r="O174" s="786"/>
      <c r="P174" s="790"/>
      <c r="Q174" s="786"/>
      <c r="S174" s="786"/>
      <c r="U174" s="791"/>
      <c r="V174" s="819"/>
      <c r="W174" s="791"/>
      <c r="X174" s="820"/>
      <c r="Z174" s="786"/>
      <c r="AF174" s="819"/>
      <c r="AH174" s="819"/>
      <c r="AK174" s="786"/>
      <c r="AN174" s="791"/>
      <c r="AP174" s="785"/>
      <c r="AS174" s="785"/>
      <c r="AV174" s="790"/>
      <c r="AW174" s="786"/>
      <c r="AX174" s="1574"/>
      <c r="AZ174" s="786"/>
      <c r="BA174" s="786"/>
      <c r="BC174" s="786"/>
      <c r="BD174" s="790"/>
      <c r="BE174" s="785"/>
    </row>
    <row r="175" spans="2:57" s="789" customFormat="1">
      <c r="B175" s="785"/>
      <c r="H175" s="785"/>
      <c r="K175" s="790"/>
      <c r="O175" s="786"/>
      <c r="P175" s="790"/>
      <c r="Q175" s="786"/>
      <c r="S175" s="786"/>
      <c r="U175" s="791"/>
      <c r="V175" s="819"/>
      <c r="W175" s="791"/>
      <c r="X175" s="820"/>
      <c r="Z175" s="786"/>
      <c r="AF175" s="819"/>
      <c r="AH175" s="819"/>
      <c r="AK175" s="786"/>
      <c r="AN175" s="791"/>
      <c r="AP175" s="785"/>
      <c r="AS175" s="785"/>
      <c r="AV175" s="790"/>
      <c r="AW175" s="786"/>
      <c r="AX175" s="1574"/>
      <c r="AZ175" s="786"/>
      <c r="BA175" s="786"/>
      <c r="BC175" s="786"/>
      <c r="BD175" s="790"/>
      <c r="BE175" s="785"/>
    </row>
    <row r="176" spans="2:57" s="789" customFormat="1">
      <c r="B176" s="785"/>
      <c r="H176" s="785"/>
      <c r="K176" s="790"/>
      <c r="O176" s="786"/>
      <c r="P176" s="790"/>
      <c r="Q176" s="786"/>
      <c r="S176" s="786"/>
      <c r="U176" s="791"/>
      <c r="V176" s="819"/>
      <c r="W176" s="791"/>
      <c r="X176" s="820"/>
      <c r="Z176" s="786"/>
      <c r="AF176" s="819"/>
      <c r="AH176" s="819"/>
      <c r="AK176" s="786"/>
      <c r="AN176" s="791"/>
      <c r="AP176" s="785"/>
      <c r="AS176" s="785"/>
      <c r="AV176" s="790"/>
      <c r="AW176" s="786"/>
      <c r="AX176" s="1574"/>
      <c r="AZ176" s="786"/>
      <c r="BA176" s="786"/>
      <c r="BC176" s="786"/>
      <c r="BD176" s="790"/>
      <c r="BE176" s="785"/>
    </row>
    <row r="177" spans="2:57" s="789" customFormat="1">
      <c r="B177" s="785"/>
      <c r="H177" s="785"/>
      <c r="K177" s="790"/>
      <c r="O177" s="786"/>
      <c r="P177" s="790"/>
      <c r="Q177" s="786"/>
      <c r="S177" s="786"/>
      <c r="U177" s="791"/>
      <c r="V177" s="819"/>
      <c r="W177" s="791"/>
      <c r="X177" s="820"/>
      <c r="Z177" s="786"/>
      <c r="AF177" s="819"/>
      <c r="AH177" s="819"/>
      <c r="AK177" s="786"/>
      <c r="AN177" s="791"/>
      <c r="AP177" s="785"/>
      <c r="AS177" s="785"/>
      <c r="AV177" s="790"/>
      <c r="AW177" s="786"/>
      <c r="AX177" s="1574"/>
      <c r="AZ177" s="786"/>
      <c r="BA177" s="786"/>
      <c r="BC177" s="786"/>
      <c r="BD177" s="790"/>
      <c r="BE177" s="785"/>
    </row>
    <row r="178" spans="2:57" s="789" customFormat="1">
      <c r="B178" s="785"/>
      <c r="H178" s="785"/>
      <c r="K178" s="790"/>
      <c r="O178" s="786"/>
      <c r="P178" s="790"/>
      <c r="Q178" s="786"/>
      <c r="S178" s="786"/>
      <c r="U178" s="791"/>
      <c r="V178" s="819"/>
      <c r="W178" s="791"/>
      <c r="X178" s="820"/>
      <c r="Z178" s="786"/>
      <c r="AF178" s="819"/>
      <c r="AH178" s="819"/>
      <c r="AK178" s="786"/>
      <c r="AN178" s="791"/>
      <c r="AP178" s="785"/>
      <c r="AS178" s="785"/>
      <c r="AV178" s="790"/>
      <c r="AW178" s="786"/>
      <c r="AX178" s="1574"/>
      <c r="AZ178" s="786"/>
      <c r="BA178" s="786"/>
      <c r="BC178" s="786"/>
      <c r="BD178" s="790"/>
      <c r="BE178" s="785"/>
    </row>
    <row r="179" spans="2:57" s="789" customFormat="1">
      <c r="B179" s="785"/>
      <c r="H179" s="785"/>
      <c r="K179" s="790"/>
      <c r="O179" s="786"/>
      <c r="P179" s="790"/>
      <c r="Q179" s="786"/>
      <c r="S179" s="786"/>
      <c r="U179" s="791"/>
      <c r="V179" s="819"/>
      <c r="W179" s="791"/>
      <c r="X179" s="820"/>
      <c r="Z179" s="786"/>
      <c r="AF179" s="819"/>
      <c r="AH179" s="819"/>
      <c r="AK179" s="786"/>
      <c r="AN179" s="791"/>
      <c r="AP179" s="785"/>
      <c r="AS179" s="785"/>
      <c r="AV179" s="790"/>
      <c r="AW179" s="786"/>
      <c r="AX179" s="1574"/>
      <c r="AZ179" s="786"/>
      <c r="BA179" s="786"/>
      <c r="BC179" s="786"/>
      <c r="BD179" s="790"/>
      <c r="BE179" s="785"/>
    </row>
    <row r="180" spans="2:57" s="789" customFormat="1">
      <c r="B180" s="785"/>
      <c r="H180" s="785"/>
      <c r="K180" s="790"/>
      <c r="O180" s="786"/>
      <c r="P180" s="790"/>
      <c r="Q180" s="786"/>
      <c r="S180" s="786"/>
      <c r="U180" s="791"/>
      <c r="V180" s="819"/>
      <c r="W180" s="791"/>
      <c r="X180" s="820"/>
      <c r="Z180" s="786"/>
      <c r="AF180" s="819"/>
      <c r="AH180" s="819"/>
      <c r="AK180" s="786"/>
      <c r="AN180" s="791"/>
      <c r="AP180" s="785"/>
      <c r="AS180" s="785"/>
      <c r="AV180" s="790"/>
      <c r="AW180" s="786"/>
      <c r="AX180" s="1574"/>
      <c r="AZ180" s="786"/>
      <c r="BA180" s="786"/>
      <c r="BC180" s="786"/>
      <c r="BD180" s="790"/>
      <c r="BE180" s="785"/>
    </row>
    <row r="181" spans="2:57" s="789" customFormat="1">
      <c r="B181" s="785"/>
      <c r="H181" s="785"/>
      <c r="K181" s="790"/>
      <c r="O181" s="786"/>
      <c r="P181" s="790"/>
      <c r="Q181" s="786"/>
      <c r="S181" s="786"/>
      <c r="U181" s="791"/>
      <c r="V181" s="819"/>
      <c r="W181" s="791"/>
      <c r="X181" s="820"/>
      <c r="Z181" s="786"/>
      <c r="AF181" s="819"/>
      <c r="AH181" s="819"/>
      <c r="AK181" s="786"/>
      <c r="AN181" s="791"/>
      <c r="AP181" s="785"/>
      <c r="AS181" s="785"/>
      <c r="AV181" s="790"/>
      <c r="AW181" s="786"/>
      <c r="AX181" s="1574"/>
      <c r="AZ181" s="786"/>
      <c r="BA181" s="786"/>
      <c r="BC181" s="786"/>
      <c r="BD181" s="790"/>
      <c r="BE181" s="785"/>
    </row>
    <row r="182" spans="2:57" s="789" customFormat="1">
      <c r="B182" s="785"/>
      <c r="H182" s="785"/>
      <c r="K182" s="790"/>
      <c r="O182" s="786"/>
      <c r="P182" s="790"/>
      <c r="Q182" s="786"/>
      <c r="S182" s="786"/>
      <c r="U182" s="791"/>
      <c r="V182" s="819"/>
      <c r="W182" s="791"/>
      <c r="X182" s="820"/>
      <c r="Z182" s="786"/>
      <c r="AF182" s="819"/>
      <c r="AH182" s="819"/>
      <c r="AK182" s="786"/>
      <c r="AN182" s="791"/>
      <c r="AP182" s="785"/>
      <c r="AS182" s="785"/>
      <c r="AV182" s="790"/>
      <c r="AW182" s="786"/>
      <c r="AX182" s="1574"/>
      <c r="AZ182" s="786"/>
      <c r="BA182" s="786"/>
      <c r="BC182" s="786"/>
      <c r="BD182" s="790"/>
      <c r="BE182" s="785"/>
    </row>
    <row r="183" spans="2:57" s="789" customFormat="1">
      <c r="B183" s="785"/>
      <c r="H183" s="785"/>
      <c r="K183" s="790"/>
      <c r="O183" s="786"/>
      <c r="P183" s="790"/>
      <c r="Q183" s="786"/>
      <c r="S183" s="786"/>
      <c r="U183" s="791"/>
      <c r="V183" s="819"/>
      <c r="W183" s="791"/>
      <c r="X183" s="820"/>
      <c r="Z183" s="786"/>
      <c r="AF183" s="819"/>
      <c r="AH183" s="819"/>
      <c r="AK183" s="786"/>
      <c r="AN183" s="791"/>
      <c r="AP183" s="785"/>
      <c r="AS183" s="785"/>
      <c r="AV183" s="790"/>
      <c r="AW183" s="786"/>
      <c r="AX183" s="1574"/>
      <c r="AZ183" s="786"/>
      <c r="BA183" s="786"/>
      <c r="BC183" s="786"/>
      <c r="BD183" s="790"/>
      <c r="BE183" s="785"/>
    </row>
    <row r="184" spans="2:57" s="789" customFormat="1">
      <c r="B184" s="785"/>
      <c r="H184" s="785"/>
      <c r="K184" s="790"/>
      <c r="O184" s="786"/>
      <c r="P184" s="790"/>
      <c r="Q184" s="786"/>
      <c r="S184" s="786"/>
      <c r="U184" s="791"/>
      <c r="V184" s="819"/>
      <c r="W184" s="791"/>
      <c r="X184" s="820"/>
      <c r="Z184" s="786"/>
      <c r="AF184" s="819"/>
      <c r="AH184" s="819"/>
      <c r="AK184" s="786"/>
      <c r="AN184" s="791"/>
      <c r="AP184" s="785"/>
      <c r="AS184" s="785"/>
      <c r="AV184" s="790"/>
      <c r="AW184" s="786"/>
      <c r="AX184" s="1574"/>
      <c r="AZ184" s="786"/>
      <c r="BA184" s="786"/>
      <c r="BC184" s="786"/>
      <c r="BD184" s="790"/>
      <c r="BE184" s="785"/>
    </row>
    <row r="185" spans="2:57" s="789" customFormat="1">
      <c r="B185" s="785"/>
      <c r="H185" s="785"/>
      <c r="K185" s="790"/>
      <c r="O185" s="786"/>
      <c r="P185" s="790"/>
      <c r="Q185" s="786"/>
      <c r="S185" s="786"/>
      <c r="U185" s="791"/>
      <c r="V185" s="819"/>
      <c r="W185" s="791"/>
      <c r="X185" s="820"/>
      <c r="Z185" s="786"/>
      <c r="AF185" s="819"/>
      <c r="AH185" s="819"/>
      <c r="AK185" s="786"/>
      <c r="AN185" s="791"/>
      <c r="AP185" s="785"/>
      <c r="AS185" s="785"/>
      <c r="AV185" s="790"/>
      <c r="AW185" s="786"/>
      <c r="AX185" s="1574"/>
      <c r="AZ185" s="786"/>
      <c r="BA185" s="786"/>
      <c r="BC185" s="786"/>
      <c r="BD185" s="790"/>
      <c r="BE185" s="785"/>
    </row>
    <row r="186" spans="2:57" s="789" customFormat="1">
      <c r="B186" s="785"/>
      <c r="H186" s="785"/>
      <c r="K186" s="790"/>
      <c r="O186" s="786"/>
      <c r="P186" s="790"/>
      <c r="Q186" s="786"/>
      <c r="S186" s="786"/>
      <c r="U186" s="791"/>
      <c r="V186" s="819"/>
      <c r="W186" s="791"/>
      <c r="X186" s="820"/>
      <c r="Z186" s="786"/>
      <c r="AF186" s="819"/>
      <c r="AH186" s="819"/>
      <c r="AK186" s="786"/>
      <c r="AN186" s="791"/>
      <c r="AP186" s="785"/>
      <c r="AS186" s="785"/>
      <c r="AV186" s="790"/>
      <c r="AW186" s="786"/>
      <c r="AX186" s="1574"/>
      <c r="AZ186" s="786"/>
      <c r="BA186" s="786"/>
      <c r="BC186" s="786"/>
      <c r="BD186" s="790"/>
      <c r="BE186" s="785"/>
    </row>
    <row r="187" spans="2:57" s="789" customFormat="1">
      <c r="B187" s="785"/>
      <c r="H187" s="785"/>
      <c r="K187" s="790"/>
      <c r="O187" s="786"/>
      <c r="P187" s="790"/>
      <c r="Q187" s="786"/>
      <c r="S187" s="786"/>
      <c r="U187" s="791"/>
      <c r="V187" s="819"/>
      <c r="W187" s="791"/>
      <c r="X187" s="820"/>
      <c r="Z187" s="786"/>
      <c r="AF187" s="819"/>
      <c r="AH187" s="819"/>
      <c r="AK187" s="786"/>
      <c r="AN187" s="791"/>
      <c r="AP187" s="785"/>
      <c r="AS187" s="785"/>
      <c r="AV187" s="790"/>
      <c r="AW187" s="786"/>
      <c r="AX187" s="1574"/>
      <c r="AZ187" s="786"/>
      <c r="BA187" s="786"/>
      <c r="BC187" s="786"/>
      <c r="BD187" s="790"/>
      <c r="BE187" s="785"/>
    </row>
    <row r="188" spans="2:57" s="789" customFormat="1">
      <c r="B188" s="785"/>
      <c r="H188" s="785"/>
      <c r="K188" s="790"/>
      <c r="O188" s="786"/>
      <c r="P188" s="790"/>
      <c r="Q188" s="786"/>
      <c r="S188" s="786"/>
      <c r="U188" s="791"/>
      <c r="V188" s="819"/>
      <c r="W188" s="791"/>
      <c r="X188" s="820"/>
      <c r="Z188" s="786"/>
      <c r="AF188" s="819"/>
      <c r="AH188" s="819"/>
      <c r="AK188" s="786"/>
      <c r="AN188" s="791"/>
      <c r="AP188" s="785"/>
      <c r="AS188" s="785"/>
      <c r="AV188" s="790"/>
      <c r="AW188" s="786"/>
      <c r="AX188" s="1574"/>
      <c r="AZ188" s="786"/>
      <c r="BA188" s="786"/>
      <c r="BC188" s="786"/>
      <c r="BD188" s="790"/>
      <c r="BE188" s="785"/>
    </row>
    <row r="189" spans="2:57" s="789" customFormat="1">
      <c r="B189" s="785"/>
      <c r="H189" s="785"/>
      <c r="K189" s="790"/>
      <c r="O189" s="786"/>
      <c r="P189" s="790"/>
      <c r="Q189" s="786"/>
      <c r="S189" s="786"/>
      <c r="U189" s="791"/>
      <c r="V189" s="819"/>
      <c r="W189" s="791"/>
      <c r="X189" s="820"/>
      <c r="Z189" s="786"/>
      <c r="AF189" s="819"/>
      <c r="AH189" s="819"/>
      <c r="AK189" s="786"/>
      <c r="AN189" s="791"/>
      <c r="AP189" s="785"/>
      <c r="AS189" s="785"/>
      <c r="AV189" s="790"/>
      <c r="AW189" s="786"/>
      <c r="AX189" s="1574"/>
      <c r="AZ189" s="786"/>
      <c r="BA189" s="786"/>
      <c r="BC189" s="786"/>
      <c r="BD189" s="790"/>
      <c r="BE189" s="785"/>
    </row>
    <row r="190" spans="2:57" s="789" customFormat="1">
      <c r="B190" s="785"/>
      <c r="H190" s="785"/>
      <c r="K190" s="790"/>
      <c r="O190" s="786"/>
      <c r="P190" s="790"/>
      <c r="Q190" s="786"/>
      <c r="S190" s="786"/>
      <c r="U190" s="791"/>
      <c r="V190" s="819"/>
      <c r="W190" s="791"/>
      <c r="X190" s="820"/>
      <c r="Z190" s="786"/>
      <c r="AF190" s="819"/>
      <c r="AH190" s="819"/>
      <c r="AK190" s="786"/>
      <c r="AN190" s="791"/>
      <c r="AP190" s="785"/>
      <c r="AS190" s="785"/>
      <c r="AV190" s="790"/>
      <c r="AW190" s="786"/>
      <c r="AX190" s="1574"/>
      <c r="AZ190" s="786"/>
      <c r="BA190" s="786"/>
      <c r="BC190" s="786"/>
      <c r="BD190" s="790"/>
      <c r="BE190" s="785"/>
    </row>
    <row r="191" spans="2:57" s="789" customFormat="1">
      <c r="B191" s="785"/>
      <c r="H191" s="785"/>
      <c r="K191" s="790"/>
      <c r="O191" s="786"/>
      <c r="P191" s="790"/>
      <c r="Q191" s="786"/>
      <c r="S191" s="786"/>
      <c r="U191" s="791"/>
      <c r="V191" s="819"/>
      <c r="W191" s="791"/>
      <c r="X191" s="820"/>
      <c r="Z191" s="786"/>
      <c r="AF191" s="819"/>
      <c r="AH191" s="819"/>
      <c r="AK191" s="786"/>
      <c r="AN191" s="791"/>
      <c r="AP191" s="785"/>
      <c r="AS191" s="785"/>
      <c r="AV191" s="790"/>
      <c r="AW191" s="786"/>
      <c r="AX191" s="1574"/>
      <c r="AZ191" s="786"/>
      <c r="BA191" s="786"/>
      <c r="BC191" s="786"/>
      <c r="BD191" s="790"/>
      <c r="BE191" s="785"/>
    </row>
    <row r="192" spans="2:57" s="789" customFormat="1">
      <c r="B192" s="785"/>
      <c r="H192" s="785"/>
      <c r="K192" s="790"/>
      <c r="O192" s="786"/>
      <c r="P192" s="790"/>
      <c r="Q192" s="786"/>
      <c r="S192" s="786"/>
      <c r="U192" s="791"/>
      <c r="V192" s="819"/>
      <c r="W192" s="791"/>
      <c r="X192" s="820"/>
      <c r="Z192" s="786"/>
      <c r="AF192" s="819"/>
      <c r="AH192" s="819"/>
      <c r="AK192" s="786"/>
      <c r="AN192" s="791"/>
      <c r="AP192" s="785"/>
      <c r="AS192" s="785"/>
      <c r="AV192" s="790"/>
      <c r="AW192" s="786"/>
      <c r="AX192" s="1574"/>
      <c r="AZ192" s="786"/>
      <c r="BA192" s="786"/>
      <c r="BC192" s="786"/>
      <c r="BD192" s="790"/>
      <c r="BE192" s="785"/>
    </row>
    <row r="193" spans="2:57" s="789" customFormat="1">
      <c r="B193" s="785"/>
      <c r="H193" s="785"/>
      <c r="K193" s="790"/>
      <c r="O193" s="786"/>
      <c r="P193" s="790"/>
      <c r="Q193" s="786"/>
      <c r="S193" s="786"/>
      <c r="U193" s="791"/>
      <c r="V193" s="819"/>
      <c r="W193" s="791"/>
      <c r="X193" s="820"/>
      <c r="Z193" s="786"/>
      <c r="AF193" s="819"/>
      <c r="AH193" s="819"/>
      <c r="AK193" s="786"/>
      <c r="AN193" s="791"/>
      <c r="AP193" s="785"/>
      <c r="AS193" s="785"/>
      <c r="AV193" s="790"/>
      <c r="AW193" s="786"/>
      <c r="AX193" s="1574"/>
      <c r="AZ193" s="786"/>
      <c r="BA193" s="786"/>
      <c r="BC193" s="786"/>
      <c r="BD193" s="790"/>
      <c r="BE193" s="785"/>
    </row>
    <row r="194" spans="2:57" s="789" customFormat="1">
      <c r="B194" s="785"/>
      <c r="H194" s="785"/>
      <c r="K194" s="790"/>
      <c r="O194" s="786"/>
      <c r="P194" s="790"/>
      <c r="Q194" s="786"/>
      <c r="S194" s="786"/>
      <c r="U194" s="791"/>
      <c r="V194" s="819"/>
      <c r="W194" s="791"/>
      <c r="X194" s="820"/>
      <c r="Z194" s="786"/>
      <c r="AF194" s="819"/>
      <c r="AH194" s="819"/>
      <c r="AK194" s="786"/>
      <c r="AN194" s="791"/>
      <c r="AP194" s="785"/>
      <c r="AS194" s="785"/>
      <c r="AV194" s="790"/>
      <c r="AW194" s="786"/>
      <c r="AX194" s="1574"/>
      <c r="AZ194" s="786"/>
      <c r="BA194" s="786"/>
      <c r="BC194" s="786"/>
      <c r="BD194" s="790"/>
      <c r="BE194" s="785"/>
    </row>
    <row r="195" spans="2:57" s="789" customFormat="1">
      <c r="B195" s="785"/>
      <c r="H195" s="785"/>
      <c r="K195" s="790"/>
      <c r="O195" s="786"/>
      <c r="P195" s="790"/>
      <c r="Q195" s="786"/>
      <c r="S195" s="786"/>
      <c r="U195" s="791"/>
      <c r="V195" s="819"/>
      <c r="W195" s="791"/>
      <c r="X195" s="820"/>
      <c r="Z195" s="786"/>
      <c r="AF195" s="819"/>
      <c r="AH195" s="819"/>
      <c r="AK195" s="786"/>
      <c r="AN195" s="791"/>
      <c r="AP195" s="785"/>
      <c r="AS195" s="785"/>
      <c r="AV195" s="790"/>
      <c r="AW195" s="786"/>
      <c r="AX195" s="1574"/>
      <c r="AZ195" s="786"/>
      <c r="BA195" s="786"/>
      <c r="BC195" s="786"/>
      <c r="BD195" s="790"/>
      <c r="BE195" s="785"/>
    </row>
    <row r="196" spans="2:57" s="789" customFormat="1">
      <c r="B196" s="785"/>
      <c r="H196" s="785"/>
      <c r="K196" s="790"/>
      <c r="O196" s="786"/>
      <c r="P196" s="790"/>
      <c r="Q196" s="786"/>
      <c r="S196" s="786"/>
      <c r="U196" s="791"/>
      <c r="V196" s="819"/>
      <c r="W196" s="791"/>
      <c r="X196" s="820"/>
      <c r="Z196" s="786"/>
      <c r="AF196" s="819"/>
      <c r="AH196" s="819"/>
      <c r="AK196" s="786"/>
      <c r="AN196" s="791"/>
      <c r="AP196" s="785"/>
      <c r="AS196" s="785"/>
      <c r="AV196" s="790"/>
      <c r="AW196" s="786"/>
      <c r="AX196" s="1574"/>
      <c r="AZ196" s="786"/>
      <c r="BA196" s="786"/>
      <c r="BC196" s="786"/>
      <c r="BD196" s="790"/>
      <c r="BE196" s="785"/>
    </row>
    <row r="197" spans="2:57" s="789" customFormat="1">
      <c r="B197" s="785"/>
      <c r="H197" s="785"/>
      <c r="K197" s="790"/>
      <c r="O197" s="786"/>
      <c r="P197" s="790"/>
      <c r="Q197" s="786"/>
      <c r="S197" s="786"/>
      <c r="U197" s="791"/>
      <c r="V197" s="819"/>
      <c r="W197" s="791"/>
      <c r="X197" s="820"/>
      <c r="Z197" s="786"/>
      <c r="AF197" s="819"/>
      <c r="AH197" s="819"/>
      <c r="AK197" s="786"/>
      <c r="AN197" s="791"/>
      <c r="AP197" s="785"/>
      <c r="AS197" s="785"/>
      <c r="AV197" s="790"/>
      <c r="AW197" s="786"/>
      <c r="AX197" s="1574"/>
      <c r="AZ197" s="786"/>
      <c r="BA197" s="786"/>
      <c r="BC197" s="786"/>
      <c r="BD197" s="790"/>
      <c r="BE197" s="785"/>
    </row>
    <row r="198" spans="2:57" s="789" customFormat="1">
      <c r="B198" s="785"/>
      <c r="H198" s="785"/>
      <c r="K198" s="790"/>
      <c r="O198" s="786"/>
      <c r="P198" s="790"/>
      <c r="Q198" s="786"/>
      <c r="S198" s="786"/>
      <c r="U198" s="791"/>
      <c r="V198" s="819"/>
      <c r="W198" s="791"/>
      <c r="X198" s="820"/>
      <c r="Z198" s="786"/>
      <c r="AF198" s="819"/>
      <c r="AH198" s="819"/>
      <c r="AK198" s="786"/>
      <c r="AN198" s="791"/>
      <c r="AP198" s="785"/>
      <c r="AS198" s="785"/>
      <c r="AV198" s="790"/>
      <c r="AW198" s="786"/>
      <c r="AX198" s="1574"/>
      <c r="AZ198" s="786"/>
      <c r="BA198" s="786"/>
      <c r="BC198" s="786"/>
      <c r="BD198" s="790"/>
      <c r="BE198" s="785"/>
    </row>
    <row r="199" spans="2:57" s="789" customFormat="1">
      <c r="B199" s="785"/>
      <c r="H199" s="785"/>
      <c r="K199" s="790"/>
      <c r="O199" s="786"/>
      <c r="P199" s="790"/>
      <c r="Q199" s="786"/>
      <c r="S199" s="786"/>
      <c r="U199" s="791"/>
      <c r="V199" s="819"/>
      <c r="W199" s="791"/>
      <c r="X199" s="820"/>
      <c r="Z199" s="786"/>
      <c r="AF199" s="819"/>
      <c r="AH199" s="819"/>
      <c r="AK199" s="786"/>
      <c r="AN199" s="791"/>
      <c r="AP199" s="785"/>
      <c r="AS199" s="785"/>
      <c r="AV199" s="790"/>
      <c r="AW199" s="786"/>
      <c r="AX199" s="1574"/>
      <c r="AZ199" s="786"/>
      <c r="BA199" s="786"/>
      <c r="BC199" s="786"/>
      <c r="BD199" s="790"/>
      <c r="BE199" s="785"/>
    </row>
    <row r="200" spans="2:57" s="789" customFormat="1">
      <c r="B200" s="785"/>
      <c r="H200" s="785"/>
      <c r="K200" s="790"/>
      <c r="O200" s="786"/>
      <c r="P200" s="790"/>
      <c r="Q200" s="786"/>
      <c r="S200" s="786"/>
      <c r="U200" s="791"/>
      <c r="V200" s="819"/>
      <c r="W200" s="791"/>
      <c r="X200" s="820"/>
      <c r="Z200" s="786"/>
      <c r="AF200" s="819"/>
      <c r="AH200" s="819"/>
      <c r="AK200" s="786"/>
      <c r="AN200" s="791"/>
      <c r="AP200" s="785"/>
      <c r="AS200" s="785"/>
      <c r="AV200" s="790"/>
      <c r="AW200" s="786"/>
      <c r="AX200" s="1574"/>
      <c r="AZ200" s="786"/>
      <c r="BA200" s="786"/>
      <c r="BC200" s="786"/>
      <c r="BD200" s="790"/>
      <c r="BE200" s="785"/>
    </row>
    <row r="201" spans="2:57" s="789" customFormat="1">
      <c r="B201" s="785"/>
      <c r="H201" s="785"/>
      <c r="K201" s="790"/>
      <c r="O201" s="786"/>
      <c r="P201" s="790"/>
      <c r="Q201" s="786"/>
      <c r="S201" s="786"/>
      <c r="U201" s="791"/>
      <c r="V201" s="819"/>
      <c r="W201" s="791"/>
      <c r="X201" s="820"/>
      <c r="Z201" s="786"/>
      <c r="AF201" s="819"/>
      <c r="AH201" s="819"/>
      <c r="AK201" s="786"/>
      <c r="AN201" s="791"/>
      <c r="AP201" s="785"/>
      <c r="AS201" s="785"/>
      <c r="AV201" s="790"/>
      <c r="AW201" s="786"/>
      <c r="AX201" s="1574"/>
      <c r="AZ201" s="786"/>
      <c r="BA201" s="786"/>
      <c r="BC201" s="786"/>
      <c r="BD201" s="790"/>
      <c r="BE201" s="785"/>
    </row>
    <row r="202" spans="2:57" s="789" customFormat="1">
      <c r="B202" s="785"/>
      <c r="H202" s="785"/>
      <c r="K202" s="790"/>
      <c r="O202" s="786"/>
      <c r="P202" s="790"/>
      <c r="Q202" s="786"/>
      <c r="S202" s="786"/>
      <c r="U202" s="791"/>
      <c r="V202" s="819"/>
      <c r="W202" s="791"/>
      <c r="X202" s="820"/>
      <c r="Z202" s="786"/>
      <c r="AF202" s="819"/>
      <c r="AH202" s="819"/>
      <c r="AK202" s="786"/>
      <c r="AN202" s="791"/>
      <c r="AP202" s="785"/>
      <c r="AS202" s="785"/>
      <c r="AV202" s="790"/>
      <c r="AW202" s="786"/>
      <c r="AX202" s="1574"/>
      <c r="AZ202" s="786"/>
      <c r="BA202" s="786"/>
      <c r="BC202" s="786"/>
      <c r="BD202" s="790"/>
      <c r="BE202" s="785"/>
    </row>
    <row r="203" spans="2:57" s="789" customFormat="1">
      <c r="B203" s="785"/>
      <c r="H203" s="785"/>
      <c r="K203" s="790"/>
      <c r="O203" s="786"/>
      <c r="P203" s="790"/>
      <c r="Q203" s="786"/>
      <c r="S203" s="786"/>
      <c r="U203" s="791"/>
      <c r="V203" s="819"/>
      <c r="W203" s="791"/>
      <c r="X203" s="820"/>
      <c r="Z203" s="786"/>
      <c r="AF203" s="819"/>
      <c r="AH203" s="819"/>
      <c r="AK203" s="786"/>
      <c r="AN203" s="791"/>
      <c r="AP203" s="785"/>
      <c r="AS203" s="785"/>
      <c r="AV203" s="790"/>
      <c r="AW203" s="786"/>
      <c r="AX203" s="1574"/>
      <c r="AZ203" s="786"/>
      <c r="BA203" s="786"/>
      <c r="BC203" s="786"/>
      <c r="BD203" s="790"/>
      <c r="BE203" s="785"/>
    </row>
    <row r="204" spans="2:57" s="789" customFormat="1">
      <c r="B204" s="785"/>
      <c r="H204" s="785"/>
      <c r="K204" s="790"/>
      <c r="O204" s="786"/>
      <c r="P204" s="790"/>
      <c r="Q204" s="786"/>
      <c r="S204" s="786"/>
      <c r="U204" s="791"/>
      <c r="V204" s="819"/>
      <c r="W204" s="791"/>
      <c r="X204" s="820"/>
      <c r="Z204" s="786"/>
      <c r="AF204" s="819"/>
      <c r="AH204" s="819"/>
      <c r="AK204" s="786"/>
      <c r="AN204" s="791"/>
      <c r="AP204" s="785"/>
      <c r="AS204" s="785"/>
      <c r="AV204" s="790"/>
      <c r="AW204" s="786"/>
      <c r="AX204" s="1574"/>
      <c r="AZ204" s="786"/>
      <c r="BA204" s="786"/>
      <c r="BC204" s="786"/>
      <c r="BD204" s="790"/>
      <c r="BE204" s="785"/>
    </row>
    <row r="205" spans="2:57" s="789" customFormat="1">
      <c r="B205" s="785"/>
      <c r="H205" s="785"/>
      <c r="K205" s="790"/>
      <c r="O205" s="786"/>
      <c r="P205" s="790"/>
      <c r="Q205" s="786"/>
      <c r="S205" s="786"/>
      <c r="U205" s="791"/>
      <c r="V205" s="819"/>
      <c r="W205" s="791"/>
      <c r="X205" s="820"/>
      <c r="Z205" s="786"/>
      <c r="AF205" s="819"/>
      <c r="AH205" s="819"/>
      <c r="AK205" s="786"/>
      <c r="AN205" s="791"/>
      <c r="AP205" s="785"/>
      <c r="AS205" s="785"/>
      <c r="AV205" s="790"/>
      <c r="AW205" s="786"/>
      <c r="AX205" s="1574"/>
      <c r="AZ205" s="786"/>
      <c r="BA205" s="786"/>
      <c r="BC205" s="786"/>
      <c r="BD205" s="790"/>
      <c r="BE205" s="785"/>
    </row>
    <row r="206" spans="2:57" s="789" customFormat="1">
      <c r="B206" s="785"/>
      <c r="H206" s="785"/>
      <c r="K206" s="790"/>
      <c r="O206" s="786"/>
      <c r="P206" s="790"/>
      <c r="Q206" s="786"/>
      <c r="S206" s="786"/>
      <c r="U206" s="791"/>
      <c r="V206" s="819"/>
      <c r="W206" s="791"/>
      <c r="X206" s="820"/>
      <c r="Z206" s="786"/>
      <c r="AF206" s="819"/>
      <c r="AH206" s="819"/>
      <c r="AK206" s="786"/>
      <c r="AN206" s="791"/>
      <c r="AP206" s="785"/>
      <c r="AS206" s="785"/>
      <c r="AV206" s="790"/>
      <c r="AW206" s="786"/>
      <c r="AX206" s="1574"/>
      <c r="AZ206" s="786"/>
      <c r="BA206" s="786"/>
      <c r="BC206" s="786"/>
      <c r="BD206" s="790"/>
      <c r="BE206" s="785"/>
    </row>
    <row r="207" spans="2:57" s="789" customFormat="1">
      <c r="B207" s="785"/>
      <c r="H207" s="785"/>
      <c r="K207" s="790"/>
      <c r="O207" s="786"/>
      <c r="P207" s="790"/>
      <c r="Q207" s="786"/>
      <c r="S207" s="786"/>
      <c r="U207" s="791"/>
      <c r="V207" s="819"/>
      <c r="W207" s="791"/>
      <c r="X207" s="820"/>
      <c r="Z207" s="786"/>
      <c r="AF207" s="819"/>
      <c r="AH207" s="819"/>
      <c r="AK207" s="786"/>
      <c r="AN207" s="791"/>
      <c r="AP207" s="785"/>
      <c r="AS207" s="785"/>
      <c r="AV207" s="790"/>
      <c r="AW207" s="786"/>
      <c r="AX207" s="1574"/>
      <c r="AZ207" s="786"/>
      <c r="BA207" s="786"/>
      <c r="BC207" s="786"/>
      <c r="BD207" s="790"/>
      <c r="BE207" s="785"/>
    </row>
    <row r="208" spans="2:57" s="789" customFormat="1">
      <c r="B208" s="785"/>
      <c r="H208" s="785"/>
      <c r="K208" s="790"/>
      <c r="O208" s="786"/>
      <c r="P208" s="790"/>
      <c r="Q208" s="786"/>
      <c r="S208" s="786"/>
      <c r="U208" s="791"/>
      <c r="V208" s="819"/>
      <c r="W208" s="791"/>
      <c r="X208" s="820"/>
      <c r="Z208" s="786"/>
      <c r="AF208" s="819"/>
      <c r="AH208" s="819"/>
      <c r="AK208" s="786"/>
      <c r="AN208" s="791"/>
      <c r="AP208" s="785"/>
      <c r="AS208" s="785"/>
      <c r="AV208" s="790"/>
      <c r="AW208" s="786"/>
      <c r="AX208" s="1574"/>
      <c r="AZ208" s="786"/>
      <c r="BA208" s="786"/>
      <c r="BC208" s="786"/>
      <c r="BD208" s="790"/>
      <c r="BE208" s="785"/>
    </row>
    <row r="209" spans="2:57" s="789" customFormat="1">
      <c r="B209" s="785"/>
      <c r="H209" s="785"/>
      <c r="K209" s="790"/>
      <c r="O209" s="786"/>
      <c r="P209" s="790"/>
      <c r="Q209" s="786"/>
      <c r="S209" s="786"/>
      <c r="U209" s="791"/>
      <c r="V209" s="819"/>
      <c r="W209" s="791"/>
      <c r="X209" s="820"/>
      <c r="Z209" s="786"/>
      <c r="AF209" s="819"/>
      <c r="AH209" s="819"/>
      <c r="AK209" s="786"/>
      <c r="AN209" s="791"/>
      <c r="AP209" s="785"/>
      <c r="AS209" s="785"/>
      <c r="AV209" s="790"/>
      <c r="AW209" s="786"/>
      <c r="AX209" s="1574"/>
      <c r="AZ209" s="786"/>
      <c r="BA209" s="786"/>
      <c r="BC209" s="786"/>
      <c r="BD209" s="790"/>
      <c r="BE209" s="785"/>
    </row>
    <row r="210" spans="2:57" s="789" customFormat="1">
      <c r="B210" s="785"/>
      <c r="H210" s="785"/>
      <c r="K210" s="790"/>
      <c r="O210" s="786"/>
      <c r="P210" s="790"/>
      <c r="Q210" s="786"/>
      <c r="S210" s="786"/>
      <c r="U210" s="791"/>
      <c r="V210" s="819"/>
      <c r="W210" s="791"/>
      <c r="X210" s="820"/>
      <c r="Z210" s="786"/>
      <c r="AF210" s="819"/>
      <c r="AH210" s="819"/>
      <c r="AK210" s="786"/>
      <c r="AN210" s="791"/>
      <c r="AP210" s="785"/>
      <c r="AS210" s="785"/>
      <c r="AV210" s="790"/>
      <c r="AW210" s="786"/>
      <c r="AX210" s="1574"/>
      <c r="AZ210" s="786"/>
      <c r="BA210" s="786"/>
      <c r="BC210" s="786"/>
      <c r="BD210" s="790"/>
      <c r="BE210" s="785"/>
    </row>
    <row r="211" spans="2:57" s="789" customFormat="1">
      <c r="B211" s="785"/>
      <c r="H211" s="785"/>
      <c r="K211" s="790"/>
      <c r="O211" s="786"/>
      <c r="P211" s="790"/>
      <c r="Q211" s="786"/>
      <c r="S211" s="786"/>
      <c r="U211" s="791"/>
      <c r="V211" s="819"/>
      <c r="W211" s="791"/>
      <c r="X211" s="820"/>
      <c r="Z211" s="786"/>
      <c r="AF211" s="819"/>
      <c r="AH211" s="819"/>
      <c r="AK211" s="786"/>
      <c r="AN211" s="791"/>
      <c r="AP211" s="785"/>
      <c r="AS211" s="785"/>
      <c r="AV211" s="790"/>
      <c r="AW211" s="786"/>
      <c r="AX211" s="1574"/>
      <c r="AZ211" s="786"/>
      <c r="BA211" s="786"/>
      <c r="BC211" s="786"/>
      <c r="BD211" s="790"/>
      <c r="BE211" s="785"/>
    </row>
    <row r="212" spans="2:57" s="789" customFormat="1">
      <c r="B212" s="785"/>
      <c r="H212" s="785"/>
      <c r="K212" s="790"/>
      <c r="O212" s="786"/>
      <c r="P212" s="790"/>
      <c r="Q212" s="786"/>
      <c r="S212" s="786"/>
      <c r="U212" s="791"/>
      <c r="V212" s="819"/>
      <c r="W212" s="791"/>
      <c r="X212" s="820"/>
      <c r="Z212" s="786"/>
      <c r="AF212" s="819"/>
      <c r="AH212" s="819"/>
      <c r="AK212" s="786"/>
      <c r="AN212" s="791"/>
      <c r="AP212" s="785"/>
      <c r="AS212" s="785"/>
      <c r="AV212" s="790"/>
      <c r="AW212" s="786"/>
      <c r="AX212" s="1574"/>
      <c r="AZ212" s="786"/>
      <c r="BA212" s="786"/>
      <c r="BC212" s="786"/>
      <c r="BD212" s="790"/>
      <c r="BE212" s="785"/>
    </row>
    <row r="213" spans="2:57" s="789" customFormat="1">
      <c r="B213" s="785"/>
      <c r="H213" s="785"/>
      <c r="K213" s="790"/>
      <c r="O213" s="786"/>
      <c r="P213" s="790"/>
      <c r="Q213" s="786"/>
      <c r="S213" s="786"/>
      <c r="U213" s="791"/>
      <c r="V213" s="819"/>
      <c r="W213" s="791"/>
      <c r="X213" s="820"/>
      <c r="Z213" s="786"/>
      <c r="AF213" s="819"/>
      <c r="AH213" s="819"/>
      <c r="AK213" s="786"/>
      <c r="AN213" s="791"/>
      <c r="AP213" s="785"/>
      <c r="AS213" s="785"/>
      <c r="AV213" s="790"/>
      <c r="AW213" s="786"/>
      <c r="AX213" s="1574"/>
      <c r="AZ213" s="786"/>
      <c r="BA213" s="786"/>
      <c r="BC213" s="786"/>
      <c r="BD213" s="790"/>
      <c r="BE213" s="785"/>
    </row>
    <row r="214" spans="2:57" s="789" customFormat="1">
      <c r="B214" s="785"/>
      <c r="H214" s="785"/>
      <c r="K214" s="790"/>
      <c r="O214" s="786"/>
      <c r="P214" s="790"/>
      <c r="Q214" s="786"/>
      <c r="S214" s="786"/>
      <c r="U214" s="791"/>
      <c r="V214" s="819"/>
      <c r="W214" s="791"/>
      <c r="X214" s="820"/>
      <c r="Z214" s="786"/>
      <c r="AF214" s="819"/>
      <c r="AH214" s="819"/>
      <c r="AK214" s="786"/>
      <c r="AN214" s="791"/>
      <c r="AP214" s="785"/>
      <c r="AS214" s="785"/>
      <c r="AV214" s="790"/>
      <c r="AW214" s="786"/>
      <c r="AX214" s="1574"/>
      <c r="AZ214" s="786"/>
      <c r="BA214" s="786"/>
      <c r="BC214" s="786"/>
      <c r="BD214" s="790"/>
      <c r="BE214" s="785"/>
    </row>
    <row r="215" spans="2:57" s="789" customFormat="1">
      <c r="B215" s="785"/>
      <c r="H215" s="785"/>
      <c r="K215" s="790"/>
      <c r="O215" s="786"/>
      <c r="P215" s="790"/>
      <c r="Q215" s="786"/>
      <c r="S215" s="786"/>
      <c r="U215" s="791"/>
      <c r="V215" s="819"/>
      <c r="W215" s="791"/>
      <c r="X215" s="820"/>
      <c r="Z215" s="786"/>
      <c r="AF215" s="819"/>
      <c r="AH215" s="819"/>
      <c r="AK215" s="786"/>
      <c r="AN215" s="791"/>
      <c r="AP215" s="785"/>
      <c r="AS215" s="785"/>
      <c r="AV215" s="790"/>
      <c r="AW215" s="786"/>
      <c r="AX215" s="1574"/>
      <c r="AZ215" s="786"/>
      <c r="BA215" s="786"/>
      <c r="BC215" s="786"/>
      <c r="BD215" s="790"/>
      <c r="BE215" s="785"/>
    </row>
    <row r="216" spans="2:57" s="789" customFormat="1">
      <c r="B216" s="785"/>
      <c r="H216" s="785"/>
      <c r="K216" s="790"/>
      <c r="O216" s="786"/>
      <c r="P216" s="790"/>
      <c r="Q216" s="786"/>
      <c r="S216" s="786"/>
      <c r="U216" s="791"/>
      <c r="V216" s="819"/>
      <c r="W216" s="791"/>
      <c r="X216" s="820"/>
      <c r="Z216" s="786"/>
      <c r="AF216" s="819"/>
      <c r="AH216" s="819"/>
      <c r="AK216" s="786"/>
      <c r="AN216" s="791"/>
      <c r="AP216" s="785"/>
      <c r="AS216" s="785"/>
      <c r="AV216" s="790"/>
      <c r="AW216" s="786"/>
      <c r="AX216" s="1574"/>
      <c r="AZ216" s="786"/>
      <c r="BA216" s="786"/>
      <c r="BC216" s="786"/>
      <c r="BD216" s="790"/>
      <c r="BE216" s="785"/>
    </row>
    <row r="217" spans="2:57" s="789" customFormat="1">
      <c r="B217" s="785"/>
      <c r="H217" s="785"/>
      <c r="K217" s="790"/>
      <c r="O217" s="786"/>
      <c r="P217" s="790"/>
      <c r="Q217" s="786"/>
      <c r="S217" s="786"/>
      <c r="U217" s="791"/>
      <c r="V217" s="819"/>
      <c r="W217" s="791"/>
      <c r="X217" s="820"/>
      <c r="Z217" s="786"/>
      <c r="AF217" s="819"/>
      <c r="AH217" s="819"/>
      <c r="AK217" s="786"/>
      <c r="AN217" s="791"/>
      <c r="AP217" s="785"/>
      <c r="AS217" s="785"/>
      <c r="AV217" s="790"/>
      <c r="AW217" s="786"/>
      <c r="AX217" s="1574"/>
      <c r="AZ217" s="786"/>
      <c r="BA217" s="786"/>
      <c r="BC217" s="786"/>
      <c r="BD217" s="790"/>
      <c r="BE217" s="785"/>
    </row>
    <row r="218" spans="2:57" s="789" customFormat="1">
      <c r="B218" s="785"/>
      <c r="H218" s="785"/>
      <c r="K218" s="790"/>
      <c r="O218" s="786"/>
      <c r="P218" s="790"/>
      <c r="Q218" s="786"/>
      <c r="S218" s="786"/>
      <c r="U218" s="791"/>
      <c r="V218" s="819"/>
      <c r="W218" s="791"/>
      <c r="X218" s="820"/>
      <c r="Z218" s="786"/>
      <c r="AF218" s="819"/>
      <c r="AH218" s="819"/>
      <c r="AK218" s="786"/>
      <c r="AN218" s="791"/>
      <c r="AP218" s="785"/>
      <c r="AS218" s="785"/>
      <c r="AV218" s="790"/>
      <c r="AW218" s="786"/>
      <c r="AX218" s="1574"/>
      <c r="AZ218" s="786"/>
      <c r="BA218" s="786"/>
      <c r="BC218" s="786"/>
      <c r="BD218" s="790"/>
      <c r="BE218" s="785"/>
    </row>
    <row r="219" spans="2:57" s="789" customFormat="1">
      <c r="B219" s="785"/>
      <c r="H219" s="785"/>
      <c r="K219" s="790"/>
      <c r="O219" s="786"/>
      <c r="P219" s="790"/>
      <c r="Q219" s="786"/>
      <c r="S219" s="786"/>
      <c r="U219" s="791"/>
      <c r="V219" s="819"/>
      <c r="W219" s="791"/>
      <c r="X219" s="820"/>
      <c r="Z219" s="786"/>
      <c r="AF219" s="819"/>
      <c r="AH219" s="819"/>
      <c r="AK219" s="786"/>
      <c r="AN219" s="791"/>
      <c r="AP219" s="785"/>
      <c r="AS219" s="785"/>
      <c r="AV219" s="790"/>
      <c r="AW219" s="786"/>
      <c r="AX219" s="1574"/>
      <c r="AZ219" s="786"/>
      <c r="BA219" s="786"/>
      <c r="BC219" s="786"/>
      <c r="BD219" s="790"/>
      <c r="BE219" s="785"/>
    </row>
    <row r="220" spans="2:57" s="789" customFormat="1">
      <c r="B220" s="785"/>
      <c r="H220" s="785"/>
      <c r="K220" s="790"/>
      <c r="O220" s="786"/>
      <c r="P220" s="790"/>
      <c r="Q220" s="786"/>
      <c r="S220" s="786"/>
      <c r="U220" s="791"/>
      <c r="V220" s="819"/>
      <c r="W220" s="791"/>
      <c r="X220" s="820"/>
      <c r="Z220" s="786"/>
      <c r="AF220" s="819"/>
      <c r="AH220" s="819"/>
      <c r="AK220" s="786"/>
      <c r="AN220" s="791"/>
      <c r="AP220" s="785"/>
      <c r="AS220" s="785"/>
      <c r="AV220" s="790"/>
      <c r="AW220" s="786"/>
      <c r="AX220" s="1574"/>
      <c r="AZ220" s="786"/>
      <c r="BA220" s="786"/>
      <c r="BC220" s="786"/>
      <c r="BD220" s="790"/>
      <c r="BE220" s="785"/>
    </row>
    <row r="221" spans="2:57" s="789" customFormat="1">
      <c r="B221" s="785"/>
      <c r="H221" s="785"/>
      <c r="K221" s="790"/>
      <c r="O221" s="786"/>
      <c r="P221" s="790"/>
      <c r="Q221" s="786"/>
      <c r="S221" s="786"/>
      <c r="U221" s="791"/>
      <c r="V221" s="819"/>
      <c r="W221" s="791"/>
      <c r="X221" s="820"/>
      <c r="Z221" s="786"/>
      <c r="AF221" s="819"/>
      <c r="AH221" s="819"/>
      <c r="AK221" s="786"/>
      <c r="AN221" s="791"/>
      <c r="AP221" s="785"/>
      <c r="AS221" s="785"/>
      <c r="AV221" s="790"/>
      <c r="AW221" s="786"/>
      <c r="AX221" s="1574"/>
      <c r="AZ221" s="786"/>
      <c r="BA221" s="786"/>
      <c r="BC221" s="786"/>
      <c r="BD221" s="790"/>
      <c r="BE221" s="785"/>
    </row>
    <row r="222" spans="2:57" s="789" customFormat="1">
      <c r="B222" s="785"/>
      <c r="H222" s="785"/>
      <c r="K222" s="790"/>
      <c r="O222" s="786"/>
      <c r="P222" s="790"/>
      <c r="Q222" s="786"/>
      <c r="S222" s="786"/>
      <c r="U222" s="791"/>
      <c r="V222" s="819"/>
      <c r="W222" s="791"/>
      <c r="X222" s="820"/>
      <c r="Z222" s="786"/>
      <c r="AF222" s="819"/>
      <c r="AH222" s="819"/>
      <c r="AK222" s="786"/>
      <c r="AN222" s="791"/>
      <c r="AP222" s="785"/>
      <c r="AS222" s="785"/>
      <c r="AV222" s="790"/>
      <c r="AW222" s="786"/>
      <c r="AX222" s="1574"/>
      <c r="AZ222" s="786"/>
      <c r="BA222" s="786"/>
      <c r="BC222" s="786"/>
      <c r="BD222" s="790"/>
      <c r="BE222" s="785"/>
    </row>
    <row r="223" spans="2:57" s="789" customFormat="1">
      <c r="B223" s="785"/>
      <c r="H223" s="785"/>
      <c r="K223" s="790"/>
      <c r="O223" s="786"/>
      <c r="P223" s="790"/>
      <c r="Q223" s="786"/>
      <c r="S223" s="786"/>
      <c r="U223" s="791"/>
      <c r="V223" s="819"/>
      <c r="W223" s="791"/>
      <c r="X223" s="820"/>
      <c r="Z223" s="786"/>
      <c r="AF223" s="819"/>
      <c r="AH223" s="819"/>
      <c r="AK223" s="786"/>
      <c r="AN223" s="791"/>
      <c r="AP223" s="785"/>
      <c r="AS223" s="785"/>
      <c r="AV223" s="790"/>
      <c r="AW223" s="786"/>
      <c r="AX223" s="1574"/>
      <c r="AZ223" s="786"/>
      <c r="BA223" s="786"/>
      <c r="BC223" s="786"/>
      <c r="BD223" s="790"/>
      <c r="BE223" s="785"/>
    </row>
    <row r="224" spans="2:57" s="789" customFormat="1">
      <c r="B224" s="785"/>
      <c r="H224" s="785"/>
      <c r="K224" s="790"/>
      <c r="O224" s="786"/>
      <c r="P224" s="790"/>
      <c r="Q224" s="786"/>
      <c r="S224" s="786"/>
      <c r="U224" s="791"/>
      <c r="V224" s="819"/>
      <c r="W224" s="791"/>
      <c r="X224" s="820"/>
      <c r="Z224" s="786"/>
      <c r="AF224" s="819"/>
      <c r="AH224" s="819"/>
      <c r="AK224" s="786"/>
      <c r="AN224" s="791"/>
      <c r="AP224" s="785"/>
      <c r="AS224" s="785"/>
      <c r="AV224" s="790"/>
      <c r="AW224" s="786"/>
      <c r="AX224" s="1574"/>
      <c r="AZ224" s="786"/>
      <c r="BA224" s="786"/>
      <c r="BC224" s="786"/>
      <c r="BD224" s="790"/>
      <c r="BE224" s="785"/>
    </row>
    <row r="225" spans="2:57" s="789" customFormat="1">
      <c r="B225" s="785"/>
      <c r="H225" s="785"/>
      <c r="K225" s="790"/>
      <c r="O225" s="786"/>
      <c r="P225" s="790"/>
      <c r="Q225" s="786"/>
      <c r="S225" s="786"/>
      <c r="U225" s="791"/>
      <c r="V225" s="819"/>
      <c r="W225" s="791"/>
      <c r="X225" s="820"/>
      <c r="Z225" s="786"/>
      <c r="AF225" s="819"/>
      <c r="AH225" s="819"/>
      <c r="AK225" s="786"/>
      <c r="AN225" s="791"/>
      <c r="AP225" s="785"/>
      <c r="AS225" s="785"/>
      <c r="AV225" s="790"/>
      <c r="AW225" s="786"/>
      <c r="AX225" s="1574"/>
      <c r="AZ225" s="786"/>
      <c r="BA225" s="786"/>
      <c r="BC225" s="786"/>
      <c r="BD225" s="790"/>
      <c r="BE225" s="785"/>
    </row>
    <row r="226" spans="2:57" s="789" customFormat="1">
      <c r="B226" s="785"/>
      <c r="H226" s="785"/>
      <c r="K226" s="790"/>
      <c r="O226" s="786"/>
      <c r="P226" s="790"/>
      <c r="Q226" s="786"/>
      <c r="S226" s="786"/>
      <c r="U226" s="791"/>
      <c r="V226" s="819"/>
      <c r="W226" s="791"/>
      <c r="X226" s="820"/>
      <c r="Z226" s="786"/>
      <c r="AF226" s="819"/>
      <c r="AH226" s="819"/>
      <c r="AK226" s="786"/>
      <c r="AN226" s="791"/>
      <c r="AP226" s="785"/>
      <c r="AS226" s="785"/>
      <c r="AV226" s="790"/>
      <c r="AW226" s="786"/>
      <c r="AX226" s="1574"/>
      <c r="AZ226" s="786"/>
      <c r="BA226" s="786"/>
      <c r="BC226" s="786"/>
      <c r="BD226" s="790"/>
      <c r="BE226" s="785"/>
    </row>
    <row r="227" spans="2:57" s="789" customFormat="1">
      <c r="B227" s="785"/>
      <c r="H227" s="785"/>
      <c r="K227" s="790"/>
      <c r="O227" s="786"/>
      <c r="P227" s="790"/>
      <c r="Q227" s="786"/>
      <c r="S227" s="786"/>
      <c r="U227" s="791"/>
      <c r="V227" s="819"/>
      <c r="W227" s="791"/>
      <c r="X227" s="820"/>
      <c r="Z227" s="786"/>
      <c r="AF227" s="819"/>
      <c r="AH227" s="819"/>
      <c r="AK227" s="786"/>
      <c r="AN227" s="791"/>
      <c r="AP227" s="785"/>
      <c r="AS227" s="785"/>
      <c r="AV227" s="790"/>
      <c r="AW227" s="786"/>
      <c r="AX227" s="1574"/>
      <c r="AZ227" s="786"/>
      <c r="BA227" s="786"/>
      <c r="BC227" s="786"/>
      <c r="BD227" s="790"/>
      <c r="BE227" s="785"/>
    </row>
    <row r="228" spans="2:57" s="789" customFormat="1">
      <c r="B228" s="785"/>
      <c r="H228" s="785"/>
      <c r="K228" s="790"/>
      <c r="O228" s="786"/>
      <c r="P228" s="790"/>
      <c r="Q228" s="786"/>
      <c r="S228" s="786"/>
      <c r="U228" s="791"/>
      <c r="V228" s="819"/>
      <c r="W228" s="791"/>
      <c r="X228" s="820"/>
      <c r="Z228" s="786"/>
      <c r="AF228" s="819"/>
      <c r="AH228" s="819"/>
      <c r="AK228" s="786"/>
      <c r="AN228" s="791"/>
      <c r="AP228" s="785"/>
      <c r="AS228" s="785"/>
      <c r="AV228" s="790"/>
      <c r="AW228" s="786"/>
      <c r="AX228" s="1574"/>
      <c r="AZ228" s="786"/>
      <c r="BA228" s="786"/>
      <c r="BC228" s="786"/>
      <c r="BD228" s="790"/>
      <c r="BE228" s="785"/>
    </row>
    <row r="229" spans="2:57" s="789" customFormat="1">
      <c r="B229" s="785"/>
      <c r="H229" s="785"/>
      <c r="K229" s="790"/>
      <c r="O229" s="786"/>
      <c r="P229" s="790"/>
      <c r="Q229" s="786"/>
      <c r="S229" s="786"/>
      <c r="U229" s="791"/>
      <c r="V229" s="819"/>
      <c r="W229" s="791"/>
      <c r="X229" s="820"/>
      <c r="Z229" s="786"/>
      <c r="AF229" s="819"/>
      <c r="AH229" s="819"/>
      <c r="AK229" s="786"/>
      <c r="AN229" s="791"/>
      <c r="AP229" s="785"/>
      <c r="AS229" s="785"/>
      <c r="AV229" s="790"/>
      <c r="AW229" s="786"/>
      <c r="AX229" s="1574"/>
      <c r="AZ229" s="786"/>
      <c r="BA229" s="786"/>
      <c r="BC229" s="786"/>
      <c r="BD229" s="790"/>
      <c r="BE229" s="785"/>
    </row>
    <row r="230" spans="2:57" s="789" customFormat="1">
      <c r="B230" s="785"/>
      <c r="H230" s="785"/>
      <c r="K230" s="790"/>
      <c r="O230" s="786"/>
      <c r="P230" s="790"/>
      <c r="Q230" s="786"/>
      <c r="S230" s="786"/>
      <c r="U230" s="791"/>
      <c r="V230" s="819"/>
      <c r="W230" s="791"/>
      <c r="X230" s="820"/>
      <c r="Z230" s="786"/>
      <c r="AF230" s="819"/>
      <c r="AH230" s="819"/>
      <c r="AK230" s="786"/>
      <c r="AN230" s="791"/>
      <c r="AP230" s="785"/>
      <c r="AS230" s="785"/>
      <c r="AV230" s="790"/>
      <c r="AW230" s="786"/>
      <c r="AX230" s="1574"/>
      <c r="AZ230" s="786"/>
      <c r="BA230" s="786"/>
      <c r="BC230" s="786"/>
      <c r="BD230" s="790"/>
      <c r="BE230" s="785"/>
    </row>
    <row r="231" spans="2:57" s="789" customFormat="1">
      <c r="B231" s="785"/>
      <c r="H231" s="785"/>
      <c r="K231" s="790"/>
      <c r="O231" s="786"/>
      <c r="P231" s="790"/>
      <c r="Q231" s="786"/>
      <c r="S231" s="786"/>
      <c r="U231" s="791"/>
      <c r="V231" s="819"/>
      <c r="W231" s="791"/>
      <c r="X231" s="820"/>
      <c r="Z231" s="786"/>
      <c r="AF231" s="819"/>
      <c r="AH231" s="819"/>
      <c r="AK231" s="786"/>
      <c r="AN231" s="791"/>
      <c r="AP231" s="785"/>
      <c r="AS231" s="785"/>
      <c r="AV231" s="790"/>
      <c r="AW231" s="786"/>
      <c r="AX231" s="1574"/>
      <c r="AZ231" s="786"/>
      <c r="BA231" s="786"/>
      <c r="BC231" s="786"/>
      <c r="BD231" s="790"/>
      <c r="BE231" s="785"/>
    </row>
    <row r="232" spans="2:57" s="789" customFormat="1">
      <c r="B232" s="785"/>
      <c r="H232" s="785"/>
      <c r="K232" s="790"/>
      <c r="O232" s="786"/>
      <c r="P232" s="790"/>
      <c r="Q232" s="786"/>
      <c r="S232" s="786"/>
      <c r="U232" s="791"/>
      <c r="V232" s="819"/>
      <c r="W232" s="791"/>
      <c r="X232" s="820"/>
      <c r="Z232" s="786"/>
      <c r="AF232" s="819"/>
      <c r="AH232" s="819"/>
      <c r="AK232" s="786"/>
      <c r="AN232" s="791"/>
      <c r="AP232" s="785"/>
      <c r="AS232" s="785"/>
      <c r="AV232" s="790"/>
      <c r="AW232" s="786"/>
      <c r="AX232" s="1574"/>
      <c r="AZ232" s="786"/>
      <c r="BA232" s="786"/>
      <c r="BC232" s="786"/>
      <c r="BD232" s="790"/>
      <c r="BE232" s="785"/>
    </row>
    <row r="233" spans="2:57" s="789" customFormat="1">
      <c r="B233" s="785"/>
      <c r="H233" s="785"/>
      <c r="K233" s="790"/>
      <c r="O233" s="786"/>
      <c r="P233" s="790"/>
      <c r="Q233" s="786"/>
      <c r="S233" s="786"/>
      <c r="U233" s="791"/>
      <c r="V233" s="819"/>
      <c r="W233" s="791"/>
      <c r="X233" s="820"/>
      <c r="Z233" s="786"/>
      <c r="AF233" s="819"/>
      <c r="AH233" s="819"/>
      <c r="AK233" s="786"/>
      <c r="AN233" s="791"/>
      <c r="AP233" s="785"/>
      <c r="AS233" s="785"/>
      <c r="AV233" s="790"/>
      <c r="AW233" s="786"/>
      <c r="AX233" s="1574"/>
      <c r="AZ233" s="786"/>
      <c r="BA233" s="786"/>
      <c r="BC233" s="786"/>
      <c r="BD233" s="790"/>
      <c r="BE233" s="785"/>
    </row>
    <row r="234" spans="2:57" s="789" customFormat="1">
      <c r="B234" s="785"/>
      <c r="H234" s="785"/>
      <c r="K234" s="790"/>
      <c r="O234" s="786"/>
      <c r="P234" s="790"/>
      <c r="Q234" s="786"/>
      <c r="S234" s="786"/>
      <c r="U234" s="791"/>
      <c r="V234" s="819"/>
      <c r="W234" s="791"/>
      <c r="X234" s="820"/>
      <c r="Z234" s="786"/>
      <c r="AF234" s="819"/>
      <c r="AH234" s="819"/>
      <c r="AK234" s="786"/>
      <c r="AN234" s="791"/>
      <c r="AP234" s="785"/>
      <c r="AS234" s="785"/>
      <c r="AV234" s="790"/>
      <c r="AW234" s="786"/>
      <c r="AX234" s="1574"/>
      <c r="AZ234" s="786"/>
      <c r="BA234" s="786"/>
      <c r="BC234" s="786"/>
      <c r="BD234" s="790"/>
      <c r="BE234" s="785"/>
    </row>
    <row r="235" spans="2:57" s="789" customFormat="1">
      <c r="B235" s="785"/>
      <c r="H235" s="785"/>
      <c r="K235" s="790"/>
      <c r="O235" s="786"/>
      <c r="P235" s="790"/>
      <c r="Q235" s="786"/>
      <c r="S235" s="786"/>
      <c r="U235" s="791"/>
      <c r="V235" s="819"/>
      <c r="W235" s="791"/>
      <c r="X235" s="820"/>
      <c r="Z235" s="786"/>
      <c r="AF235" s="819"/>
      <c r="AH235" s="819"/>
      <c r="AK235" s="786"/>
      <c r="AN235" s="791"/>
      <c r="AP235" s="785"/>
      <c r="AS235" s="785"/>
      <c r="AV235" s="790"/>
      <c r="AW235" s="786"/>
      <c r="AX235" s="1574"/>
      <c r="AZ235" s="786"/>
      <c r="BA235" s="786"/>
      <c r="BC235" s="786"/>
      <c r="BD235" s="790"/>
      <c r="BE235" s="785"/>
    </row>
    <row r="236" spans="2:57" s="789" customFormat="1">
      <c r="B236" s="785"/>
      <c r="H236" s="785"/>
      <c r="K236" s="790"/>
      <c r="O236" s="786"/>
      <c r="P236" s="790"/>
      <c r="Q236" s="786"/>
      <c r="S236" s="786"/>
      <c r="U236" s="791"/>
      <c r="V236" s="819"/>
      <c r="W236" s="791"/>
      <c r="X236" s="820"/>
      <c r="Z236" s="786"/>
      <c r="AF236" s="819"/>
      <c r="AH236" s="819"/>
      <c r="AK236" s="786"/>
      <c r="AN236" s="791"/>
      <c r="AP236" s="785"/>
      <c r="AS236" s="785"/>
      <c r="AV236" s="790"/>
      <c r="AW236" s="786"/>
      <c r="AX236" s="1574"/>
      <c r="AZ236" s="786"/>
      <c r="BA236" s="786"/>
      <c r="BC236" s="786"/>
      <c r="BD236" s="790"/>
      <c r="BE236" s="785"/>
    </row>
    <row r="237" spans="2:57" s="789" customFormat="1">
      <c r="B237" s="785"/>
      <c r="H237" s="785"/>
      <c r="K237" s="790"/>
      <c r="O237" s="786"/>
      <c r="P237" s="790"/>
      <c r="Q237" s="786"/>
      <c r="S237" s="786"/>
      <c r="U237" s="791"/>
      <c r="V237" s="819"/>
      <c r="W237" s="791"/>
      <c r="X237" s="820"/>
      <c r="Z237" s="786"/>
      <c r="AF237" s="819"/>
      <c r="AH237" s="819"/>
      <c r="AK237" s="786"/>
      <c r="AN237" s="791"/>
      <c r="AP237" s="785"/>
      <c r="AS237" s="785"/>
      <c r="AV237" s="790"/>
      <c r="AW237" s="786"/>
      <c r="AX237" s="1574"/>
      <c r="AZ237" s="786"/>
      <c r="BA237" s="786"/>
      <c r="BC237" s="786"/>
      <c r="BD237" s="790"/>
      <c r="BE237" s="785"/>
    </row>
    <row r="238" spans="2:57" s="789" customFormat="1">
      <c r="B238" s="785"/>
      <c r="H238" s="785"/>
      <c r="K238" s="790"/>
      <c r="O238" s="786"/>
      <c r="P238" s="790"/>
      <c r="Q238" s="786"/>
      <c r="S238" s="786"/>
      <c r="U238" s="791"/>
      <c r="V238" s="819"/>
      <c r="W238" s="791"/>
      <c r="X238" s="820"/>
      <c r="Z238" s="786"/>
      <c r="AF238" s="819"/>
      <c r="AH238" s="819"/>
      <c r="AK238" s="786"/>
      <c r="AN238" s="791"/>
      <c r="AP238" s="785"/>
      <c r="AS238" s="785"/>
      <c r="AV238" s="790"/>
      <c r="AW238" s="786"/>
      <c r="AX238" s="1574"/>
      <c r="AZ238" s="786"/>
      <c r="BA238" s="786"/>
      <c r="BC238" s="786"/>
      <c r="BD238" s="790"/>
      <c r="BE238" s="785"/>
    </row>
    <row r="239" spans="2:57" s="789" customFormat="1">
      <c r="B239" s="785"/>
      <c r="H239" s="785"/>
      <c r="K239" s="790"/>
      <c r="O239" s="786"/>
      <c r="P239" s="790"/>
      <c r="Q239" s="786"/>
      <c r="S239" s="786"/>
      <c r="U239" s="791"/>
      <c r="V239" s="819"/>
      <c r="W239" s="791"/>
      <c r="X239" s="820"/>
      <c r="Z239" s="786"/>
      <c r="AF239" s="819"/>
      <c r="AH239" s="819"/>
      <c r="AK239" s="786"/>
      <c r="AN239" s="791"/>
      <c r="AP239" s="785"/>
      <c r="AS239" s="785"/>
      <c r="AV239" s="790"/>
      <c r="AW239" s="786"/>
      <c r="AX239" s="1574"/>
      <c r="AZ239" s="786"/>
      <c r="BA239" s="786"/>
      <c r="BC239" s="786"/>
      <c r="BD239" s="790"/>
      <c r="BE239" s="785"/>
    </row>
    <row r="240" spans="2:57" s="789" customFormat="1">
      <c r="B240" s="785"/>
      <c r="H240" s="785"/>
      <c r="K240" s="790"/>
      <c r="O240" s="786"/>
      <c r="P240" s="790"/>
      <c r="Q240" s="786"/>
      <c r="S240" s="786"/>
      <c r="U240" s="791"/>
      <c r="V240" s="819"/>
      <c r="W240" s="791"/>
      <c r="X240" s="820"/>
      <c r="Z240" s="786"/>
      <c r="AF240" s="819"/>
      <c r="AH240" s="819"/>
      <c r="AK240" s="786"/>
      <c r="AN240" s="791"/>
      <c r="AP240" s="785"/>
      <c r="AS240" s="785"/>
      <c r="AV240" s="790"/>
      <c r="AW240" s="786"/>
      <c r="AX240" s="1574"/>
      <c r="AZ240" s="786"/>
      <c r="BA240" s="786"/>
      <c r="BC240" s="786"/>
      <c r="BD240" s="790"/>
      <c r="BE240" s="785"/>
    </row>
    <row r="241" spans="2:57" s="789" customFormat="1">
      <c r="B241" s="785"/>
      <c r="H241" s="785"/>
      <c r="K241" s="790"/>
      <c r="O241" s="786"/>
      <c r="P241" s="790"/>
      <c r="Q241" s="786"/>
      <c r="S241" s="786"/>
      <c r="U241" s="791"/>
      <c r="V241" s="819"/>
      <c r="W241" s="791"/>
      <c r="X241" s="820"/>
      <c r="Z241" s="786"/>
      <c r="AF241" s="819"/>
      <c r="AH241" s="819"/>
      <c r="AK241" s="786"/>
      <c r="AN241" s="791"/>
      <c r="AP241" s="785"/>
      <c r="AS241" s="785"/>
      <c r="AV241" s="790"/>
      <c r="AW241" s="786"/>
      <c r="AX241" s="1574"/>
      <c r="AZ241" s="786"/>
      <c r="BA241" s="786"/>
      <c r="BC241" s="786"/>
      <c r="BD241" s="790"/>
      <c r="BE241" s="785"/>
    </row>
    <row r="242" spans="2:57" s="789" customFormat="1">
      <c r="B242" s="785"/>
      <c r="H242" s="785"/>
      <c r="K242" s="790"/>
      <c r="O242" s="786"/>
      <c r="P242" s="790"/>
      <c r="Q242" s="786"/>
      <c r="S242" s="786"/>
      <c r="U242" s="791"/>
      <c r="V242" s="819"/>
      <c r="W242" s="791"/>
      <c r="X242" s="820"/>
      <c r="Z242" s="786"/>
      <c r="AF242" s="819"/>
      <c r="AH242" s="819"/>
      <c r="AK242" s="786"/>
      <c r="AN242" s="791"/>
      <c r="AP242" s="785"/>
      <c r="AS242" s="785"/>
      <c r="AV242" s="790"/>
      <c r="AW242" s="786"/>
      <c r="AX242" s="1574"/>
      <c r="AZ242" s="786"/>
      <c r="BA242" s="786"/>
      <c r="BC242" s="786"/>
      <c r="BD242" s="790"/>
      <c r="BE242" s="785"/>
    </row>
    <row r="243" spans="2:57" s="789" customFormat="1">
      <c r="B243" s="785"/>
      <c r="H243" s="785"/>
      <c r="K243" s="790"/>
      <c r="O243" s="786"/>
      <c r="P243" s="790"/>
      <c r="Q243" s="786"/>
      <c r="S243" s="786"/>
      <c r="U243" s="791"/>
      <c r="V243" s="819"/>
      <c r="W243" s="791"/>
      <c r="X243" s="820"/>
      <c r="Z243" s="786"/>
      <c r="AF243" s="819"/>
      <c r="AH243" s="819"/>
      <c r="AK243" s="786"/>
      <c r="AN243" s="791"/>
      <c r="AP243" s="785"/>
      <c r="AS243" s="785"/>
      <c r="AV243" s="790"/>
      <c r="AW243" s="786"/>
      <c r="AX243" s="1574"/>
      <c r="AZ243" s="786"/>
      <c r="BA243" s="786"/>
      <c r="BC243" s="786"/>
      <c r="BD243" s="790"/>
      <c r="BE243" s="785"/>
    </row>
    <row r="244" spans="2:57" s="789" customFormat="1">
      <c r="B244" s="785"/>
      <c r="H244" s="785"/>
      <c r="K244" s="790"/>
      <c r="O244" s="786"/>
      <c r="P244" s="790"/>
      <c r="Q244" s="786"/>
      <c r="S244" s="786"/>
      <c r="U244" s="791"/>
      <c r="V244" s="819"/>
      <c r="W244" s="791"/>
      <c r="X244" s="820"/>
      <c r="Z244" s="786"/>
      <c r="AF244" s="819"/>
      <c r="AH244" s="819"/>
      <c r="AK244" s="786"/>
      <c r="AN244" s="791"/>
      <c r="AP244" s="785"/>
      <c r="AS244" s="785"/>
      <c r="AV244" s="790"/>
      <c r="AW244" s="786"/>
      <c r="AX244" s="1574"/>
      <c r="AZ244" s="786"/>
      <c r="BA244" s="786"/>
      <c r="BC244" s="786"/>
      <c r="BD244" s="790"/>
      <c r="BE244" s="785"/>
    </row>
    <row r="245" spans="2:57" s="789" customFormat="1">
      <c r="B245" s="785"/>
      <c r="H245" s="785"/>
      <c r="K245" s="790"/>
      <c r="O245" s="786"/>
      <c r="P245" s="790"/>
      <c r="Q245" s="786"/>
      <c r="S245" s="786"/>
      <c r="U245" s="791"/>
      <c r="V245" s="819"/>
      <c r="W245" s="791"/>
      <c r="X245" s="820"/>
      <c r="Z245" s="786"/>
      <c r="AF245" s="819"/>
      <c r="AH245" s="819"/>
      <c r="AK245" s="786"/>
      <c r="AN245" s="791"/>
      <c r="AP245" s="785"/>
      <c r="AS245" s="785"/>
      <c r="AV245" s="790"/>
      <c r="AW245" s="786"/>
      <c r="AX245" s="1574"/>
      <c r="AZ245" s="786"/>
      <c r="BA245" s="786"/>
      <c r="BC245" s="786"/>
      <c r="BD245" s="790"/>
      <c r="BE245" s="785"/>
    </row>
    <row r="246" spans="2:57" s="789" customFormat="1">
      <c r="B246" s="785"/>
      <c r="H246" s="785"/>
      <c r="K246" s="790"/>
      <c r="O246" s="786"/>
      <c r="P246" s="790"/>
      <c r="Q246" s="786"/>
      <c r="S246" s="786"/>
      <c r="U246" s="791"/>
      <c r="V246" s="819"/>
      <c r="W246" s="791"/>
      <c r="X246" s="820"/>
      <c r="Z246" s="786"/>
      <c r="AF246" s="819"/>
      <c r="AH246" s="819"/>
      <c r="AK246" s="786"/>
      <c r="AN246" s="791"/>
      <c r="AP246" s="785"/>
      <c r="AS246" s="785"/>
      <c r="AV246" s="790"/>
      <c r="AW246" s="786"/>
      <c r="AX246" s="1574"/>
      <c r="AZ246" s="786"/>
      <c r="BA246" s="786"/>
      <c r="BC246" s="786"/>
      <c r="BD246" s="790"/>
      <c r="BE246" s="785"/>
    </row>
    <row r="247" spans="2:57" s="789" customFormat="1">
      <c r="B247" s="785"/>
      <c r="H247" s="785"/>
      <c r="K247" s="790"/>
      <c r="O247" s="786"/>
      <c r="P247" s="790"/>
      <c r="Q247" s="786"/>
      <c r="S247" s="786"/>
      <c r="U247" s="791"/>
      <c r="V247" s="819"/>
      <c r="W247" s="791"/>
      <c r="X247" s="820"/>
      <c r="Z247" s="786"/>
      <c r="AF247" s="819"/>
      <c r="AH247" s="819"/>
      <c r="AK247" s="786"/>
      <c r="AN247" s="791"/>
      <c r="AP247" s="785"/>
      <c r="AS247" s="785"/>
      <c r="AV247" s="790"/>
      <c r="AW247" s="786"/>
      <c r="AX247" s="1574"/>
      <c r="AZ247" s="786"/>
      <c r="BA247" s="786"/>
      <c r="BC247" s="786"/>
      <c r="BD247" s="790"/>
      <c r="BE247" s="785"/>
    </row>
    <row r="248" spans="2:57" s="789" customFormat="1">
      <c r="B248" s="785"/>
      <c r="H248" s="785"/>
      <c r="K248" s="790"/>
      <c r="O248" s="786"/>
      <c r="P248" s="790"/>
      <c r="Q248" s="786"/>
      <c r="S248" s="786"/>
      <c r="U248" s="791"/>
      <c r="V248" s="819"/>
      <c r="W248" s="791"/>
      <c r="X248" s="820"/>
      <c r="Z248" s="786"/>
      <c r="AF248" s="819"/>
      <c r="AH248" s="819"/>
      <c r="AK248" s="786"/>
      <c r="AN248" s="791"/>
      <c r="AP248" s="785"/>
      <c r="AS248" s="785"/>
      <c r="AV248" s="790"/>
      <c r="AW248" s="786"/>
      <c r="AX248" s="1574"/>
      <c r="AZ248" s="786"/>
      <c r="BA248" s="786"/>
      <c r="BC248" s="786"/>
      <c r="BD248" s="790"/>
      <c r="BE248" s="785"/>
    </row>
    <row r="249" spans="2:57" s="789" customFormat="1">
      <c r="B249" s="785"/>
      <c r="H249" s="785"/>
      <c r="K249" s="790"/>
      <c r="O249" s="786"/>
      <c r="P249" s="790"/>
      <c r="Q249" s="786"/>
      <c r="S249" s="786"/>
      <c r="U249" s="791"/>
      <c r="V249" s="819"/>
      <c r="W249" s="791"/>
      <c r="X249" s="820"/>
      <c r="Z249" s="786"/>
      <c r="AF249" s="819"/>
      <c r="AH249" s="819"/>
      <c r="AK249" s="786"/>
      <c r="AN249" s="791"/>
      <c r="AP249" s="785"/>
      <c r="AS249" s="785"/>
      <c r="AV249" s="790"/>
      <c r="AW249" s="786"/>
      <c r="AX249" s="1574"/>
      <c r="AZ249" s="786"/>
      <c r="BA249" s="786"/>
      <c r="BC249" s="786"/>
      <c r="BD249" s="790"/>
      <c r="BE249" s="785"/>
    </row>
    <row r="250" spans="2:57" s="789" customFormat="1">
      <c r="B250" s="785"/>
      <c r="H250" s="785"/>
      <c r="K250" s="790"/>
      <c r="O250" s="786"/>
      <c r="P250" s="790"/>
      <c r="Q250" s="786"/>
      <c r="S250" s="786"/>
      <c r="U250" s="791"/>
      <c r="V250" s="819"/>
      <c r="W250" s="791"/>
      <c r="X250" s="820"/>
      <c r="Z250" s="786"/>
      <c r="AF250" s="819"/>
      <c r="AH250" s="819"/>
      <c r="AK250" s="786"/>
      <c r="AN250" s="791"/>
      <c r="AP250" s="785"/>
      <c r="AS250" s="785"/>
      <c r="AV250" s="790"/>
      <c r="AW250" s="786"/>
      <c r="AX250" s="1574"/>
      <c r="AZ250" s="786"/>
      <c r="BA250" s="786"/>
      <c r="BC250" s="786"/>
      <c r="BD250" s="790"/>
      <c r="BE250" s="785"/>
    </row>
    <row r="251" spans="2:57" s="789" customFormat="1">
      <c r="B251" s="785"/>
      <c r="H251" s="785"/>
      <c r="K251" s="790"/>
      <c r="O251" s="786"/>
      <c r="P251" s="790"/>
      <c r="Q251" s="786"/>
      <c r="S251" s="786"/>
      <c r="U251" s="791"/>
      <c r="V251" s="819"/>
      <c r="W251" s="791"/>
      <c r="X251" s="820"/>
      <c r="Z251" s="786"/>
      <c r="AF251" s="819"/>
      <c r="AH251" s="819"/>
      <c r="AK251" s="786"/>
      <c r="AN251" s="791"/>
      <c r="AP251" s="785"/>
      <c r="AS251" s="785"/>
      <c r="AV251" s="790"/>
      <c r="AW251" s="786"/>
      <c r="AX251" s="1574"/>
      <c r="AZ251" s="786"/>
      <c r="BA251" s="786"/>
      <c r="BC251" s="786"/>
      <c r="BD251" s="790"/>
      <c r="BE251" s="785"/>
    </row>
    <row r="252" spans="2:57" s="789" customFormat="1">
      <c r="B252" s="785"/>
      <c r="H252" s="785"/>
      <c r="K252" s="790"/>
      <c r="O252" s="786"/>
      <c r="P252" s="790"/>
      <c r="Q252" s="786"/>
      <c r="S252" s="786"/>
      <c r="U252" s="791"/>
      <c r="V252" s="819"/>
      <c r="W252" s="791"/>
      <c r="X252" s="820"/>
      <c r="Z252" s="786"/>
      <c r="AF252" s="819"/>
      <c r="AH252" s="819"/>
      <c r="AK252" s="786"/>
      <c r="AN252" s="791"/>
      <c r="AP252" s="785"/>
      <c r="AS252" s="785"/>
      <c r="AV252" s="790"/>
      <c r="AW252" s="786"/>
      <c r="AX252" s="1574"/>
      <c r="AZ252" s="786"/>
      <c r="BA252" s="786"/>
      <c r="BC252" s="786"/>
      <c r="BD252" s="790"/>
      <c r="BE252" s="785"/>
    </row>
    <row r="253" spans="2:57" s="789" customFormat="1">
      <c r="B253" s="785"/>
      <c r="H253" s="785"/>
      <c r="K253" s="790"/>
      <c r="O253" s="786"/>
      <c r="P253" s="790"/>
      <c r="Q253" s="786"/>
      <c r="S253" s="786"/>
      <c r="U253" s="791"/>
      <c r="V253" s="819"/>
      <c r="W253" s="791"/>
      <c r="X253" s="820"/>
      <c r="Z253" s="786"/>
      <c r="AF253" s="819"/>
      <c r="AH253" s="819"/>
      <c r="AK253" s="786"/>
      <c r="AN253" s="791"/>
      <c r="AP253" s="785"/>
      <c r="AS253" s="785"/>
      <c r="AV253" s="790"/>
      <c r="AW253" s="786"/>
      <c r="AX253" s="1574"/>
      <c r="AZ253" s="786"/>
      <c r="BA253" s="786"/>
      <c r="BC253" s="786"/>
      <c r="BD253" s="790"/>
      <c r="BE253" s="785"/>
    </row>
    <row r="254" spans="2:57" s="789" customFormat="1">
      <c r="B254" s="785"/>
      <c r="H254" s="785"/>
      <c r="K254" s="790"/>
      <c r="O254" s="786"/>
      <c r="P254" s="790"/>
      <c r="Q254" s="786"/>
      <c r="S254" s="786"/>
      <c r="U254" s="791"/>
      <c r="V254" s="819"/>
      <c r="W254" s="791"/>
      <c r="X254" s="820"/>
      <c r="Z254" s="786"/>
      <c r="AF254" s="819"/>
      <c r="AH254" s="819"/>
      <c r="AK254" s="786"/>
      <c r="AN254" s="791"/>
      <c r="AP254" s="785"/>
      <c r="AS254" s="785"/>
      <c r="AV254" s="790"/>
      <c r="AW254" s="786"/>
      <c r="AX254" s="1574"/>
      <c r="AZ254" s="786"/>
      <c r="BA254" s="786"/>
      <c r="BC254" s="786"/>
      <c r="BD254" s="790"/>
      <c r="BE254" s="785"/>
    </row>
    <row r="255" spans="2:57" s="789" customFormat="1">
      <c r="B255" s="785"/>
      <c r="H255" s="785"/>
      <c r="K255" s="790"/>
      <c r="O255" s="786"/>
      <c r="P255" s="790"/>
      <c r="Q255" s="786"/>
      <c r="S255" s="786"/>
      <c r="U255" s="791"/>
      <c r="V255" s="819"/>
      <c r="W255" s="791"/>
      <c r="X255" s="820"/>
      <c r="Z255" s="786"/>
      <c r="AF255" s="819"/>
      <c r="AH255" s="819"/>
      <c r="AK255" s="786"/>
      <c r="AN255" s="791"/>
      <c r="AP255" s="785"/>
      <c r="AS255" s="785"/>
      <c r="AV255" s="790"/>
      <c r="AW255" s="786"/>
      <c r="AX255" s="1574"/>
      <c r="AZ255" s="786"/>
      <c r="BA255" s="786"/>
      <c r="BC255" s="786"/>
      <c r="BD255" s="790"/>
      <c r="BE255" s="785"/>
    </row>
    <row r="256" spans="2:57" s="789" customFormat="1">
      <c r="B256" s="785"/>
      <c r="H256" s="785"/>
      <c r="K256" s="790"/>
      <c r="O256" s="786"/>
      <c r="P256" s="790"/>
      <c r="Q256" s="786"/>
      <c r="S256" s="786"/>
      <c r="U256" s="791"/>
      <c r="V256" s="819"/>
      <c r="W256" s="791"/>
      <c r="X256" s="820"/>
      <c r="Z256" s="786"/>
      <c r="AF256" s="819"/>
      <c r="AH256" s="819"/>
      <c r="AK256" s="786"/>
      <c r="AN256" s="791"/>
      <c r="AP256" s="785"/>
      <c r="AS256" s="785"/>
      <c r="AV256" s="790"/>
      <c r="AW256" s="786"/>
      <c r="AX256" s="1574"/>
      <c r="AZ256" s="786"/>
      <c r="BA256" s="786"/>
      <c r="BC256" s="786"/>
      <c r="BD256" s="790"/>
      <c r="BE256" s="785"/>
    </row>
    <row r="257" spans="2:57" s="789" customFormat="1">
      <c r="B257" s="785"/>
      <c r="H257" s="785"/>
      <c r="K257" s="790"/>
      <c r="O257" s="786"/>
      <c r="P257" s="790"/>
      <c r="Q257" s="786"/>
      <c r="S257" s="786"/>
      <c r="U257" s="791"/>
      <c r="V257" s="819"/>
      <c r="W257" s="791"/>
      <c r="X257" s="820"/>
      <c r="Z257" s="786"/>
      <c r="AF257" s="819"/>
      <c r="AH257" s="819"/>
      <c r="AK257" s="786"/>
      <c r="AN257" s="791"/>
      <c r="AP257" s="785"/>
      <c r="AS257" s="785"/>
      <c r="AV257" s="790"/>
      <c r="AW257" s="786"/>
      <c r="AX257" s="1574"/>
      <c r="AZ257" s="786"/>
      <c r="BA257" s="786"/>
      <c r="BC257" s="786"/>
      <c r="BD257" s="790"/>
      <c r="BE257" s="785"/>
    </row>
    <row r="258" spans="2:57" s="789" customFormat="1">
      <c r="B258" s="785"/>
      <c r="H258" s="785"/>
      <c r="K258" s="790"/>
      <c r="O258" s="786"/>
      <c r="P258" s="790"/>
      <c r="Q258" s="786"/>
      <c r="S258" s="786"/>
      <c r="U258" s="791"/>
      <c r="V258" s="819"/>
      <c r="W258" s="791"/>
      <c r="X258" s="820"/>
      <c r="Z258" s="786"/>
      <c r="AF258" s="819"/>
      <c r="AH258" s="819"/>
      <c r="AK258" s="786"/>
      <c r="AN258" s="791"/>
      <c r="AP258" s="785"/>
      <c r="AS258" s="785"/>
      <c r="AV258" s="790"/>
      <c r="AW258" s="786"/>
      <c r="AX258" s="1574"/>
      <c r="AZ258" s="786"/>
      <c r="BA258" s="786"/>
      <c r="BC258" s="786"/>
      <c r="BD258" s="790"/>
      <c r="BE258" s="785"/>
    </row>
    <row r="259" spans="2:57" s="789" customFormat="1">
      <c r="B259" s="785"/>
      <c r="H259" s="785"/>
      <c r="K259" s="790"/>
      <c r="O259" s="786"/>
      <c r="P259" s="790"/>
      <c r="Q259" s="786"/>
      <c r="S259" s="786"/>
      <c r="U259" s="791"/>
      <c r="V259" s="819"/>
      <c r="W259" s="791"/>
      <c r="X259" s="820"/>
      <c r="Z259" s="786"/>
      <c r="AF259" s="819"/>
      <c r="AH259" s="819"/>
      <c r="AK259" s="786"/>
      <c r="AN259" s="791"/>
      <c r="AP259" s="785"/>
      <c r="AS259" s="785"/>
      <c r="AV259" s="790"/>
      <c r="AW259" s="786"/>
      <c r="AX259" s="1574"/>
      <c r="AZ259" s="786"/>
      <c r="BA259" s="786"/>
      <c r="BC259" s="786"/>
      <c r="BD259" s="790"/>
      <c r="BE259" s="785"/>
    </row>
    <row r="260" spans="2:57" s="789" customFormat="1">
      <c r="B260" s="785"/>
      <c r="H260" s="785"/>
      <c r="K260" s="790"/>
      <c r="O260" s="786"/>
      <c r="P260" s="790"/>
      <c r="Q260" s="786"/>
      <c r="S260" s="786"/>
      <c r="U260" s="791"/>
      <c r="V260" s="819"/>
      <c r="W260" s="791"/>
      <c r="X260" s="820"/>
      <c r="Z260" s="786"/>
      <c r="AF260" s="819"/>
      <c r="AH260" s="819"/>
      <c r="AK260" s="786"/>
      <c r="AN260" s="791"/>
      <c r="AP260" s="785"/>
      <c r="AS260" s="785"/>
      <c r="AV260" s="790"/>
      <c r="AW260" s="786"/>
      <c r="AX260" s="1574"/>
      <c r="AZ260" s="786"/>
      <c r="BA260" s="786"/>
      <c r="BC260" s="786"/>
      <c r="BD260" s="790"/>
      <c r="BE260" s="785"/>
    </row>
    <row r="261" spans="2:57" s="789" customFormat="1">
      <c r="B261" s="785"/>
      <c r="H261" s="785"/>
      <c r="K261" s="790"/>
      <c r="O261" s="786"/>
      <c r="P261" s="790"/>
      <c r="Q261" s="786"/>
      <c r="S261" s="786"/>
      <c r="U261" s="791"/>
      <c r="V261" s="819"/>
      <c r="W261" s="791"/>
      <c r="X261" s="820"/>
      <c r="Z261" s="786"/>
      <c r="AF261" s="819"/>
      <c r="AH261" s="819"/>
      <c r="AK261" s="786"/>
      <c r="AN261" s="791"/>
      <c r="AP261" s="785"/>
      <c r="AS261" s="785"/>
      <c r="AV261" s="790"/>
      <c r="AW261" s="786"/>
      <c r="AX261" s="1574"/>
      <c r="AZ261" s="786"/>
      <c r="BA261" s="786"/>
      <c r="BC261" s="786"/>
      <c r="BD261" s="790"/>
      <c r="BE261" s="785"/>
    </row>
    <row r="262" spans="2:57" s="789" customFormat="1">
      <c r="B262" s="785"/>
      <c r="H262" s="785"/>
      <c r="K262" s="790"/>
      <c r="O262" s="786"/>
      <c r="P262" s="790"/>
      <c r="Q262" s="786"/>
      <c r="S262" s="786"/>
      <c r="U262" s="791"/>
      <c r="V262" s="819"/>
      <c r="W262" s="791"/>
      <c r="X262" s="820"/>
      <c r="Z262" s="786"/>
      <c r="AF262" s="819"/>
      <c r="AH262" s="819"/>
      <c r="AK262" s="786"/>
      <c r="AN262" s="791"/>
      <c r="AP262" s="785"/>
      <c r="AS262" s="785"/>
      <c r="AV262" s="790"/>
      <c r="AW262" s="786"/>
      <c r="AX262" s="1574"/>
      <c r="AZ262" s="786"/>
      <c r="BA262" s="786"/>
      <c r="BC262" s="786"/>
      <c r="BD262" s="790"/>
      <c r="BE262" s="785"/>
    </row>
    <row r="263" spans="2:57" s="789" customFormat="1">
      <c r="B263" s="785"/>
      <c r="H263" s="785"/>
      <c r="K263" s="790"/>
      <c r="O263" s="786"/>
      <c r="P263" s="790"/>
      <c r="Q263" s="786"/>
      <c r="S263" s="786"/>
      <c r="U263" s="791"/>
      <c r="V263" s="819"/>
      <c r="W263" s="791"/>
      <c r="X263" s="820"/>
      <c r="Z263" s="786"/>
      <c r="AF263" s="819"/>
      <c r="AH263" s="819"/>
      <c r="AK263" s="786"/>
      <c r="AN263" s="791"/>
      <c r="AP263" s="785"/>
      <c r="AS263" s="785"/>
      <c r="AV263" s="790"/>
      <c r="AW263" s="786"/>
      <c r="AX263" s="1574"/>
      <c r="AZ263" s="786"/>
      <c r="BA263" s="786"/>
      <c r="BC263" s="786"/>
      <c r="BD263" s="790"/>
      <c r="BE263" s="785"/>
    </row>
    <row r="264" spans="2:57" s="789" customFormat="1">
      <c r="B264" s="785"/>
      <c r="H264" s="785"/>
      <c r="K264" s="790"/>
      <c r="O264" s="786"/>
      <c r="P264" s="790"/>
      <c r="Q264" s="786"/>
      <c r="S264" s="786"/>
      <c r="U264" s="791"/>
      <c r="V264" s="819"/>
      <c r="W264" s="791"/>
      <c r="X264" s="820"/>
      <c r="Z264" s="786"/>
      <c r="AF264" s="819"/>
      <c r="AH264" s="819"/>
      <c r="AK264" s="786"/>
      <c r="AN264" s="791"/>
      <c r="AP264" s="785"/>
      <c r="AS264" s="785"/>
      <c r="AV264" s="790"/>
      <c r="AW264" s="786"/>
      <c r="AX264" s="1574"/>
      <c r="AZ264" s="786"/>
      <c r="BA264" s="786"/>
      <c r="BC264" s="786"/>
      <c r="BD264" s="790"/>
      <c r="BE264" s="785"/>
    </row>
    <row r="265" spans="2:57" s="789" customFormat="1">
      <c r="B265" s="785"/>
      <c r="H265" s="785"/>
      <c r="K265" s="790"/>
      <c r="O265" s="786"/>
      <c r="P265" s="790"/>
      <c r="Q265" s="786"/>
      <c r="S265" s="786"/>
      <c r="U265" s="791"/>
      <c r="V265" s="819"/>
      <c r="W265" s="791"/>
      <c r="X265" s="820"/>
      <c r="Z265" s="786"/>
      <c r="AF265" s="819"/>
      <c r="AH265" s="819"/>
      <c r="AK265" s="786"/>
      <c r="AN265" s="791"/>
      <c r="AP265" s="785"/>
      <c r="AS265" s="785"/>
      <c r="AV265" s="790"/>
      <c r="AW265" s="786"/>
      <c r="AX265" s="1574"/>
      <c r="AZ265" s="786"/>
      <c r="BA265" s="786"/>
      <c r="BC265" s="786"/>
      <c r="BD265" s="790"/>
      <c r="BE265" s="785"/>
    </row>
    <row r="266" spans="2:57" s="789" customFormat="1">
      <c r="B266" s="785"/>
      <c r="H266" s="785"/>
      <c r="K266" s="790"/>
      <c r="O266" s="786"/>
      <c r="P266" s="790"/>
      <c r="Q266" s="786"/>
      <c r="S266" s="786"/>
      <c r="U266" s="791"/>
      <c r="V266" s="819"/>
      <c r="W266" s="791"/>
      <c r="X266" s="820"/>
      <c r="Z266" s="786"/>
      <c r="AF266" s="819"/>
      <c r="AH266" s="819"/>
      <c r="AK266" s="786"/>
      <c r="AN266" s="791"/>
      <c r="AP266" s="785"/>
      <c r="AS266" s="785"/>
      <c r="AV266" s="790"/>
      <c r="AW266" s="786"/>
      <c r="AX266" s="1574"/>
      <c r="AZ266" s="786"/>
      <c r="BA266" s="786"/>
      <c r="BC266" s="786"/>
      <c r="BD266" s="790"/>
      <c r="BE266" s="785"/>
    </row>
    <row r="267" spans="2:57" s="789" customFormat="1">
      <c r="B267" s="785"/>
      <c r="H267" s="785"/>
      <c r="K267" s="790"/>
      <c r="O267" s="786"/>
      <c r="P267" s="790"/>
      <c r="Q267" s="786"/>
      <c r="S267" s="786"/>
      <c r="U267" s="791"/>
      <c r="V267" s="819"/>
      <c r="W267" s="791"/>
      <c r="X267" s="820"/>
      <c r="Z267" s="786"/>
      <c r="AF267" s="819"/>
      <c r="AH267" s="819"/>
      <c r="AK267" s="786"/>
      <c r="AN267" s="791"/>
      <c r="AP267" s="785"/>
      <c r="AS267" s="785"/>
      <c r="AV267" s="790"/>
      <c r="AW267" s="786"/>
      <c r="AX267" s="1574"/>
      <c r="AZ267" s="786"/>
      <c r="BA267" s="786"/>
      <c r="BC267" s="786"/>
      <c r="BD267" s="790"/>
      <c r="BE267" s="785"/>
    </row>
    <row r="268" spans="2:57" s="789" customFormat="1">
      <c r="B268" s="785"/>
      <c r="H268" s="785"/>
      <c r="K268" s="790"/>
      <c r="O268" s="786"/>
      <c r="P268" s="790"/>
      <c r="Q268" s="786"/>
      <c r="S268" s="786"/>
      <c r="U268" s="791"/>
      <c r="V268" s="819"/>
      <c r="W268" s="791"/>
      <c r="X268" s="820"/>
      <c r="Z268" s="786"/>
      <c r="AF268" s="819"/>
      <c r="AH268" s="819"/>
      <c r="AK268" s="786"/>
      <c r="AN268" s="791"/>
      <c r="AP268" s="785"/>
      <c r="AS268" s="785"/>
      <c r="AV268" s="790"/>
      <c r="AW268" s="786"/>
      <c r="AX268" s="1574"/>
      <c r="AZ268" s="786"/>
      <c r="BA268" s="786"/>
      <c r="BC268" s="786"/>
      <c r="BD268" s="790"/>
      <c r="BE268" s="785"/>
    </row>
    <row r="269" spans="2:57" s="789" customFormat="1">
      <c r="B269" s="785"/>
      <c r="H269" s="785"/>
      <c r="K269" s="790"/>
      <c r="O269" s="786"/>
      <c r="P269" s="790"/>
      <c r="Q269" s="786"/>
      <c r="S269" s="786"/>
      <c r="U269" s="791"/>
      <c r="V269" s="819"/>
      <c r="W269" s="791"/>
      <c r="X269" s="820"/>
      <c r="Z269" s="786"/>
      <c r="AF269" s="819"/>
      <c r="AH269" s="819"/>
      <c r="AK269" s="786"/>
      <c r="AN269" s="791"/>
      <c r="AP269" s="785"/>
      <c r="AS269" s="785"/>
      <c r="AV269" s="790"/>
      <c r="AW269" s="786"/>
      <c r="AX269" s="1574"/>
      <c r="AZ269" s="786"/>
      <c r="BA269" s="786"/>
      <c r="BC269" s="786"/>
      <c r="BD269" s="790"/>
      <c r="BE269" s="785"/>
    </row>
    <row r="270" spans="2:57" s="789" customFormat="1">
      <c r="B270" s="785"/>
      <c r="H270" s="785"/>
      <c r="K270" s="790"/>
      <c r="O270" s="786"/>
      <c r="P270" s="790"/>
      <c r="Q270" s="786"/>
      <c r="S270" s="786"/>
      <c r="U270" s="791"/>
      <c r="V270" s="819"/>
      <c r="W270" s="791"/>
      <c r="X270" s="820"/>
      <c r="Z270" s="786"/>
      <c r="AF270" s="819"/>
      <c r="AH270" s="819"/>
      <c r="AK270" s="786"/>
      <c r="AN270" s="791"/>
      <c r="AP270" s="785"/>
      <c r="AS270" s="785"/>
      <c r="AV270" s="790"/>
      <c r="AW270" s="786"/>
      <c r="AX270" s="1574"/>
      <c r="AZ270" s="786"/>
      <c r="BA270" s="786"/>
      <c r="BC270" s="786"/>
      <c r="BD270" s="790"/>
      <c r="BE270" s="785"/>
    </row>
    <row r="271" spans="2:57" s="789" customFormat="1">
      <c r="B271" s="785"/>
      <c r="H271" s="785"/>
      <c r="K271" s="790"/>
      <c r="O271" s="786"/>
      <c r="P271" s="790"/>
      <c r="Q271" s="786"/>
      <c r="S271" s="786"/>
      <c r="U271" s="791"/>
      <c r="V271" s="819"/>
      <c r="W271" s="791"/>
      <c r="X271" s="820"/>
      <c r="Z271" s="786"/>
      <c r="AF271" s="819"/>
      <c r="AH271" s="819"/>
      <c r="AK271" s="786"/>
      <c r="AN271" s="791"/>
      <c r="AP271" s="785"/>
      <c r="AS271" s="785"/>
      <c r="AV271" s="790"/>
      <c r="AW271" s="786"/>
      <c r="AX271" s="1574"/>
      <c r="AZ271" s="786"/>
      <c r="BA271" s="786"/>
      <c r="BC271" s="786"/>
      <c r="BD271" s="790"/>
      <c r="BE271" s="785"/>
    </row>
    <row r="272" spans="2:57" s="789" customFormat="1">
      <c r="B272" s="785"/>
      <c r="H272" s="785"/>
      <c r="K272" s="790"/>
      <c r="O272" s="786"/>
      <c r="P272" s="790"/>
      <c r="Q272" s="786"/>
      <c r="S272" s="786"/>
      <c r="U272" s="791"/>
      <c r="V272" s="819"/>
      <c r="W272" s="791"/>
      <c r="X272" s="820"/>
      <c r="Z272" s="786"/>
      <c r="AF272" s="819"/>
      <c r="AH272" s="819"/>
      <c r="AK272" s="786"/>
      <c r="AN272" s="791"/>
      <c r="AP272" s="785"/>
      <c r="AS272" s="785"/>
      <c r="AV272" s="790"/>
      <c r="AW272" s="786"/>
      <c r="AX272" s="1574"/>
      <c r="AZ272" s="786"/>
      <c r="BA272" s="786"/>
      <c r="BC272" s="786"/>
      <c r="BD272" s="790"/>
      <c r="BE272" s="785"/>
    </row>
    <row r="273" spans="2:57" s="789" customFormat="1">
      <c r="B273" s="785"/>
      <c r="H273" s="785"/>
      <c r="K273" s="790"/>
      <c r="O273" s="786"/>
      <c r="P273" s="790"/>
      <c r="Q273" s="786"/>
      <c r="S273" s="786"/>
      <c r="U273" s="791"/>
      <c r="V273" s="819"/>
      <c r="W273" s="791"/>
      <c r="X273" s="820"/>
      <c r="Z273" s="786"/>
      <c r="AF273" s="819"/>
      <c r="AH273" s="819"/>
      <c r="AK273" s="786"/>
      <c r="AN273" s="791"/>
      <c r="AP273" s="785"/>
      <c r="AS273" s="785"/>
      <c r="AV273" s="790"/>
      <c r="AW273" s="786"/>
      <c r="AX273" s="1574"/>
      <c r="AZ273" s="786"/>
      <c r="BA273" s="786"/>
      <c r="BC273" s="786"/>
      <c r="BD273" s="790"/>
      <c r="BE273" s="785"/>
    </row>
    <row r="274" spans="2:57" s="789" customFormat="1">
      <c r="B274" s="785"/>
      <c r="H274" s="785"/>
      <c r="K274" s="790"/>
      <c r="O274" s="786"/>
      <c r="P274" s="790"/>
      <c r="Q274" s="786"/>
      <c r="S274" s="786"/>
      <c r="U274" s="791"/>
      <c r="V274" s="819"/>
      <c r="W274" s="791"/>
      <c r="X274" s="820"/>
      <c r="Z274" s="786"/>
      <c r="AF274" s="819"/>
      <c r="AH274" s="819"/>
      <c r="AK274" s="786"/>
      <c r="AN274" s="791"/>
      <c r="AP274" s="785"/>
      <c r="AS274" s="785"/>
      <c r="AV274" s="790"/>
      <c r="AW274" s="786"/>
      <c r="AX274" s="1574"/>
      <c r="AZ274" s="786"/>
      <c r="BA274" s="786"/>
      <c r="BC274" s="786"/>
      <c r="BD274" s="790"/>
      <c r="BE274" s="785"/>
    </row>
    <row r="275" spans="2:57" s="789" customFormat="1">
      <c r="B275" s="785"/>
      <c r="H275" s="785"/>
      <c r="K275" s="790"/>
      <c r="O275" s="786"/>
      <c r="P275" s="790"/>
      <c r="Q275" s="786"/>
      <c r="S275" s="786"/>
      <c r="U275" s="791"/>
      <c r="V275" s="819"/>
      <c r="W275" s="791"/>
      <c r="X275" s="820"/>
      <c r="Z275" s="786"/>
      <c r="AF275" s="819"/>
      <c r="AH275" s="819"/>
      <c r="AK275" s="786"/>
      <c r="AN275" s="791"/>
      <c r="AP275" s="785"/>
      <c r="AS275" s="785"/>
      <c r="AV275" s="790"/>
      <c r="AW275" s="786"/>
      <c r="AX275" s="1574"/>
      <c r="AZ275" s="786"/>
      <c r="BA275" s="786"/>
      <c r="BC275" s="786"/>
      <c r="BD275" s="790"/>
      <c r="BE275" s="785"/>
    </row>
    <row r="276" spans="2:57" s="789" customFormat="1">
      <c r="B276" s="785"/>
      <c r="H276" s="785"/>
      <c r="K276" s="790"/>
      <c r="O276" s="786"/>
      <c r="P276" s="790"/>
      <c r="Q276" s="786"/>
      <c r="S276" s="786"/>
      <c r="U276" s="791"/>
      <c r="V276" s="819"/>
      <c r="W276" s="791"/>
      <c r="X276" s="820"/>
      <c r="Z276" s="786"/>
      <c r="AF276" s="819"/>
      <c r="AH276" s="819"/>
      <c r="AK276" s="786"/>
      <c r="AN276" s="791"/>
      <c r="AP276" s="785"/>
      <c r="AS276" s="785"/>
      <c r="AV276" s="790"/>
      <c r="AW276" s="786"/>
      <c r="AX276" s="1574"/>
      <c r="AZ276" s="786"/>
      <c r="BA276" s="786"/>
      <c r="BC276" s="786"/>
      <c r="BD276" s="790"/>
      <c r="BE276" s="785"/>
    </row>
    <row r="277" spans="2:57" s="789" customFormat="1">
      <c r="B277" s="785"/>
      <c r="H277" s="785"/>
      <c r="K277" s="790"/>
      <c r="O277" s="786"/>
      <c r="P277" s="790"/>
      <c r="Q277" s="786"/>
      <c r="S277" s="786"/>
      <c r="U277" s="791"/>
      <c r="V277" s="819"/>
      <c r="W277" s="791"/>
      <c r="X277" s="820"/>
      <c r="Z277" s="786"/>
      <c r="AF277" s="819"/>
      <c r="AH277" s="819"/>
      <c r="AK277" s="786"/>
      <c r="AN277" s="791"/>
      <c r="AP277" s="785"/>
      <c r="AS277" s="785"/>
      <c r="AV277" s="790"/>
      <c r="AW277" s="786"/>
      <c r="AX277" s="1574"/>
      <c r="AZ277" s="786"/>
      <c r="BA277" s="786"/>
      <c r="BC277" s="786"/>
      <c r="BD277" s="790"/>
      <c r="BE277" s="785"/>
    </row>
    <row r="278" spans="2:57" s="789" customFormat="1">
      <c r="B278" s="785"/>
      <c r="H278" s="785"/>
      <c r="K278" s="790"/>
      <c r="O278" s="786"/>
      <c r="P278" s="790"/>
      <c r="Q278" s="786"/>
      <c r="S278" s="786"/>
      <c r="U278" s="791"/>
      <c r="V278" s="819"/>
      <c r="W278" s="791"/>
      <c r="X278" s="820"/>
      <c r="Z278" s="786"/>
      <c r="AF278" s="819"/>
      <c r="AH278" s="819"/>
      <c r="AK278" s="786"/>
      <c r="AN278" s="791"/>
      <c r="AP278" s="785"/>
      <c r="AS278" s="785"/>
      <c r="AV278" s="790"/>
      <c r="AW278" s="786"/>
      <c r="AX278" s="1574"/>
      <c r="AZ278" s="786"/>
      <c r="BA278" s="786"/>
      <c r="BC278" s="786"/>
      <c r="BD278" s="790"/>
      <c r="BE278" s="785"/>
    </row>
    <row r="279" spans="2:57" s="789" customFormat="1">
      <c r="B279" s="785"/>
      <c r="H279" s="785"/>
      <c r="K279" s="790"/>
      <c r="O279" s="786"/>
      <c r="P279" s="790"/>
      <c r="Q279" s="786"/>
      <c r="S279" s="786"/>
      <c r="U279" s="791"/>
      <c r="V279" s="819"/>
      <c r="W279" s="791"/>
      <c r="X279" s="820"/>
      <c r="Z279" s="786"/>
      <c r="AF279" s="819"/>
      <c r="AH279" s="819"/>
      <c r="AK279" s="786"/>
      <c r="AN279" s="791"/>
      <c r="AP279" s="785"/>
      <c r="AS279" s="785"/>
      <c r="AV279" s="790"/>
      <c r="AW279" s="786"/>
      <c r="AX279" s="1574"/>
      <c r="AZ279" s="786"/>
      <c r="BA279" s="786"/>
      <c r="BC279" s="786"/>
      <c r="BD279" s="790"/>
      <c r="BE279" s="785"/>
    </row>
    <row r="280" spans="2:57" s="789" customFormat="1">
      <c r="B280" s="785"/>
      <c r="H280" s="785"/>
      <c r="K280" s="790"/>
      <c r="O280" s="786"/>
      <c r="P280" s="790"/>
      <c r="Q280" s="786"/>
      <c r="S280" s="786"/>
      <c r="U280" s="791"/>
      <c r="V280" s="819"/>
      <c r="W280" s="791"/>
      <c r="X280" s="820"/>
      <c r="Z280" s="786"/>
      <c r="AF280" s="819"/>
      <c r="AH280" s="819"/>
      <c r="AK280" s="786"/>
      <c r="AN280" s="791"/>
      <c r="AP280" s="785"/>
      <c r="AS280" s="785"/>
      <c r="AV280" s="790"/>
      <c r="AW280" s="786"/>
      <c r="AX280" s="1574"/>
      <c r="AZ280" s="786"/>
      <c r="BA280" s="786"/>
      <c r="BC280" s="786"/>
      <c r="BD280" s="790"/>
      <c r="BE280" s="785"/>
    </row>
    <row r="281" spans="2:57" s="789" customFormat="1">
      <c r="B281" s="785"/>
      <c r="H281" s="785"/>
      <c r="K281" s="790"/>
      <c r="O281" s="786"/>
      <c r="P281" s="790"/>
      <c r="Q281" s="786"/>
      <c r="S281" s="786"/>
      <c r="U281" s="791"/>
      <c r="V281" s="819"/>
      <c r="W281" s="791"/>
      <c r="X281" s="820"/>
      <c r="Z281" s="786"/>
      <c r="AF281" s="819"/>
      <c r="AH281" s="819"/>
      <c r="AK281" s="786"/>
      <c r="AN281" s="791"/>
      <c r="AP281" s="785"/>
      <c r="AS281" s="785"/>
      <c r="AV281" s="790"/>
      <c r="AW281" s="786"/>
      <c r="AX281" s="1574"/>
      <c r="AZ281" s="786"/>
      <c r="BA281" s="786"/>
      <c r="BC281" s="786"/>
      <c r="BD281" s="790"/>
      <c r="BE281" s="785"/>
    </row>
    <row r="282" spans="2:57" s="789" customFormat="1">
      <c r="B282" s="785"/>
      <c r="H282" s="785"/>
      <c r="K282" s="790"/>
      <c r="O282" s="786"/>
      <c r="P282" s="790"/>
      <c r="Q282" s="786"/>
      <c r="S282" s="786"/>
      <c r="U282" s="791"/>
      <c r="V282" s="819"/>
      <c r="W282" s="791"/>
      <c r="X282" s="820"/>
      <c r="Z282" s="786"/>
      <c r="AF282" s="819"/>
      <c r="AH282" s="819"/>
      <c r="AK282" s="786"/>
      <c r="AN282" s="791"/>
      <c r="AP282" s="785"/>
      <c r="AS282" s="785"/>
      <c r="AV282" s="790"/>
      <c r="AW282" s="786"/>
      <c r="AX282" s="1574"/>
      <c r="AZ282" s="786"/>
      <c r="BA282" s="786"/>
      <c r="BC282" s="786"/>
      <c r="BD282" s="790"/>
      <c r="BE282" s="785"/>
    </row>
    <row r="283" spans="2:57" s="789" customFormat="1">
      <c r="B283" s="785"/>
      <c r="H283" s="785"/>
      <c r="K283" s="790"/>
      <c r="O283" s="786"/>
      <c r="P283" s="790"/>
      <c r="Q283" s="786"/>
      <c r="S283" s="786"/>
      <c r="U283" s="791"/>
      <c r="V283" s="819"/>
      <c r="W283" s="791"/>
      <c r="X283" s="820"/>
      <c r="Z283" s="786"/>
      <c r="AF283" s="819"/>
      <c r="AH283" s="819"/>
      <c r="AK283" s="786"/>
      <c r="AN283" s="791"/>
      <c r="AP283" s="785"/>
      <c r="AS283" s="785"/>
      <c r="AV283" s="790"/>
      <c r="AW283" s="786"/>
      <c r="AX283" s="1574"/>
      <c r="AZ283" s="786"/>
      <c r="BA283" s="786"/>
      <c r="BC283" s="786"/>
      <c r="BD283" s="790"/>
      <c r="BE283" s="785"/>
    </row>
    <row r="284" spans="2:57" s="789" customFormat="1">
      <c r="B284" s="785"/>
      <c r="H284" s="785"/>
      <c r="K284" s="790"/>
      <c r="O284" s="786"/>
      <c r="P284" s="790"/>
      <c r="Q284" s="786"/>
      <c r="S284" s="786"/>
      <c r="U284" s="791"/>
      <c r="V284" s="819"/>
      <c r="W284" s="791"/>
      <c r="X284" s="820"/>
      <c r="Z284" s="786"/>
      <c r="AF284" s="819"/>
      <c r="AH284" s="819"/>
      <c r="AK284" s="786"/>
      <c r="AN284" s="791"/>
      <c r="AP284" s="785"/>
      <c r="AS284" s="785"/>
      <c r="AV284" s="790"/>
      <c r="AW284" s="786"/>
      <c r="AX284" s="1574"/>
      <c r="AZ284" s="786"/>
      <c r="BA284" s="786"/>
      <c r="BC284" s="786"/>
      <c r="BD284" s="790"/>
      <c r="BE284" s="785"/>
    </row>
    <row r="285" spans="2:57" s="789" customFormat="1">
      <c r="B285" s="785"/>
      <c r="H285" s="785"/>
      <c r="K285" s="790"/>
      <c r="O285" s="786"/>
      <c r="P285" s="790"/>
      <c r="Q285" s="786"/>
      <c r="S285" s="786"/>
      <c r="U285" s="791"/>
      <c r="V285" s="819"/>
      <c r="W285" s="791"/>
      <c r="X285" s="820"/>
      <c r="Z285" s="786"/>
      <c r="AF285" s="819"/>
      <c r="AH285" s="819"/>
      <c r="AK285" s="786"/>
      <c r="AN285" s="791"/>
      <c r="AP285" s="785"/>
      <c r="AS285" s="785"/>
      <c r="AV285" s="790"/>
      <c r="AW285" s="786"/>
      <c r="AX285" s="1574"/>
      <c r="AZ285" s="786"/>
      <c r="BA285" s="786"/>
      <c r="BC285" s="786"/>
      <c r="BD285" s="790"/>
      <c r="BE285" s="785"/>
    </row>
    <row r="286" spans="2:57" s="789" customFormat="1">
      <c r="B286" s="785"/>
      <c r="H286" s="785"/>
      <c r="K286" s="790"/>
      <c r="O286" s="786"/>
      <c r="P286" s="790"/>
      <c r="Q286" s="786"/>
      <c r="S286" s="786"/>
      <c r="U286" s="791"/>
      <c r="V286" s="819"/>
      <c r="W286" s="791"/>
      <c r="X286" s="820"/>
      <c r="Z286" s="786"/>
      <c r="AF286" s="819"/>
      <c r="AH286" s="819"/>
      <c r="AK286" s="786"/>
      <c r="AN286" s="791"/>
      <c r="AP286" s="785"/>
      <c r="AS286" s="785"/>
      <c r="AV286" s="790"/>
      <c r="AW286" s="786"/>
      <c r="AX286" s="1574"/>
      <c r="AZ286" s="786"/>
      <c r="BA286" s="786"/>
      <c r="BC286" s="786"/>
      <c r="BD286" s="790"/>
      <c r="BE286" s="785"/>
    </row>
    <row r="287" spans="2:57" s="789" customFormat="1">
      <c r="B287" s="785"/>
      <c r="H287" s="785"/>
      <c r="K287" s="790"/>
      <c r="O287" s="786"/>
      <c r="P287" s="790"/>
      <c r="Q287" s="786"/>
      <c r="S287" s="786"/>
      <c r="U287" s="791"/>
      <c r="V287" s="819"/>
      <c r="W287" s="791"/>
      <c r="X287" s="820"/>
      <c r="Z287" s="786"/>
      <c r="AF287" s="819"/>
      <c r="AH287" s="819"/>
      <c r="AK287" s="786"/>
      <c r="AN287" s="791"/>
      <c r="AP287" s="785"/>
      <c r="AS287" s="785"/>
      <c r="AV287" s="790"/>
      <c r="AW287" s="786"/>
      <c r="AX287" s="1574"/>
      <c r="AZ287" s="786"/>
      <c r="BA287" s="786"/>
      <c r="BC287" s="786"/>
      <c r="BD287" s="790"/>
      <c r="BE287" s="785"/>
    </row>
    <row r="288" spans="2:57" s="789" customFormat="1">
      <c r="B288" s="785"/>
      <c r="H288" s="785"/>
      <c r="K288" s="790"/>
      <c r="O288" s="786"/>
      <c r="P288" s="790"/>
      <c r="Q288" s="786"/>
      <c r="S288" s="786"/>
      <c r="U288" s="791"/>
      <c r="V288" s="819"/>
      <c r="W288" s="791"/>
      <c r="X288" s="820"/>
      <c r="Z288" s="786"/>
      <c r="AF288" s="819"/>
      <c r="AH288" s="819"/>
      <c r="AK288" s="786"/>
      <c r="AN288" s="791"/>
      <c r="AP288" s="785"/>
      <c r="AS288" s="785"/>
      <c r="AV288" s="790"/>
      <c r="AW288" s="786"/>
      <c r="AX288" s="1574"/>
      <c r="AZ288" s="786"/>
      <c r="BA288" s="786"/>
      <c r="BC288" s="786"/>
      <c r="BD288" s="790"/>
      <c r="BE288" s="785"/>
    </row>
    <row r="289" spans="2:57" s="789" customFormat="1">
      <c r="B289" s="785"/>
      <c r="H289" s="785"/>
      <c r="K289" s="790"/>
      <c r="O289" s="786"/>
      <c r="P289" s="790"/>
      <c r="Q289" s="786"/>
      <c r="S289" s="786"/>
      <c r="U289" s="791"/>
      <c r="V289" s="819"/>
      <c r="W289" s="791"/>
      <c r="X289" s="820"/>
      <c r="Z289" s="786"/>
      <c r="AF289" s="819"/>
      <c r="AH289" s="819"/>
      <c r="AK289" s="786"/>
      <c r="AN289" s="791"/>
      <c r="AP289" s="785"/>
      <c r="AS289" s="785"/>
      <c r="AV289" s="790"/>
      <c r="AW289" s="786"/>
      <c r="AX289" s="1574"/>
      <c r="AZ289" s="786"/>
      <c r="BA289" s="786"/>
      <c r="BC289" s="786"/>
      <c r="BD289" s="790"/>
      <c r="BE289" s="785"/>
    </row>
    <row r="290" spans="2:57" s="789" customFormat="1">
      <c r="B290" s="785"/>
      <c r="H290" s="785"/>
      <c r="K290" s="790"/>
      <c r="O290" s="786"/>
      <c r="P290" s="790"/>
      <c r="Q290" s="786"/>
      <c r="S290" s="786"/>
      <c r="U290" s="791"/>
      <c r="V290" s="819"/>
      <c r="W290" s="791"/>
      <c r="X290" s="820"/>
      <c r="Z290" s="786"/>
      <c r="AF290" s="819"/>
      <c r="AH290" s="819"/>
      <c r="AK290" s="786"/>
      <c r="AN290" s="791"/>
      <c r="AP290" s="785"/>
      <c r="AS290" s="785"/>
      <c r="AV290" s="790"/>
      <c r="AW290" s="786"/>
      <c r="AX290" s="1574"/>
      <c r="AZ290" s="786"/>
      <c r="BA290" s="786"/>
      <c r="BC290" s="786"/>
      <c r="BD290" s="790"/>
      <c r="BE290" s="785"/>
    </row>
    <row r="291" spans="2:57" s="789" customFormat="1">
      <c r="B291" s="785"/>
      <c r="H291" s="785"/>
      <c r="K291" s="790"/>
      <c r="O291" s="786"/>
      <c r="P291" s="790"/>
      <c r="Q291" s="786"/>
      <c r="S291" s="786"/>
      <c r="U291" s="791"/>
      <c r="V291" s="819"/>
      <c r="W291" s="791"/>
      <c r="X291" s="820"/>
      <c r="Z291" s="786"/>
      <c r="AF291" s="819"/>
      <c r="AH291" s="819"/>
      <c r="AK291" s="786"/>
      <c r="AN291" s="791"/>
      <c r="AP291" s="785"/>
      <c r="AS291" s="785"/>
      <c r="AV291" s="790"/>
      <c r="AW291" s="786"/>
      <c r="AX291" s="1574"/>
      <c r="AZ291" s="786"/>
      <c r="BA291" s="786"/>
      <c r="BC291" s="786"/>
      <c r="BD291" s="790"/>
      <c r="BE291" s="785"/>
    </row>
    <row r="292" spans="2:57" s="789" customFormat="1">
      <c r="B292" s="785"/>
      <c r="H292" s="785"/>
      <c r="K292" s="790"/>
      <c r="O292" s="786"/>
      <c r="P292" s="790"/>
      <c r="Q292" s="786"/>
      <c r="S292" s="786"/>
      <c r="U292" s="791"/>
      <c r="V292" s="819"/>
      <c r="W292" s="791"/>
      <c r="X292" s="820"/>
      <c r="Z292" s="786"/>
      <c r="AF292" s="819"/>
      <c r="AH292" s="819"/>
      <c r="AK292" s="786"/>
      <c r="AN292" s="791"/>
      <c r="AP292" s="785"/>
      <c r="AS292" s="785"/>
      <c r="AV292" s="790"/>
      <c r="AW292" s="786"/>
      <c r="AX292" s="1574"/>
      <c r="AZ292" s="786"/>
      <c r="BA292" s="786"/>
      <c r="BC292" s="786"/>
      <c r="BD292" s="790"/>
      <c r="BE292" s="785"/>
    </row>
    <row r="293" spans="2:57" s="789" customFormat="1">
      <c r="B293" s="785"/>
      <c r="H293" s="785"/>
      <c r="K293" s="790"/>
      <c r="O293" s="786"/>
      <c r="P293" s="790"/>
      <c r="Q293" s="786"/>
      <c r="S293" s="786"/>
      <c r="U293" s="791"/>
      <c r="V293" s="819"/>
      <c r="W293" s="791"/>
      <c r="X293" s="820"/>
      <c r="Z293" s="786"/>
      <c r="AF293" s="819"/>
      <c r="AH293" s="819"/>
      <c r="AK293" s="786"/>
      <c r="AN293" s="791"/>
      <c r="AP293" s="785"/>
      <c r="AS293" s="785"/>
      <c r="AV293" s="790"/>
      <c r="AW293" s="786"/>
      <c r="AX293" s="1574"/>
      <c r="AZ293" s="786"/>
      <c r="BA293" s="786"/>
      <c r="BC293" s="786"/>
      <c r="BD293" s="790"/>
      <c r="BE293" s="785"/>
    </row>
    <row r="294" spans="2:57" s="789" customFormat="1">
      <c r="B294" s="785"/>
      <c r="H294" s="785"/>
      <c r="K294" s="790"/>
      <c r="O294" s="786"/>
      <c r="P294" s="790"/>
      <c r="Q294" s="786"/>
      <c r="S294" s="786"/>
      <c r="U294" s="791"/>
      <c r="V294" s="819"/>
      <c r="W294" s="791"/>
      <c r="X294" s="820"/>
      <c r="Z294" s="786"/>
      <c r="AF294" s="819"/>
      <c r="AH294" s="819"/>
      <c r="AK294" s="786"/>
      <c r="AN294" s="791"/>
      <c r="AP294" s="785"/>
      <c r="AS294" s="785"/>
      <c r="AV294" s="790"/>
      <c r="AW294" s="786"/>
      <c r="AX294" s="1574"/>
      <c r="AZ294" s="786"/>
      <c r="BA294" s="786"/>
      <c r="BC294" s="786"/>
      <c r="BD294" s="790"/>
      <c r="BE294" s="785"/>
    </row>
    <row r="295" spans="2:57" s="789" customFormat="1">
      <c r="B295" s="785"/>
      <c r="H295" s="785"/>
      <c r="K295" s="790"/>
      <c r="O295" s="786"/>
      <c r="P295" s="790"/>
      <c r="Q295" s="786"/>
      <c r="S295" s="786"/>
      <c r="U295" s="791"/>
      <c r="V295" s="819"/>
      <c r="W295" s="791"/>
      <c r="X295" s="820"/>
      <c r="Z295" s="786"/>
      <c r="AF295" s="819"/>
      <c r="AH295" s="819"/>
      <c r="AK295" s="786"/>
      <c r="AN295" s="791"/>
      <c r="AP295" s="785"/>
      <c r="AS295" s="785"/>
      <c r="AV295" s="790"/>
      <c r="AW295" s="786"/>
      <c r="AX295" s="1574"/>
      <c r="AZ295" s="786"/>
      <c r="BA295" s="786"/>
      <c r="BC295" s="786"/>
      <c r="BD295" s="790"/>
      <c r="BE295" s="785"/>
    </row>
    <row r="296" spans="2:57" s="789" customFormat="1">
      <c r="B296" s="785"/>
      <c r="H296" s="785"/>
      <c r="K296" s="790"/>
      <c r="O296" s="786"/>
      <c r="P296" s="790"/>
      <c r="Q296" s="786"/>
      <c r="S296" s="786"/>
      <c r="U296" s="791"/>
      <c r="V296" s="819"/>
      <c r="W296" s="791"/>
      <c r="X296" s="820"/>
      <c r="Z296" s="786"/>
      <c r="AF296" s="819"/>
      <c r="AH296" s="819"/>
      <c r="AK296" s="786"/>
      <c r="AN296" s="791"/>
      <c r="AP296" s="785"/>
      <c r="AS296" s="785"/>
      <c r="AV296" s="790"/>
      <c r="AW296" s="786"/>
      <c r="AX296" s="1574"/>
      <c r="AZ296" s="786"/>
      <c r="BA296" s="786"/>
      <c r="BC296" s="786"/>
      <c r="BD296" s="790"/>
      <c r="BE296" s="785"/>
    </row>
    <row r="297" spans="2:57" s="789" customFormat="1">
      <c r="B297" s="785"/>
      <c r="H297" s="785"/>
      <c r="K297" s="790"/>
      <c r="O297" s="786"/>
      <c r="P297" s="790"/>
      <c r="Q297" s="786"/>
      <c r="S297" s="786"/>
      <c r="U297" s="791"/>
      <c r="V297" s="819"/>
      <c r="W297" s="791"/>
      <c r="X297" s="820"/>
      <c r="Z297" s="786"/>
      <c r="AF297" s="819"/>
      <c r="AH297" s="819"/>
      <c r="AK297" s="786"/>
      <c r="AN297" s="791"/>
      <c r="AP297" s="785"/>
      <c r="AS297" s="785"/>
      <c r="AV297" s="790"/>
      <c r="AW297" s="786"/>
      <c r="AX297" s="1574"/>
      <c r="AZ297" s="786"/>
      <c r="BA297" s="786"/>
      <c r="BC297" s="786"/>
      <c r="BD297" s="790"/>
      <c r="BE297" s="785"/>
    </row>
    <row r="298" spans="2:57" s="789" customFormat="1">
      <c r="B298" s="785"/>
      <c r="H298" s="785"/>
      <c r="K298" s="790"/>
      <c r="O298" s="786"/>
      <c r="P298" s="790"/>
      <c r="Q298" s="786"/>
      <c r="S298" s="786"/>
      <c r="U298" s="791"/>
      <c r="V298" s="819"/>
      <c r="W298" s="791"/>
      <c r="X298" s="820"/>
      <c r="Z298" s="786"/>
      <c r="AF298" s="819"/>
      <c r="AH298" s="819"/>
      <c r="AK298" s="786"/>
      <c r="AN298" s="791"/>
      <c r="AP298" s="785"/>
      <c r="AS298" s="785"/>
      <c r="AV298" s="790"/>
      <c r="AW298" s="786"/>
      <c r="AX298" s="1574"/>
      <c r="AZ298" s="786"/>
      <c r="BA298" s="786"/>
      <c r="BC298" s="786"/>
      <c r="BD298" s="790"/>
      <c r="BE298" s="785"/>
    </row>
    <row r="299" spans="2:57" s="789" customFormat="1">
      <c r="B299" s="785"/>
      <c r="H299" s="785"/>
      <c r="K299" s="790"/>
      <c r="O299" s="786"/>
      <c r="P299" s="790"/>
      <c r="Q299" s="786"/>
      <c r="S299" s="786"/>
      <c r="U299" s="791"/>
      <c r="V299" s="819"/>
      <c r="W299" s="791"/>
      <c r="X299" s="820"/>
      <c r="Z299" s="786"/>
      <c r="AF299" s="819"/>
      <c r="AH299" s="819"/>
      <c r="AK299" s="786"/>
      <c r="AN299" s="791"/>
      <c r="AP299" s="785"/>
      <c r="AS299" s="785"/>
      <c r="AV299" s="790"/>
      <c r="AW299" s="786"/>
      <c r="AX299" s="1574"/>
      <c r="AZ299" s="786"/>
      <c r="BA299" s="786"/>
      <c r="BC299" s="786"/>
      <c r="BD299" s="790"/>
      <c r="BE299" s="785"/>
    </row>
    <row r="300" spans="2:57" s="789" customFormat="1">
      <c r="B300" s="785"/>
      <c r="H300" s="785"/>
      <c r="K300" s="790"/>
      <c r="O300" s="786"/>
      <c r="P300" s="790"/>
      <c r="Q300" s="786"/>
      <c r="S300" s="786"/>
      <c r="U300" s="791"/>
      <c r="V300" s="819"/>
      <c r="W300" s="791"/>
      <c r="X300" s="820"/>
      <c r="Z300" s="786"/>
      <c r="AF300" s="819"/>
      <c r="AH300" s="819"/>
      <c r="AK300" s="786"/>
      <c r="AN300" s="791"/>
      <c r="AP300" s="785"/>
      <c r="AS300" s="785"/>
      <c r="AV300" s="790"/>
      <c r="AW300" s="786"/>
      <c r="AX300" s="1574"/>
      <c r="AZ300" s="786"/>
      <c r="BA300" s="786"/>
      <c r="BC300" s="786"/>
      <c r="BD300" s="790"/>
      <c r="BE300" s="785"/>
    </row>
    <row r="301" spans="2:57" s="789" customFormat="1">
      <c r="B301" s="785"/>
      <c r="H301" s="785"/>
      <c r="K301" s="790"/>
      <c r="O301" s="786"/>
      <c r="P301" s="790"/>
      <c r="Q301" s="786"/>
      <c r="S301" s="786"/>
      <c r="U301" s="791"/>
      <c r="V301" s="819"/>
      <c r="W301" s="791"/>
      <c r="X301" s="820"/>
      <c r="Z301" s="786"/>
      <c r="AF301" s="819"/>
      <c r="AH301" s="819"/>
      <c r="AK301" s="786"/>
      <c r="AN301" s="791"/>
      <c r="AP301" s="785"/>
      <c r="AS301" s="785"/>
      <c r="AV301" s="790"/>
      <c r="AW301" s="786"/>
      <c r="AX301" s="1574"/>
      <c r="AZ301" s="786"/>
      <c r="BA301" s="786"/>
      <c r="BC301" s="786"/>
      <c r="BD301" s="790"/>
      <c r="BE301" s="785"/>
    </row>
    <row r="302" spans="2:57" s="789" customFormat="1">
      <c r="B302" s="785"/>
      <c r="H302" s="785"/>
      <c r="K302" s="790"/>
      <c r="O302" s="786"/>
      <c r="P302" s="790"/>
      <c r="Q302" s="786"/>
      <c r="S302" s="786"/>
      <c r="U302" s="791"/>
      <c r="V302" s="819"/>
      <c r="W302" s="791"/>
      <c r="X302" s="820"/>
      <c r="Z302" s="786"/>
      <c r="AF302" s="819"/>
      <c r="AH302" s="819"/>
      <c r="AK302" s="786"/>
      <c r="AN302" s="791"/>
      <c r="AP302" s="785"/>
      <c r="AS302" s="785"/>
      <c r="AV302" s="790"/>
      <c r="AW302" s="786"/>
      <c r="AX302" s="1574"/>
      <c r="AZ302" s="786"/>
      <c r="BA302" s="786"/>
      <c r="BC302" s="786"/>
      <c r="BD302" s="790"/>
      <c r="BE302" s="785"/>
    </row>
    <row r="303" spans="2:57" s="789" customFormat="1">
      <c r="B303" s="785"/>
      <c r="H303" s="785"/>
      <c r="K303" s="790"/>
      <c r="O303" s="786"/>
      <c r="P303" s="790"/>
      <c r="Q303" s="786"/>
      <c r="S303" s="786"/>
      <c r="U303" s="791"/>
      <c r="V303" s="819"/>
      <c r="W303" s="791"/>
      <c r="X303" s="820"/>
      <c r="Z303" s="786"/>
      <c r="AF303" s="819"/>
      <c r="AH303" s="819"/>
      <c r="AK303" s="786"/>
      <c r="AN303" s="791"/>
      <c r="AP303" s="785"/>
      <c r="AS303" s="785"/>
      <c r="AV303" s="790"/>
      <c r="AW303" s="786"/>
      <c r="AX303" s="1574"/>
      <c r="AZ303" s="786"/>
      <c r="BA303" s="786"/>
      <c r="BC303" s="786"/>
      <c r="BD303" s="790"/>
      <c r="BE303" s="785"/>
    </row>
    <row r="304" spans="2:57" s="789" customFormat="1">
      <c r="B304" s="785"/>
      <c r="H304" s="785"/>
      <c r="K304" s="790"/>
      <c r="O304" s="786"/>
      <c r="P304" s="790"/>
      <c r="Q304" s="786"/>
      <c r="S304" s="786"/>
      <c r="U304" s="791"/>
      <c r="V304" s="819"/>
      <c r="W304" s="791"/>
      <c r="X304" s="820"/>
      <c r="Z304" s="786"/>
      <c r="AF304" s="819"/>
      <c r="AH304" s="819"/>
      <c r="AK304" s="786"/>
      <c r="AN304" s="791"/>
      <c r="AP304" s="785"/>
      <c r="AS304" s="785"/>
      <c r="AV304" s="790"/>
      <c r="AW304" s="786"/>
      <c r="AX304" s="1574"/>
      <c r="AZ304" s="786"/>
      <c r="BA304" s="786"/>
      <c r="BC304" s="786"/>
      <c r="BD304" s="790"/>
      <c r="BE304" s="785"/>
    </row>
    <row r="305" spans="2:57" s="789" customFormat="1">
      <c r="B305" s="785"/>
      <c r="H305" s="785"/>
      <c r="K305" s="790"/>
      <c r="O305" s="786"/>
      <c r="P305" s="790"/>
      <c r="Q305" s="786"/>
      <c r="S305" s="786"/>
      <c r="U305" s="791"/>
      <c r="V305" s="819"/>
      <c r="W305" s="791"/>
      <c r="X305" s="820"/>
      <c r="Z305" s="786"/>
      <c r="AF305" s="819"/>
      <c r="AH305" s="819"/>
      <c r="AK305" s="786"/>
      <c r="AN305" s="791"/>
      <c r="AP305" s="785"/>
      <c r="AS305" s="785"/>
      <c r="AV305" s="790"/>
      <c r="AW305" s="786"/>
      <c r="AX305" s="1574"/>
      <c r="AZ305" s="786"/>
      <c r="BA305" s="786"/>
      <c r="BC305" s="786"/>
      <c r="BD305" s="790"/>
      <c r="BE305" s="785"/>
    </row>
    <row r="306" spans="2:57" s="789" customFormat="1">
      <c r="B306" s="785"/>
      <c r="H306" s="785"/>
      <c r="K306" s="790"/>
      <c r="O306" s="786"/>
      <c r="P306" s="790"/>
      <c r="Q306" s="786"/>
      <c r="S306" s="786"/>
      <c r="U306" s="791"/>
      <c r="V306" s="819"/>
      <c r="W306" s="791"/>
      <c r="X306" s="820"/>
      <c r="Z306" s="786"/>
      <c r="AF306" s="819"/>
      <c r="AH306" s="819"/>
      <c r="AK306" s="786"/>
      <c r="AN306" s="791"/>
      <c r="AP306" s="785"/>
      <c r="AS306" s="785"/>
      <c r="AV306" s="790"/>
      <c r="AW306" s="786"/>
      <c r="AX306" s="1574"/>
      <c r="AZ306" s="786"/>
      <c r="BA306" s="786"/>
      <c r="BC306" s="786"/>
      <c r="BD306" s="790"/>
      <c r="BE306" s="785"/>
    </row>
    <row r="307" spans="2:57" s="789" customFormat="1">
      <c r="B307" s="785"/>
      <c r="H307" s="785"/>
      <c r="K307" s="790"/>
      <c r="O307" s="786"/>
      <c r="P307" s="790"/>
      <c r="Q307" s="786"/>
      <c r="S307" s="786"/>
      <c r="U307" s="791"/>
      <c r="V307" s="819"/>
      <c r="W307" s="791"/>
      <c r="X307" s="820"/>
      <c r="Z307" s="786"/>
      <c r="AF307" s="819"/>
      <c r="AH307" s="819"/>
      <c r="AK307" s="786"/>
      <c r="AN307" s="791"/>
      <c r="AP307" s="785"/>
      <c r="AS307" s="785"/>
      <c r="AV307" s="790"/>
      <c r="AW307" s="786"/>
      <c r="AX307" s="1574"/>
      <c r="AZ307" s="786"/>
      <c r="BA307" s="786"/>
      <c r="BC307" s="786"/>
      <c r="BD307" s="790"/>
      <c r="BE307" s="785"/>
    </row>
    <row r="308" spans="2:57" s="789" customFormat="1">
      <c r="B308" s="785"/>
      <c r="H308" s="785"/>
      <c r="K308" s="790"/>
      <c r="O308" s="786"/>
      <c r="P308" s="790"/>
      <c r="Q308" s="786"/>
      <c r="S308" s="786"/>
      <c r="U308" s="791"/>
      <c r="V308" s="819"/>
      <c r="W308" s="791"/>
      <c r="X308" s="820"/>
      <c r="Z308" s="786"/>
      <c r="AF308" s="819"/>
      <c r="AH308" s="819"/>
      <c r="AK308" s="786"/>
      <c r="AN308" s="791"/>
      <c r="AP308" s="785"/>
      <c r="AS308" s="785"/>
      <c r="AV308" s="790"/>
      <c r="AW308" s="786"/>
      <c r="AX308" s="1574"/>
      <c r="AZ308" s="786"/>
      <c r="BA308" s="786"/>
      <c r="BC308" s="786"/>
      <c r="BD308" s="790"/>
      <c r="BE308" s="785"/>
    </row>
    <row r="309" spans="2:57" s="789" customFormat="1">
      <c r="B309" s="785"/>
      <c r="H309" s="785"/>
      <c r="K309" s="790"/>
      <c r="O309" s="786"/>
      <c r="P309" s="790"/>
      <c r="Q309" s="786"/>
      <c r="S309" s="786"/>
      <c r="U309" s="791"/>
      <c r="V309" s="819"/>
      <c r="W309" s="791"/>
      <c r="X309" s="820"/>
      <c r="Z309" s="786"/>
      <c r="AF309" s="819"/>
      <c r="AH309" s="819"/>
      <c r="AK309" s="786"/>
      <c r="AN309" s="791"/>
      <c r="AP309" s="785"/>
      <c r="AS309" s="785"/>
      <c r="AV309" s="790"/>
      <c r="AW309" s="786"/>
      <c r="AX309" s="1574"/>
      <c r="AZ309" s="786"/>
      <c r="BA309" s="786"/>
      <c r="BC309" s="786"/>
      <c r="BD309" s="790"/>
      <c r="BE309" s="785"/>
    </row>
    <row r="310" spans="2:57" s="789" customFormat="1">
      <c r="B310" s="785"/>
      <c r="H310" s="785"/>
      <c r="K310" s="790"/>
      <c r="O310" s="786"/>
      <c r="P310" s="790"/>
      <c r="Q310" s="786"/>
      <c r="S310" s="786"/>
      <c r="U310" s="791"/>
      <c r="V310" s="819"/>
      <c r="W310" s="791"/>
      <c r="X310" s="820"/>
      <c r="Z310" s="786"/>
      <c r="AF310" s="819"/>
      <c r="AH310" s="819"/>
      <c r="AK310" s="786"/>
      <c r="AN310" s="791"/>
      <c r="AP310" s="785"/>
      <c r="AS310" s="785"/>
      <c r="AV310" s="790"/>
      <c r="AW310" s="786"/>
      <c r="AX310" s="1574"/>
      <c r="AZ310" s="786"/>
      <c r="BA310" s="786"/>
      <c r="BC310" s="786"/>
      <c r="BD310" s="790"/>
      <c r="BE310" s="785"/>
    </row>
    <row r="311" spans="2:57" s="789" customFormat="1">
      <c r="B311" s="785"/>
      <c r="H311" s="785"/>
      <c r="K311" s="790"/>
      <c r="O311" s="786"/>
      <c r="P311" s="790"/>
      <c r="Q311" s="786"/>
      <c r="S311" s="786"/>
      <c r="U311" s="791"/>
      <c r="V311" s="819"/>
      <c r="W311" s="791"/>
      <c r="X311" s="820"/>
      <c r="Z311" s="786"/>
      <c r="AF311" s="819"/>
      <c r="AH311" s="819"/>
      <c r="AK311" s="786"/>
      <c r="AN311" s="791"/>
      <c r="AP311" s="785"/>
      <c r="AS311" s="785"/>
      <c r="AV311" s="790"/>
      <c r="AW311" s="786"/>
      <c r="AX311" s="1574"/>
      <c r="AZ311" s="786"/>
      <c r="BA311" s="786"/>
      <c r="BC311" s="786"/>
      <c r="BD311" s="790"/>
      <c r="BE311" s="785"/>
    </row>
    <row r="312" spans="2:57" s="789" customFormat="1">
      <c r="B312" s="785"/>
      <c r="H312" s="785"/>
      <c r="K312" s="790"/>
      <c r="O312" s="786"/>
      <c r="P312" s="790"/>
      <c r="Q312" s="786"/>
      <c r="S312" s="786"/>
      <c r="U312" s="791"/>
      <c r="V312" s="819"/>
      <c r="W312" s="791"/>
      <c r="X312" s="820"/>
      <c r="Z312" s="786"/>
      <c r="AF312" s="819"/>
      <c r="AH312" s="819"/>
      <c r="AK312" s="786"/>
      <c r="AN312" s="791"/>
      <c r="AP312" s="785"/>
      <c r="AS312" s="785"/>
      <c r="AV312" s="790"/>
      <c r="AW312" s="786"/>
      <c r="AX312" s="1574"/>
      <c r="AZ312" s="786"/>
      <c r="BA312" s="786"/>
      <c r="BC312" s="786"/>
      <c r="BD312" s="790"/>
      <c r="BE312" s="785"/>
    </row>
    <row r="313" spans="2:57" s="789" customFormat="1">
      <c r="B313" s="785"/>
      <c r="H313" s="785"/>
      <c r="K313" s="790"/>
      <c r="O313" s="786"/>
      <c r="P313" s="790"/>
      <c r="Q313" s="786"/>
      <c r="S313" s="786"/>
      <c r="U313" s="791"/>
      <c r="V313" s="819"/>
      <c r="W313" s="791"/>
      <c r="X313" s="820"/>
      <c r="Z313" s="786"/>
      <c r="AF313" s="819"/>
      <c r="AH313" s="819"/>
      <c r="AK313" s="786"/>
      <c r="AN313" s="791"/>
      <c r="AP313" s="785"/>
      <c r="AS313" s="785"/>
      <c r="AV313" s="790"/>
      <c r="AW313" s="786"/>
      <c r="AX313" s="1574"/>
      <c r="AZ313" s="786"/>
      <c r="BA313" s="786"/>
      <c r="BC313" s="786"/>
      <c r="BD313" s="790"/>
      <c r="BE313" s="785"/>
    </row>
    <row r="314" spans="2:57" s="789" customFormat="1">
      <c r="B314" s="785"/>
      <c r="H314" s="785"/>
      <c r="K314" s="790"/>
      <c r="O314" s="786"/>
      <c r="P314" s="790"/>
      <c r="Q314" s="786"/>
      <c r="S314" s="786"/>
      <c r="U314" s="791"/>
      <c r="V314" s="819"/>
      <c r="W314" s="791"/>
      <c r="X314" s="820"/>
      <c r="Z314" s="786"/>
      <c r="AF314" s="819"/>
      <c r="AH314" s="819"/>
      <c r="AK314" s="786"/>
      <c r="AN314" s="791"/>
      <c r="AP314" s="785"/>
      <c r="AS314" s="785"/>
      <c r="AV314" s="790"/>
      <c r="AW314" s="786"/>
      <c r="AX314" s="1574"/>
      <c r="AZ314" s="786"/>
      <c r="BA314" s="786"/>
      <c r="BC314" s="786"/>
      <c r="BD314" s="790"/>
      <c r="BE314" s="785"/>
    </row>
    <row r="315" spans="2:57" s="789" customFormat="1">
      <c r="B315" s="785"/>
      <c r="H315" s="785"/>
      <c r="K315" s="790"/>
      <c r="O315" s="786"/>
      <c r="P315" s="790"/>
      <c r="Q315" s="786"/>
      <c r="S315" s="786"/>
      <c r="U315" s="791"/>
      <c r="V315" s="819"/>
      <c r="W315" s="791"/>
      <c r="X315" s="820"/>
      <c r="Z315" s="786"/>
      <c r="AF315" s="819"/>
      <c r="AH315" s="819"/>
      <c r="AK315" s="786"/>
      <c r="AN315" s="791"/>
      <c r="AP315" s="785"/>
      <c r="AS315" s="785"/>
      <c r="AV315" s="790"/>
      <c r="AW315" s="786"/>
      <c r="AX315" s="1574"/>
      <c r="AZ315" s="786"/>
      <c r="BA315" s="786"/>
      <c r="BC315" s="786"/>
      <c r="BD315" s="790"/>
      <c r="BE315" s="785"/>
    </row>
    <row r="316" spans="2:57" s="789" customFormat="1">
      <c r="B316" s="785"/>
      <c r="H316" s="785"/>
      <c r="K316" s="790"/>
      <c r="O316" s="786"/>
      <c r="P316" s="790"/>
      <c r="Q316" s="786"/>
      <c r="S316" s="786"/>
      <c r="U316" s="791"/>
      <c r="V316" s="819"/>
      <c r="W316" s="791"/>
      <c r="X316" s="820"/>
      <c r="Z316" s="786"/>
      <c r="AF316" s="819"/>
      <c r="AH316" s="819"/>
      <c r="AK316" s="786"/>
      <c r="AN316" s="791"/>
      <c r="AP316" s="785"/>
      <c r="AS316" s="785"/>
      <c r="AV316" s="790"/>
      <c r="AW316" s="786"/>
      <c r="AX316" s="1574"/>
      <c r="AZ316" s="786"/>
      <c r="BA316" s="786"/>
      <c r="BC316" s="786"/>
      <c r="BD316" s="790"/>
      <c r="BE316" s="785"/>
    </row>
    <row r="317" spans="2:57" s="789" customFormat="1">
      <c r="B317" s="785"/>
      <c r="H317" s="785"/>
      <c r="K317" s="790"/>
      <c r="O317" s="786"/>
      <c r="P317" s="790"/>
      <c r="Q317" s="786"/>
      <c r="S317" s="786"/>
      <c r="U317" s="791"/>
      <c r="V317" s="819"/>
      <c r="W317" s="791"/>
      <c r="X317" s="820"/>
      <c r="Z317" s="786"/>
      <c r="AF317" s="819"/>
      <c r="AH317" s="819"/>
      <c r="AK317" s="786"/>
      <c r="AN317" s="791"/>
      <c r="AP317" s="785"/>
      <c r="AS317" s="785"/>
      <c r="AV317" s="790"/>
      <c r="AW317" s="786"/>
      <c r="AX317" s="1574"/>
      <c r="AZ317" s="786"/>
      <c r="BA317" s="786"/>
      <c r="BC317" s="786"/>
      <c r="BD317" s="790"/>
      <c r="BE317" s="785"/>
    </row>
    <row r="318" spans="2:57" s="789" customFormat="1">
      <c r="B318" s="785"/>
      <c r="H318" s="785"/>
      <c r="K318" s="790"/>
      <c r="O318" s="786"/>
      <c r="P318" s="790"/>
      <c r="Q318" s="786"/>
      <c r="S318" s="786"/>
      <c r="U318" s="791"/>
      <c r="V318" s="819"/>
      <c r="W318" s="791"/>
      <c r="X318" s="820"/>
      <c r="Z318" s="786"/>
      <c r="AF318" s="819"/>
      <c r="AH318" s="819"/>
      <c r="AK318" s="786"/>
      <c r="AN318" s="791"/>
      <c r="AP318" s="785"/>
      <c r="AS318" s="785"/>
      <c r="AV318" s="790"/>
      <c r="AW318" s="786"/>
      <c r="AX318" s="1574"/>
      <c r="AZ318" s="786"/>
      <c r="BA318" s="786"/>
      <c r="BC318" s="786"/>
      <c r="BD318" s="790"/>
      <c r="BE318" s="785"/>
    </row>
    <row r="319" spans="2:57" s="789" customFormat="1">
      <c r="B319" s="785"/>
      <c r="H319" s="785"/>
      <c r="K319" s="790"/>
      <c r="O319" s="786"/>
      <c r="P319" s="790"/>
      <c r="Q319" s="786"/>
      <c r="S319" s="786"/>
      <c r="U319" s="791"/>
      <c r="V319" s="819"/>
      <c r="W319" s="791"/>
      <c r="X319" s="820"/>
      <c r="Z319" s="786"/>
      <c r="AF319" s="819"/>
      <c r="AH319" s="819"/>
      <c r="AK319" s="786"/>
      <c r="AN319" s="791"/>
      <c r="AP319" s="785"/>
      <c r="AS319" s="785"/>
      <c r="AV319" s="790"/>
      <c r="AW319" s="786"/>
      <c r="AX319" s="1574"/>
      <c r="AZ319" s="786"/>
      <c r="BA319" s="786"/>
      <c r="BC319" s="786"/>
      <c r="BD319" s="790"/>
      <c r="BE319" s="785"/>
    </row>
    <row r="320" spans="2:57" s="789" customFormat="1">
      <c r="B320" s="785"/>
      <c r="H320" s="785"/>
      <c r="K320" s="790"/>
      <c r="O320" s="786"/>
      <c r="P320" s="790"/>
      <c r="Q320" s="786"/>
      <c r="S320" s="786"/>
      <c r="U320" s="791"/>
      <c r="V320" s="819"/>
      <c r="W320" s="791"/>
      <c r="X320" s="820"/>
      <c r="Z320" s="786"/>
      <c r="AF320" s="819"/>
      <c r="AH320" s="819"/>
      <c r="AK320" s="786"/>
      <c r="AN320" s="791"/>
      <c r="AP320" s="785"/>
      <c r="AS320" s="785"/>
      <c r="AV320" s="790"/>
      <c r="AW320" s="786"/>
      <c r="AX320" s="1574"/>
      <c r="AZ320" s="786"/>
      <c r="BA320" s="786"/>
      <c r="BC320" s="786"/>
      <c r="BD320" s="790"/>
      <c r="BE320" s="785"/>
    </row>
    <row r="321" spans="2:57" s="789" customFormat="1">
      <c r="B321" s="785"/>
      <c r="H321" s="785"/>
      <c r="K321" s="790"/>
      <c r="O321" s="786"/>
      <c r="P321" s="790"/>
      <c r="Q321" s="786"/>
      <c r="S321" s="786"/>
      <c r="U321" s="791"/>
      <c r="V321" s="819"/>
      <c r="W321" s="791"/>
      <c r="X321" s="820"/>
      <c r="Z321" s="786"/>
      <c r="AF321" s="819"/>
      <c r="AH321" s="819"/>
      <c r="AK321" s="786"/>
      <c r="AN321" s="791"/>
      <c r="AP321" s="785"/>
      <c r="AS321" s="785"/>
      <c r="AV321" s="790"/>
      <c r="AW321" s="786"/>
      <c r="AX321" s="1574"/>
      <c r="AZ321" s="786"/>
      <c r="BA321" s="786"/>
      <c r="BC321" s="786"/>
      <c r="BD321" s="790"/>
      <c r="BE321" s="785"/>
    </row>
    <row r="322" spans="2:57" s="789" customFormat="1">
      <c r="B322" s="785"/>
      <c r="H322" s="785"/>
      <c r="K322" s="790"/>
      <c r="O322" s="786"/>
      <c r="P322" s="790"/>
      <c r="Q322" s="786"/>
      <c r="S322" s="786"/>
      <c r="U322" s="791"/>
      <c r="V322" s="819"/>
      <c r="W322" s="791"/>
      <c r="X322" s="820"/>
      <c r="Z322" s="786"/>
      <c r="AF322" s="819"/>
      <c r="AH322" s="819"/>
      <c r="AK322" s="786"/>
      <c r="AN322" s="791"/>
      <c r="AP322" s="785"/>
      <c r="AS322" s="785"/>
      <c r="AV322" s="790"/>
      <c r="AW322" s="786"/>
      <c r="AX322" s="1574"/>
      <c r="AZ322" s="786"/>
      <c r="BA322" s="786"/>
      <c r="BC322" s="786"/>
      <c r="BD322" s="790"/>
      <c r="BE322" s="785"/>
    </row>
    <row r="323" spans="2:57" s="789" customFormat="1">
      <c r="B323" s="785"/>
      <c r="H323" s="785"/>
      <c r="K323" s="790"/>
      <c r="O323" s="786"/>
      <c r="P323" s="790"/>
      <c r="Q323" s="786"/>
      <c r="S323" s="786"/>
      <c r="U323" s="791"/>
      <c r="V323" s="819"/>
      <c r="W323" s="791"/>
      <c r="X323" s="820"/>
      <c r="Z323" s="786"/>
      <c r="AF323" s="819"/>
      <c r="AH323" s="819"/>
      <c r="AK323" s="786"/>
      <c r="AN323" s="791"/>
      <c r="AP323" s="785"/>
      <c r="AS323" s="785"/>
      <c r="AV323" s="790"/>
      <c r="AW323" s="786"/>
      <c r="AX323" s="1574"/>
      <c r="AZ323" s="786"/>
      <c r="BA323" s="786"/>
      <c r="BC323" s="786"/>
      <c r="BD323" s="790"/>
      <c r="BE323" s="785"/>
    </row>
    <row r="324" spans="2:57" s="789" customFormat="1">
      <c r="B324" s="785"/>
      <c r="H324" s="785"/>
      <c r="K324" s="790"/>
      <c r="O324" s="786"/>
      <c r="P324" s="790"/>
      <c r="Q324" s="786"/>
      <c r="S324" s="786"/>
      <c r="U324" s="791"/>
      <c r="V324" s="819"/>
      <c r="W324" s="791"/>
      <c r="X324" s="820"/>
      <c r="Z324" s="786"/>
      <c r="AF324" s="819"/>
      <c r="AH324" s="819"/>
      <c r="AK324" s="786"/>
      <c r="AN324" s="791"/>
      <c r="AP324" s="785"/>
      <c r="AS324" s="785"/>
      <c r="AV324" s="790"/>
      <c r="AW324" s="786"/>
      <c r="AX324" s="1574"/>
      <c r="AZ324" s="786"/>
      <c r="BA324" s="786"/>
      <c r="BC324" s="786"/>
      <c r="BD324" s="790"/>
      <c r="BE324" s="785"/>
    </row>
    <row r="325" spans="2:57" s="789" customFormat="1">
      <c r="B325" s="785"/>
      <c r="H325" s="785"/>
      <c r="K325" s="790"/>
      <c r="O325" s="786"/>
      <c r="P325" s="790"/>
      <c r="Q325" s="786"/>
      <c r="S325" s="786"/>
      <c r="U325" s="791"/>
      <c r="V325" s="819"/>
      <c r="W325" s="791"/>
      <c r="X325" s="820"/>
      <c r="Z325" s="786"/>
      <c r="AF325" s="819"/>
      <c r="AH325" s="819"/>
      <c r="AK325" s="786"/>
      <c r="AN325" s="791"/>
      <c r="AP325" s="785"/>
      <c r="AS325" s="785"/>
      <c r="AV325" s="790"/>
      <c r="AW325" s="786"/>
      <c r="AX325" s="1574"/>
      <c r="AZ325" s="786"/>
      <c r="BA325" s="786"/>
      <c r="BC325" s="786"/>
      <c r="BD325" s="790"/>
      <c r="BE325" s="785"/>
    </row>
    <row r="326" spans="2:57" s="789" customFormat="1">
      <c r="B326" s="785"/>
      <c r="H326" s="785"/>
      <c r="K326" s="790"/>
      <c r="O326" s="786"/>
      <c r="P326" s="790"/>
      <c r="Q326" s="786"/>
      <c r="S326" s="786"/>
      <c r="U326" s="791"/>
      <c r="V326" s="819"/>
      <c r="W326" s="791"/>
      <c r="X326" s="820"/>
      <c r="Z326" s="786"/>
      <c r="AF326" s="819"/>
      <c r="AH326" s="819"/>
      <c r="AK326" s="786"/>
      <c r="AN326" s="791"/>
      <c r="AP326" s="785"/>
      <c r="AS326" s="785"/>
      <c r="AV326" s="790"/>
      <c r="AW326" s="786"/>
      <c r="AX326" s="1574"/>
      <c r="AZ326" s="786"/>
      <c r="BA326" s="786"/>
      <c r="BC326" s="786"/>
      <c r="BD326" s="790"/>
      <c r="BE326" s="785"/>
    </row>
    <row r="327" spans="2:57" s="789" customFormat="1">
      <c r="B327" s="785"/>
      <c r="H327" s="785"/>
      <c r="K327" s="790"/>
      <c r="O327" s="786"/>
      <c r="P327" s="790"/>
      <c r="Q327" s="786"/>
      <c r="S327" s="786"/>
      <c r="U327" s="791"/>
      <c r="V327" s="819"/>
      <c r="W327" s="791"/>
      <c r="X327" s="820"/>
      <c r="Z327" s="786"/>
      <c r="AF327" s="819"/>
      <c r="AH327" s="819"/>
      <c r="AK327" s="786"/>
      <c r="AN327" s="791"/>
      <c r="AP327" s="785"/>
      <c r="AS327" s="785"/>
      <c r="AV327" s="790"/>
      <c r="AW327" s="786"/>
      <c r="AX327" s="1574"/>
      <c r="AZ327" s="786"/>
      <c r="BA327" s="786"/>
      <c r="BC327" s="786"/>
      <c r="BD327" s="790"/>
      <c r="BE327" s="785"/>
    </row>
    <row r="328" spans="2:57" s="789" customFormat="1">
      <c r="B328" s="785"/>
      <c r="H328" s="785"/>
      <c r="K328" s="790"/>
      <c r="O328" s="786"/>
      <c r="P328" s="790"/>
      <c r="Q328" s="786"/>
      <c r="S328" s="786"/>
      <c r="U328" s="791"/>
      <c r="V328" s="819"/>
      <c r="W328" s="791"/>
      <c r="X328" s="820"/>
      <c r="Z328" s="786"/>
      <c r="AF328" s="819"/>
      <c r="AH328" s="819"/>
      <c r="AK328" s="786"/>
      <c r="AN328" s="791"/>
      <c r="AP328" s="785"/>
      <c r="AS328" s="785"/>
      <c r="AV328" s="790"/>
      <c r="AW328" s="786"/>
      <c r="AX328" s="1574"/>
      <c r="AZ328" s="786"/>
      <c r="BA328" s="786"/>
      <c r="BC328" s="786"/>
      <c r="BD328" s="790"/>
      <c r="BE328" s="785"/>
    </row>
    <row r="329" spans="2:57" s="789" customFormat="1">
      <c r="B329" s="785"/>
      <c r="H329" s="785"/>
      <c r="K329" s="790"/>
      <c r="O329" s="786"/>
      <c r="P329" s="790"/>
      <c r="Q329" s="786"/>
      <c r="S329" s="786"/>
      <c r="U329" s="791"/>
      <c r="V329" s="819"/>
      <c r="W329" s="791"/>
      <c r="X329" s="820"/>
      <c r="Z329" s="786"/>
      <c r="AF329" s="819"/>
      <c r="AH329" s="819"/>
      <c r="AK329" s="786"/>
      <c r="AN329" s="791"/>
      <c r="AP329" s="785"/>
      <c r="AS329" s="785"/>
      <c r="AV329" s="790"/>
      <c r="AW329" s="786"/>
      <c r="AX329" s="1574"/>
      <c r="AZ329" s="786"/>
      <c r="BA329" s="786"/>
      <c r="BC329" s="786"/>
      <c r="BD329" s="790"/>
      <c r="BE329" s="785"/>
    </row>
    <row r="330" spans="2:57" s="789" customFormat="1">
      <c r="B330" s="785"/>
      <c r="H330" s="785"/>
      <c r="K330" s="790"/>
      <c r="O330" s="786"/>
      <c r="P330" s="790"/>
      <c r="Q330" s="786"/>
      <c r="S330" s="786"/>
      <c r="U330" s="791"/>
      <c r="V330" s="819"/>
      <c r="W330" s="791"/>
      <c r="X330" s="820"/>
      <c r="Z330" s="786"/>
      <c r="AF330" s="819"/>
      <c r="AH330" s="819"/>
      <c r="AK330" s="786"/>
      <c r="AN330" s="791"/>
      <c r="AP330" s="785"/>
      <c r="AS330" s="785"/>
      <c r="AV330" s="790"/>
      <c r="AW330" s="786"/>
      <c r="AX330" s="1574"/>
      <c r="AZ330" s="786"/>
      <c r="BA330" s="786"/>
      <c r="BC330" s="786"/>
      <c r="BD330" s="790"/>
      <c r="BE330" s="785"/>
    </row>
    <row r="331" spans="2:57" s="789" customFormat="1">
      <c r="B331" s="785"/>
      <c r="H331" s="785"/>
      <c r="K331" s="790"/>
      <c r="O331" s="786"/>
      <c r="P331" s="790"/>
      <c r="Q331" s="786"/>
      <c r="S331" s="786"/>
      <c r="U331" s="791"/>
      <c r="V331" s="819"/>
      <c r="W331" s="791"/>
      <c r="X331" s="820"/>
      <c r="Z331" s="786"/>
      <c r="AF331" s="819"/>
      <c r="AH331" s="819"/>
      <c r="AK331" s="786"/>
      <c r="AN331" s="791"/>
      <c r="AP331" s="785"/>
      <c r="AS331" s="785"/>
      <c r="AV331" s="790"/>
      <c r="AW331" s="786"/>
      <c r="AX331" s="1574"/>
      <c r="AZ331" s="786"/>
      <c r="BA331" s="786"/>
      <c r="BC331" s="786"/>
      <c r="BD331" s="790"/>
      <c r="BE331" s="785"/>
    </row>
    <row r="332" spans="2:57" s="789" customFormat="1">
      <c r="B332" s="785"/>
      <c r="H332" s="785"/>
      <c r="K332" s="790"/>
      <c r="O332" s="786"/>
      <c r="P332" s="790"/>
      <c r="Q332" s="786"/>
      <c r="S332" s="786"/>
      <c r="U332" s="791"/>
      <c r="V332" s="819"/>
      <c r="W332" s="791"/>
      <c r="X332" s="820"/>
      <c r="Z332" s="786"/>
      <c r="AF332" s="819"/>
      <c r="AH332" s="819"/>
      <c r="AK332" s="786"/>
      <c r="AN332" s="791"/>
      <c r="AP332" s="785"/>
      <c r="AS332" s="785"/>
      <c r="AV332" s="790"/>
      <c r="AW332" s="786"/>
      <c r="AX332" s="1574"/>
      <c r="AZ332" s="786"/>
      <c r="BA332" s="786"/>
      <c r="BC332" s="786"/>
      <c r="BD332" s="790"/>
      <c r="BE332" s="785"/>
    </row>
    <row r="333" spans="2:57" s="789" customFormat="1">
      <c r="B333" s="785"/>
      <c r="H333" s="785"/>
      <c r="K333" s="790"/>
      <c r="O333" s="786"/>
      <c r="P333" s="790"/>
      <c r="Q333" s="786"/>
      <c r="S333" s="786"/>
      <c r="U333" s="791"/>
      <c r="V333" s="819"/>
      <c r="W333" s="791"/>
      <c r="X333" s="820"/>
      <c r="Z333" s="786"/>
      <c r="AF333" s="819"/>
      <c r="AH333" s="819"/>
      <c r="AK333" s="786"/>
      <c r="AN333" s="791"/>
      <c r="AP333" s="785"/>
      <c r="AS333" s="785"/>
      <c r="AV333" s="790"/>
      <c r="AW333" s="786"/>
      <c r="AX333" s="1574"/>
      <c r="AZ333" s="786"/>
      <c r="BA333" s="786"/>
      <c r="BC333" s="786"/>
      <c r="BD333" s="790"/>
      <c r="BE333" s="785"/>
    </row>
    <row r="334" spans="2:57" s="789" customFormat="1">
      <c r="B334" s="785"/>
      <c r="H334" s="785"/>
      <c r="K334" s="790"/>
      <c r="O334" s="786"/>
      <c r="P334" s="790"/>
      <c r="Q334" s="786"/>
      <c r="S334" s="786"/>
      <c r="U334" s="791"/>
      <c r="V334" s="819"/>
      <c r="W334" s="791"/>
      <c r="X334" s="820"/>
      <c r="Z334" s="786"/>
      <c r="AF334" s="819"/>
      <c r="AH334" s="819"/>
      <c r="AK334" s="786"/>
      <c r="AN334" s="791"/>
      <c r="AP334" s="785"/>
      <c r="AS334" s="785"/>
      <c r="AV334" s="790"/>
      <c r="AW334" s="786"/>
      <c r="AX334" s="1574"/>
      <c r="AZ334" s="786"/>
      <c r="BA334" s="786"/>
      <c r="BC334" s="786"/>
      <c r="BD334" s="790"/>
      <c r="BE334" s="785"/>
    </row>
    <row r="335" spans="2:57" s="789" customFormat="1">
      <c r="B335" s="785"/>
      <c r="H335" s="785"/>
      <c r="K335" s="790"/>
      <c r="O335" s="786"/>
      <c r="P335" s="790"/>
      <c r="Q335" s="786"/>
      <c r="S335" s="786"/>
      <c r="U335" s="791"/>
      <c r="V335" s="819"/>
      <c r="W335" s="791"/>
      <c r="X335" s="820"/>
      <c r="Z335" s="786"/>
      <c r="AF335" s="819"/>
      <c r="AH335" s="819"/>
      <c r="AK335" s="786"/>
      <c r="AN335" s="791"/>
      <c r="AP335" s="785"/>
      <c r="AS335" s="785"/>
      <c r="AV335" s="790"/>
      <c r="AW335" s="786"/>
      <c r="AX335" s="1574"/>
      <c r="AZ335" s="786"/>
      <c r="BA335" s="786"/>
      <c r="BC335" s="786"/>
      <c r="BD335" s="790"/>
      <c r="BE335" s="785"/>
    </row>
    <row r="336" spans="2:57" s="789" customFormat="1">
      <c r="B336" s="785"/>
      <c r="H336" s="785"/>
      <c r="K336" s="790"/>
      <c r="O336" s="786"/>
      <c r="P336" s="790"/>
      <c r="Q336" s="786"/>
      <c r="S336" s="786"/>
      <c r="U336" s="791"/>
      <c r="V336" s="819"/>
      <c r="W336" s="791"/>
      <c r="X336" s="820"/>
      <c r="Z336" s="786"/>
      <c r="AF336" s="819"/>
      <c r="AH336" s="819"/>
      <c r="AK336" s="786"/>
      <c r="AN336" s="791"/>
      <c r="AP336" s="785"/>
      <c r="AS336" s="785"/>
      <c r="AV336" s="790"/>
      <c r="AW336" s="786"/>
      <c r="AX336" s="1574"/>
      <c r="AZ336" s="786"/>
      <c r="BA336" s="786"/>
      <c r="BC336" s="786"/>
      <c r="BD336" s="790"/>
      <c r="BE336" s="785"/>
    </row>
    <row r="337" spans="2:57" s="789" customFormat="1">
      <c r="B337" s="785"/>
      <c r="H337" s="785"/>
      <c r="K337" s="790"/>
      <c r="O337" s="786"/>
      <c r="P337" s="790"/>
      <c r="Q337" s="786"/>
      <c r="S337" s="786"/>
      <c r="U337" s="791"/>
      <c r="V337" s="819"/>
      <c r="W337" s="791"/>
      <c r="X337" s="820"/>
      <c r="Z337" s="786"/>
      <c r="AF337" s="819"/>
      <c r="AH337" s="819"/>
      <c r="AK337" s="786"/>
      <c r="AN337" s="791"/>
      <c r="AP337" s="785"/>
      <c r="AS337" s="785"/>
      <c r="AV337" s="790"/>
      <c r="AW337" s="786"/>
      <c r="AX337" s="1574"/>
      <c r="AZ337" s="786"/>
      <c r="BA337" s="786"/>
      <c r="BC337" s="786"/>
      <c r="BD337" s="790"/>
      <c r="BE337" s="785"/>
    </row>
    <row r="338" spans="2:57" s="789" customFormat="1">
      <c r="B338" s="785"/>
      <c r="H338" s="785"/>
      <c r="K338" s="790"/>
      <c r="O338" s="786"/>
      <c r="P338" s="790"/>
      <c r="Q338" s="786"/>
      <c r="S338" s="786"/>
      <c r="U338" s="791"/>
      <c r="V338" s="819"/>
      <c r="W338" s="791"/>
      <c r="X338" s="820"/>
      <c r="Z338" s="786"/>
      <c r="AF338" s="819"/>
      <c r="AH338" s="819"/>
      <c r="AK338" s="786"/>
      <c r="AN338" s="791"/>
      <c r="AP338" s="785"/>
      <c r="AS338" s="785"/>
      <c r="AV338" s="790"/>
      <c r="AW338" s="786"/>
      <c r="AX338" s="1574"/>
      <c r="AZ338" s="786"/>
      <c r="BA338" s="786"/>
      <c r="BC338" s="786"/>
      <c r="BD338" s="790"/>
      <c r="BE338" s="785"/>
    </row>
    <row r="339" spans="2:57" s="789" customFormat="1">
      <c r="B339" s="785"/>
      <c r="H339" s="785"/>
      <c r="K339" s="790"/>
      <c r="O339" s="786"/>
      <c r="P339" s="790"/>
      <c r="Q339" s="786"/>
      <c r="S339" s="786"/>
      <c r="U339" s="791"/>
      <c r="V339" s="819"/>
      <c r="W339" s="791"/>
      <c r="X339" s="820"/>
      <c r="Z339" s="786"/>
      <c r="AF339" s="819"/>
      <c r="AH339" s="819"/>
      <c r="AK339" s="786"/>
      <c r="AN339" s="791"/>
      <c r="AP339" s="785"/>
      <c r="AS339" s="785"/>
      <c r="AV339" s="790"/>
      <c r="AW339" s="786"/>
      <c r="AX339" s="1574"/>
      <c r="AZ339" s="786"/>
      <c r="BA339" s="786"/>
      <c r="BC339" s="786"/>
      <c r="BD339" s="790"/>
      <c r="BE339" s="785"/>
    </row>
    <row r="340" spans="2:57" s="789" customFormat="1">
      <c r="B340" s="785"/>
      <c r="H340" s="785"/>
      <c r="K340" s="790"/>
      <c r="O340" s="786"/>
      <c r="P340" s="790"/>
      <c r="Q340" s="786"/>
      <c r="S340" s="786"/>
      <c r="U340" s="791"/>
      <c r="V340" s="819"/>
      <c r="W340" s="791"/>
      <c r="X340" s="820"/>
      <c r="Z340" s="786"/>
      <c r="AF340" s="819"/>
      <c r="AH340" s="819"/>
      <c r="AK340" s="786"/>
      <c r="AN340" s="791"/>
      <c r="AP340" s="785"/>
      <c r="AS340" s="785"/>
      <c r="AV340" s="790"/>
      <c r="AW340" s="786"/>
      <c r="AX340" s="1574"/>
      <c r="AZ340" s="786"/>
      <c r="BA340" s="786"/>
      <c r="BC340" s="786"/>
      <c r="BD340" s="790"/>
      <c r="BE340" s="785"/>
    </row>
    <row r="341" spans="2:57" s="789" customFormat="1">
      <c r="B341" s="785"/>
      <c r="H341" s="785"/>
      <c r="K341" s="790"/>
      <c r="O341" s="786"/>
      <c r="P341" s="790"/>
      <c r="Q341" s="786"/>
      <c r="S341" s="786"/>
      <c r="U341" s="791"/>
      <c r="V341" s="819"/>
      <c r="W341" s="791"/>
      <c r="X341" s="820"/>
      <c r="Z341" s="786"/>
      <c r="AF341" s="819"/>
      <c r="AH341" s="819"/>
      <c r="AK341" s="786"/>
      <c r="AN341" s="791"/>
      <c r="AP341" s="785"/>
      <c r="AS341" s="785"/>
      <c r="AV341" s="790"/>
      <c r="AW341" s="786"/>
      <c r="AX341" s="1574"/>
      <c r="AZ341" s="786"/>
      <c r="BA341" s="786"/>
      <c r="BC341" s="786"/>
      <c r="BD341" s="790"/>
      <c r="BE341" s="785"/>
    </row>
    <row r="342" spans="2:57" s="789" customFormat="1">
      <c r="B342" s="785"/>
      <c r="H342" s="785"/>
      <c r="K342" s="790"/>
      <c r="O342" s="786"/>
      <c r="P342" s="790"/>
      <c r="Q342" s="786"/>
      <c r="S342" s="786"/>
      <c r="U342" s="791"/>
      <c r="V342" s="819"/>
      <c r="W342" s="791"/>
      <c r="X342" s="820"/>
      <c r="Z342" s="786"/>
      <c r="AF342" s="819"/>
      <c r="AH342" s="819"/>
      <c r="AK342" s="786"/>
      <c r="AN342" s="791"/>
      <c r="AP342" s="785"/>
      <c r="AS342" s="785"/>
      <c r="AV342" s="790"/>
      <c r="AW342" s="786"/>
      <c r="AX342" s="1574"/>
      <c r="AZ342" s="786"/>
      <c r="BA342" s="786"/>
      <c r="BC342" s="786"/>
      <c r="BD342" s="790"/>
      <c r="BE342" s="785"/>
    </row>
    <row r="343" spans="2:57" s="789" customFormat="1">
      <c r="B343" s="785"/>
      <c r="H343" s="785"/>
      <c r="K343" s="790"/>
      <c r="O343" s="786"/>
      <c r="P343" s="790"/>
      <c r="Q343" s="786"/>
      <c r="S343" s="786"/>
      <c r="U343" s="791"/>
      <c r="V343" s="819"/>
      <c r="W343" s="791"/>
      <c r="X343" s="820"/>
      <c r="Z343" s="786"/>
      <c r="AF343" s="819"/>
      <c r="AH343" s="819"/>
      <c r="AK343" s="786"/>
      <c r="AN343" s="791"/>
      <c r="AP343" s="785"/>
      <c r="AS343" s="785"/>
      <c r="AV343" s="790"/>
      <c r="AW343" s="786"/>
      <c r="AX343" s="1574"/>
      <c r="AZ343" s="786"/>
      <c r="BA343" s="786"/>
      <c r="BC343" s="786"/>
      <c r="BD343" s="790"/>
      <c r="BE343" s="785"/>
    </row>
    <row r="344" spans="2:57" s="789" customFormat="1">
      <c r="B344" s="785"/>
      <c r="H344" s="785"/>
      <c r="K344" s="790"/>
      <c r="O344" s="786"/>
      <c r="P344" s="790"/>
      <c r="Q344" s="786"/>
      <c r="S344" s="786"/>
      <c r="U344" s="791"/>
      <c r="V344" s="819"/>
      <c r="W344" s="791"/>
      <c r="X344" s="820"/>
      <c r="Z344" s="786"/>
      <c r="AF344" s="819"/>
      <c r="AH344" s="819"/>
      <c r="AK344" s="786"/>
      <c r="AN344" s="791"/>
      <c r="AP344" s="785"/>
      <c r="AS344" s="785"/>
      <c r="AV344" s="790"/>
      <c r="AW344" s="786"/>
      <c r="AX344" s="1574"/>
      <c r="AZ344" s="786"/>
      <c r="BA344" s="786"/>
      <c r="BC344" s="786"/>
      <c r="BD344" s="790"/>
      <c r="BE344" s="785"/>
    </row>
    <row r="345" spans="2:57" s="789" customFormat="1">
      <c r="B345" s="785"/>
      <c r="H345" s="785"/>
      <c r="K345" s="790"/>
      <c r="O345" s="786"/>
      <c r="P345" s="790"/>
      <c r="Q345" s="786"/>
      <c r="S345" s="786"/>
      <c r="U345" s="791"/>
      <c r="V345" s="819"/>
      <c r="W345" s="791"/>
      <c r="X345" s="820"/>
      <c r="Z345" s="786"/>
      <c r="AF345" s="819"/>
      <c r="AH345" s="819"/>
      <c r="AK345" s="786"/>
      <c r="AN345" s="791"/>
      <c r="AP345" s="785"/>
      <c r="AS345" s="785"/>
      <c r="AV345" s="790"/>
      <c r="AW345" s="786"/>
      <c r="AX345" s="1574"/>
      <c r="AZ345" s="786"/>
      <c r="BA345" s="786"/>
      <c r="BC345" s="786"/>
      <c r="BD345" s="790"/>
      <c r="BE345" s="785"/>
    </row>
    <row r="346" spans="2:57" s="789" customFormat="1">
      <c r="B346" s="785"/>
      <c r="H346" s="785"/>
      <c r="K346" s="790"/>
      <c r="O346" s="786"/>
      <c r="P346" s="790"/>
      <c r="Q346" s="786"/>
      <c r="S346" s="786"/>
      <c r="U346" s="791"/>
      <c r="V346" s="819"/>
      <c r="W346" s="791"/>
      <c r="X346" s="820"/>
      <c r="Z346" s="786"/>
      <c r="AF346" s="819"/>
      <c r="AH346" s="819"/>
      <c r="AK346" s="786"/>
      <c r="AN346" s="791"/>
      <c r="AP346" s="785"/>
      <c r="AS346" s="785"/>
      <c r="AV346" s="790"/>
      <c r="AW346" s="786"/>
      <c r="AX346" s="1574"/>
      <c r="AZ346" s="786"/>
      <c r="BA346" s="786"/>
      <c r="BC346" s="786"/>
      <c r="BD346" s="790"/>
      <c r="BE346" s="785"/>
    </row>
    <row r="347" spans="2:57" s="789" customFormat="1">
      <c r="B347" s="785"/>
      <c r="H347" s="785"/>
      <c r="K347" s="790"/>
      <c r="O347" s="786"/>
      <c r="P347" s="790"/>
      <c r="Q347" s="786"/>
      <c r="S347" s="786"/>
      <c r="U347" s="791"/>
      <c r="V347" s="819"/>
      <c r="W347" s="791"/>
      <c r="X347" s="820"/>
      <c r="Z347" s="786"/>
      <c r="AF347" s="819"/>
      <c r="AH347" s="819"/>
      <c r="AK347" s="786"/>
      <c r="AN347" s="791"/>
      <c r="AP347" s="785"/>
      <c r="AS347" s="785"/>
      <c r="AV347" s="790"/>
      <c r="AW347" s="786"/>
      <c r="AX347" s="1574"/>
      <c r="AZ347" s="786"/>
      <c r="BA347" s="786"/>
      <c r="BC347" s="786"/>
      <c r="BD347" s="790"/>
      <c r="BE347" s="785"/>
    </row>
    <row r="348" spans="2:57" s="789" customFormat="1">
      <c r="B348" s="785"/>
      <c r="H348" s="785"/>
      <c r="K348" s="790"/>
      <c r="O348" s="786"/>
      <c r="P348" s="790"/>
      <c r="Q348" s="786"/>
      <c r="S348" s="786"/>
      <c r="U348" s="791"/>
      <c r="V348" s="819"/>
      <c r="W348" s="791"/>
      <c r="X348" s="820"/>
      <c r="Z348" s="786"/>
      <c r="AF348" s="819"/>
      <c r="AH348" s="819"/>
      <c r="AK348" s="786"/>
      <c r="AN348" s="791"/>
      <c r="AP348" s="785"/>
      <c r="AS348" s="785"/>
      <c r="AV348" s="790"/>
      <c r="AW348" s="786"/>
      <c r="AX348" s="1574"/>
      <c r="AZ348" s="786"/>
      <c r="BA348" s="786"/>
      <c r="BC348" s="786"/>
      <c r="BD348" s="790"/>
      <c r="BE348" s="785"/>
    </row>
    <row r="349" spans="2:57" s="789" customFormat="1">
      <c r="B349" s="785"/>
      <c r="H349" s="785"/>
      <c r="K349" s="790"/>
      <c r="O349" s="786"/>
      <c r="P349" s="790"/>
      <c r="Q349" s="786"/>
      <c r="S349" s="786"/>
      <c r="U349" s="791"/>
      <c r="V349" s="819"/>
      <c r="W349" s="791"/>
      <c r="X349" s="820"/>
      <c r="Z349" s="786"/>
      <c r="AF349" s="819"/>
      <c r="AH349" s="819"/>
      <c r="AK349" s="786"/>
      <c r="AN349" s="791"/>
      <c r="AP349" s="785"/>
      <c r="AS349" s="785"/>
      <c r="AV349" s="790"/>
      <c r="AW349" s="786"/>
      <c r="AX349" s="1574"/>
      <c r="AZ349" s="786"/>
      <c r="BA349" s="786"/>
      <c r="BC349" s="786"/>
      <c r="BD349" s="790"/>
      <c r="BE349" s="785"/>
    </row>
    <row r="350" spans="2:57" s="789" customFormat="1">
      <c r="B350" s="785"/>
      <c r="H350" s="785"/>
      <c r="K350" s="790"/>
      <c r="O350" s="786"/>
      <c r="P350" s="790"/>
      <c r="Q350" s="786"/>
      <c r="S350" s="786"/>
      <c r="U350" s="791"/>
      <c r="V350" s="819"/>
      <c r="W350" s="791"/>
      <c r="X350" s="820"/>
      <c r="Z350" s="786"/>
      <c r="AF350" s="819"/>
      <c r="AH350" s="819"/>
      <c r="AK350" s="786"/>
      <c r="AN350" s="791"/>
      <c r="AP350" s="785"/>
      <c r="AS350" s="785"/>
      <c r="AV350" s="790"/>
      <c r="AW350" s="786"/>
      <c r="AX350" s="1574"/>
      <c r="AZ350" s="786"/>
      <c r="BA350" s="786"/>
      <c r="BC350" s="786"/>
      <c r="BD350" s="790"/>
      <c r="BE350" s="785"/>
    </row>
    <row r="351" spans="2:57" s="789" customFormat="1">
      <c r="B351" s="785"/>
      <c r="H351" s="785"/>
      <c r="K351" s="790"/>
      <c r="O351" s="786"/>
      <c r="P351" s="790"/>
      <c r="Q351" s="786"/>
      <c r="S351" s="786"/>
      <c r="U351" s="791"/>
      <c r="V351" s="819"/>
      <c r="W351" s="791"/>
      <c r="X351" s="820"/>
      <c r="Z351" s="786"/>
      <c r="AF351" s="819"/>
      <c r="AH351" s="819"/>
      <c r="AK351" s="786"/>
      <c r="AN351" s="791"/>
      <c r="AP351" s="785"/>
      <c r="AS351" s="785"/>
      <c r="AV351" s="790"/>
      <c r="AW351" s="786"/>
      <c r="AX351" s="1574"/>
      <c r="AZ351" s="786"/>
      <c r="BA351" s="786"/>
      <c r="BC351" s="786"/>
      <c r="BD351" s="790"/>
      <c r="BE351" s="785"/>
    </row>
    <row r="352" spans="2:57" s="789" customFormat="1">
      <c r="B352" s="785"/>
      <c r="H352" s="785"/>
      <c r="K352" s="790"/>
      <c r="O352" s="786"/>
      <c r="P352" s="790"/>
      <c r="Q352" s="786"/>
      <c r="S352" s="786"/>
      <c r="U352" s="791"/>
      <c r="V352" s="819"/>
      <c r="W352" s="791"/>
      <c r="X352" s="820"/>
      <c r="Z352" s="786"/>
      <c r="AF352" s="819"/>
      <c r="AH352" s="819"/>
      <c r="AK352" s="786"/>
      <c r="AN352" s="791"/>
      <c r="AP352" s="785"/>
      <c r="AS352" s="785"/>
      <c r="AV352" s="790"/>
      <c r="AW352" s="786"/>
      <c r="AX352" s="1574"/>
      <c r="AZ352" s="786"/>
      <c r="BA352" s="786"/>
      <c r="BC352" s="786"/>
      <c r="BD352" s="790"/>
      <c r="BE352" s="785"/>
    </row>
    <row r="353" spans="2:57" s="789" customFormat="1">
      <c r="B353" s="785"/>
      <c r="H353" s="785"/>
      <c r="K353" s="790"/>
      <c r="O353" s="786"/>
      <c r="P353" s="790"/>
      <c r="Q353" s="786"/>
      <c r="S353" s="786"/>
      <c r="U353" s="791"/>
      <c r="V353" s="819"/>
      <c r="W353" s="791"/>
      <c r="X353" s="820"/>
      <c r="Z353" s="786"/>
      <c r="AF353" s="819"/>
      <c r="AH353" s="819"/>
      <c r="AK353" s="786"/>
      <c r="AN353" s="791"/>
      <c r="AP353" s="785"/>
      <c r="AS353" s="785"/>
      <c r="AV353" s="790"/>
      <c r="AW353" s="786"/>
      <c r="AX353" s="1574"/>
      <c r="AZ353" s="786"/>
      <c r="BA353" s="786"/>
      <c r="BC353" s="786"/>
      <c r="BD353" s="790"/>
      <c r="BE353" s="785"/>
    </row>
    <row r="354" spans="2:57" s="789" customFormat="1">
      <c r="B354" s="785"/>
      <c r="H354" s="785"/>
      <c r="K354" s="790"/>
      <c r="O354" s="786"/>
      <c r="P354" s="790"/>
      <c r="Q354" s="786"/>
      <c r="S354" s="786"/>
      <c r="U354" s="791"/>
      <c r="V354" s="819"/>
      <c r="W354" s="791"/>
      <c r="X354" s="820"/>
      <c r="Z354" s="786"/>
      <c r="AF354" s="819"/>
      <c r="AH354" s="819"/>
      <c r="AK354" s="786"/>
      <c r="AN354" s="791"/>
      <c r="AP354" s="785"/>
      <c r="AS354" s="785"/>
      <c r="AV354" s="790"/>
      <c r="AW354" s="786"/>
      <c r="AX354" s="1574"/>
      <c r="AZ354" s="786"/>
      <c r="BA354" s="786"/>
      <c r="BC354" s="786"/>
      <c r="BD354" s="790"/>
      <c r="BE354" s="785"/>
    </row>
    <row r="355" spans="2:57" s="789" customFormat="1">
      <c r="B355" s="785"/>
      <c r="H355" s="785"/>
      <c r="K355" s="790"/>
      <c r="O355" s="786"/>
      <c r="P355" s="790"/>
      <c r="Q355" s="786"/>
      <c r="S355" s="786"/>
      <c r="U355" s="791"/>
      <c r="V355" s="819"/>
      <c r="W355" s="791"/>
      <c r="X355" s="820"/>
      <c r="Z355" s="786"/>
      <c r="AF355" s="819"/>
      <c r="AH355" s="819"/>
      <c r="AK355" s="786"/>
      <c r="AN355" s="791"/>
      <c r="AP355" s="785"/>
      <c r="AS355" s="785"/>
      <c r="AV355" s="790"/>
      <c r="AW355" s="786"/>
      <c r="AX355" s="1574"/>
      <c r="AZ355" s="786"/>
      <c r="BA355" s="786"/>
      <c r="BC355" s="786"/>
      <c r="BD355" s="790"/>
      <c r="BE355" s="785"/>
    </row>
    <row r="356" spans="2:57" s="789" customFormat="1">
      <c r="B356" s="785"/>
      <c r="H356" s="785"/>
      <c r="K356" s="790"/>
      <c r="O356" s="786"/>
      <c r="P356" s="790"/>
      <c r="Q356" s="786"/>
      <c r="S356" s="786"/>
      <c r="U356" s="791"/>
      <c r="V356" s="819"/>
      <c r="W356" s="791"/>
      <c r="X356" s="820"/>
      <c r="Z356" s="786"/>
      <c r="AF356" s="819"/>
      <c r="AH356" s="819"/>
      <c r="AK356" s="786"/>
      <c r="AN356" s="791"/>
      <c r="AP356" s="785"/>
      <c r="AS356" s="785"/>
      <c r="AV356" s="790"/>
      <c r="AW356" s="786"/>
      <c r="AX356" s="1574"/>
      <c r="AZ356" s="786"/>
      <c r="BA356" s="786"/>
      <c r="BC356" s="786"/>
      <c r="BD356" s="790"/>
      <c r="BE356" s="785"/>
    </row>
    <row r="357" spans="2:57" s="789" customFormat="1">
      <c r="B357" s="785"/>
      <c r="H357" s="785"/>
      <c r="K357" s="790"/>
      <c r="O357" s="786"/>
      <c r="P357" s="790"/>
      <c r="Q357" s="786"/>
      <c r="S357" s="786"/>
      <c r="U357" s="791"/>
      <c r="V357" s="819"/>
      <c r="W357" s="791"/>
      <c r="X357" s="820"/>
      <c r="Z357" s="786"/>
      <c r="AF357" s="819"/>
      <c r="AH357" s="819"/>
      <c r="AK357" s="786"/>
      <c r="AN357" s="791"/>
      <c r="AP357" s="785"/>
      <c r="AS357" s="785"/>
      <c r="AV357" s="790"/>
      <c r="AW357" s="786"/>
      <c r="AX357" s="1574"/>
      <c r="AZ357" s="786"/>
      <c r="BA357" s="786"/>
      <c r="BC357" s="786"/>
      <c r="BD357" s="790"/>
      <c r="BE357" s="785"/>
    </row>
    <row r="358" spans="2:57" s="789" customFormat="1">
      <c r="B358" s="785"/>
      <c r="H358" s="785"/>
      <c r="K358" s="790"/>
      <c r="O358" s="786"/>
      <c r="P358" s="790"/>
      <c r="Q358" s="786"/>
      <c r="S358" s="786"/>
      <c r="U358" s="791"/>
      <c r="V358" s="819"/>
      <c r="W358" s="791"/>
      <c r="X358" s="820"/>
      <c r="Z358" s="786"/>
      <c r="AF358" s="819"/>
      <c r="AH358" s="819"/>
      <c r="AK358" s="786"/>
      <c r="AN358" s="791"/>
      <c r="AP358" s="785"/>
      <c r="AS358" s="785"/>
      <c r="AV358" s="790"/>
      <c r="AW358" s="786"/>
      <c r="AX358" s="1574"/>
      <c r="AZ358" s="786"/>
      <c r="BA358" s="786"/>
      <c r="BC358" s="786"/>
      <c r="BD358" s="790"/>
      <c r="BE358" s="785"/>
    </row>
    <row r="359" spans="2:57" s="789" customFormat="1">
      <c r="B359" s="785"/>
      <c r="H359" s="785"/>
      <c r="K359" s="790"/>
      <c r="O359" s="786"/>
      <c r="P359" s="790"/>
      <c r="Q359" s="786"/>
      <c r="S359" s="786"/>
      <c r="U359" s="791"/>
      <c r="V359" s="819"/>
      <c r="W359" s="791"/>
      <c r="X359" s="820"/>
      <c r="Z359" s="786"/>
      <c r="AF359" s="819"/>
      <c r="AH359" s="819"/>
      <c r="AK359" s="786"/>
      <c r="AN359" s="791"/>
      <c r="AP359" s="785"/>
      <c r="AS359" s="785"/>
      <c r="AV359" s="790"/>
      <c r="AW359" s="786"/>
      <c r="AX359" s="1574"/>
      <c r="AZ359" s="786"/>
      <c r="BA359" s="786"/>
      <c r="BC359" s="786"/>
      <c r="BD359" s="790"/>
      <c r="BE359" s="785"/>
    </row>
    <row r="360" spans="2:57" s="789" customFormat="1">
      <c r="B360" s="785"/>
      <c r="H360" s="785"/>
      <c r="K360" s="790"/>
      <c r="O360" s="786"/>
      <c r="P360" s="790"/>
      <c r="Q360" s="786"/>
      <c r="S360" s="786"/>
      <c r="U360" s="791"/>
      <c r="V360" s="819"/>
      <c r="W360" s="791"/>
      <c r="X360" s="820"/>
      <c r="Z360" s="786"/>
      <c r="AF360" s="819"/>
      <c r="AH360" s="819"/>
      <c r="AK360" s="786"/>
      <c r="AN360" s="791"/>
      <c r="AP360" s="785"/>
      <c r="AS360" s="785"/>
      <c r="AV360" s="790"/>
      <c r="AW360" s="786"/>
      <c r="AX360" s="1574"/>
      <c r="AZ360" s="786"/>
      <c r="BA360" s="786"/>
      <c r="BC360" s="786"/>
      <c r="BD360" s="790"/>
      <c r="BE360" s="785"/>
    </row>
    <row r="361" spans="2:57" s="789" customFormat="1">
      <c r="B361" s="785"/>
      <c r="H361" s="785"/>
      <c r="K361" s="790"/>
      <c r="O361" s="786"/>
      <c r="P361" s="790"/>
      <c r="Q361" s="786"/>
      <c r="S361" s="786"/>
      <c r="U361" s="791"/>
      <c r="V361" s="819"/>
      <c r="W361" s="791"/>
      <c r="X361" s="820"/>
      <c r="Z361" s="786"/>
      <c r="AF361" s="819"/>
      <c r="AH361" s="819"/>
      <c r="AK361" s="786"/>
      <c r="AN361" s="791"/>
      <c r="AP361" s="785"/>
      <c r="AS361" s="785"/>
      <c r="AV361" s="790"/>
      <c r="AW361" s="786"/>
      <c r="AX361" s="1574"/>
      <c r="AZ361" s="786"/>
      <c r="BA361" s="786"/>
      <c r="BC361" s="786"/>
      <c r="BD361" s="790"/>
      <c r="BE361" s="785"/>
    </row>
    <row r="362" spans="2:57" s="789" customFormat="1">
      <c r="B362" s="785"/>
      <c r="H362" s="785"/>
      <c r="K362" s="790"/>
      <c r="O362" s="786"/>
      <c r="P362" s="790"/>
      <c r="Q362" s="786"/>
      <c r="S362" s="786"/>
      <c r="U362" s="791"/>
      <c r="V362" s="819"/>
      <c r="W362" s="791"/>
      <c r="X362" s="820"/>
      <c r="Z362" s="786"/>
      <c r="AF362" s="819"/>
      <c r="AH362" s="819"/>
      <c r="AK362" s="786"/>
      <c r="AN362" s="791"/>
      <c r="AP362" s="785"/>
      <c r="AS362" s="785"/>
      <c r="AV362" s="790"/>
      <c r="AW362" s="786"/>
      <c r="AX362" s="1574"/>
      <c r="AZ362" s="786"/>
      <c r="BA362" s="786"/>
      <c r="BC362" s="786"/>
      <c r="BD362" s="790"/>
      <c r="BE362" s="785"/>
    </row>
    <row r="363" spans="2:57" s="789" customFormat="1">
      <c r="B363" s="785"/>
      <c r="H363" s="785"/>
      <c r="K363" s="790"/>
      <c r="O363" s="786"/>
      <c r="P363" s="790"/>
      <c r="Q363" s="786"/>
      <c r="S363" s="786"/>
      <c r="U363" s="791"/>
      <c r="V363" s="819"/>
      <c r="W363" s="791"/>
      <c r="X363" s="820"/>
      <c r="Z363" s="786"/>
      <c r="AF363" s="819"/>
      <c r="AH363" s="819"/>
      <c r="AK363" s="786"/>
      <c r="AN363" s="791"/>
      <c r="AP363" s="785"/>
      <c r="AS363" s="785"/>
      <c r="AV363" s="790"/>
      <c r="AW363" s="786"/>
      <c r="AX363" s="1574"/>
      <c r="AZ363" s="786"/>
      <c r="BA363" s="786"/>
      <c r="BC363" s="786"/>
      <c r="BD363" s="790"/>
      <c r="BE363" s="785"/>
    </row>
    <row r="364" spans="2:57" s="789" customFormat="1">
      <c r="B364" s="785"/>
      <c r="H364" s="785"/>
      <c r="K364" s="790"/>
      <c r="O364" s="786"/>
      <c r="P364" s="790"/>
      <c r="Q364" s="786"/>
      <c r="S364" s="786"/>
      <c r="U364" s="791"/>
      <c r="V364" s="819"/>
      <c r="W364" s="791"/>
      <c r="X364" s="820"/>
      <c r="Z364" s="786"/>
      <c r="AF364" s="819"/>
      <c r="AH364" s="819"/>
      <c r="AK364" s="786"/>
      <c r="AN364" s="791"/>
      <c r="AP364" s="785"/>
      <c r="AS364" s="785"/>
      <c r="AV364" s="790"/>
      <c r="AW364" s="786"/>
      <c r="AX364" s="1574"/>
      <c r="AZ364" s="786"/>
      <c r="BA364" s="786"/>
      <c r="BC364" s="786"/>
      <c r="BD364" s="790"/>
      <c r="BE364" s="785"/>
    </row>
    <row r="365" spans="2:57" s="789" customFormat="1">
      <c r="B365" s="785"/>
      <c r="H365" s="785"/>
      <c r="K365" s="790"/>
      <c r="O365" s="786"/>
      <c r="P365" s="790"/>
      <c r="Q365" s="786"/>
      <c r="S365" s="786"/>
      <c r="U365" s="791"/>
      <c r="V365" s="819"/>
      <c r="W365" s="791"/>
      <c r="X365" s="820"/>
      <c r="Z365" s="786"/>
      <c r="AF365" s="819"/>
      <c r="AH365" s="819"/>
      <c r="AK365" s="786"/>
      <c r="AN365" s="791"/>
      <c r="AP365" s="785"/>
      <c r="AS365" s="785"/>
      <c r="AV365" s="790"/>
      <c r="AW365" s="786"/>
      <c r="AX365" s="1574"/>
      <c r="AZ365" s="786"/>
      <c r="BA365" s="786"/>
      <c r="BC365" s="786"/>
      <c r="BD365" s="790"/>
      <c r="BE365" s="785"/>
    </row>
    <row r="366" spans="2:57" s="789" customFormat="1">
      <c r="B366" s="785"/>
      <c r="H366" s="785"/>
      <c r="K366" s="790"/>
      <c r="O366" s="786"/>
      <c r="P366" s="790"/>
      <c r="Q366" s="786"/>
      <c r="S366" s="786"/>
      <c r="U366" s="791"/>
      <c r="V366" s="819"/>
      <c r="W366" s="791"/>
      <c r="X366" s="820"/>
      <c r="Z366" s="786"/>
      <c r="AF366" s="819"/>
      <c r="AH366" s="819"/>
      <c r="AK366" s="786"/>
      <c r="AN366" s="791"/>
      <c r="AP366" s="785"/>
      <c r="AS366" s="785"/>
      <c r="AV366" s="790"/>
      <c r="AW366" s="786"/>
      <c r="AX366" s="1574"/>
      <c r="AZ366" s="786"/>
      <c r="BA366" s="786"/>
      <c r="BC366" s="786"/>
      <c r="BD366" s="790"/>
      <c r="BE366" s="785"/>
    </row>
    <row r="367" spans="2:57" s="789" customFormat="1">
      <c r="B367" s="785"/>
      <c r="H367" s="785"/>
      <c r="K367" s="790"/>
      <c r="O367" s="786"/>
      <c r="P367" s="790"/>
      <c r="Q367" s="786"/>
      <c r="S367" s="786"/>
      <c r="U367" s="791"/>
      <c r="V367" s="819"/>
      <c r="W367" s="791"/>
      <c r="X367" s="820"/>
      <c r="Z367" s="786"/>
      <c r="AF367" s="819"/>
      <c r="AH367" s="819"/>
      <c r="AK367" s="786"/>
      <c r="AN367" s="791"/>
      <c r="AP367" s="785"/>
      <c r="AS367" s="785"/>
      <c r="AV367" s="790"/>
      <c r="AW367" s="786"/>
      <c r="AX367" s="1574"/>
      <c r="AZ367" s="786"/>
      <c r="BA367" s="786"/>
      <c r="BC367" s="786"/>
      <c r="BD367" s="790"/>
      <c r="BE367" s="785"/>
    </row>
    <row r="368" spans="2:57" s="789" customFormat="1">
      <c r="B368" s="785"/>
      <c r="H368" s="785"/>
      <c r="K368" s="790"/>
      <c r="O368" s="786"/>
      <c r="P368" s="790"/>
      <c r="Q368" s="786"/>
      <c r="S368" s="786"/>
      <c r="U368" s="791"/>
      <c r="V368" s="819"/>
      <c r="W368" s="791"/>
      <c r="X368" s="820"/>
      <c r="Z368" s="786"/>
      <c r="AF368" s="819"/>
      <c r="AH368" s="819"/>
      <c r="AK368" s="786"/>
      <c r="AN368" s="791"/>
      <c r="AP368" s="785"/>
      <c r="AS368" s="785"/>
      <c r="AV368" s="790"/>
      <c r="AW368" s="786"/>
      <c r="AX368" s="1574"/>
      <c r="AZ368" s="786"/>
      <c r="BA368" s="786"/>
      <c r="BC368" s="786"/>
      <c r="BD368" s="790"/>
      <c r="BE368" s="785"/>
    </row>
    <row r="369" spans="2:57" s="789" customFormat="1">
      <c r="B369" s="785"/>
      <c r="H369" s="785"/>
      <c r="K369" s="790"/>
      <c r="O369" s="786"/>
      <c r="P369" s="790"/>
      <c r="Q369" s="786"/>
      <c r="S369" s="786"/>
      <c r="U369" s="791"/>
      <c r="V369" s="819"/>
      <c r="W369" s="791"/>
      <c r="X369" s="820"/>
      <c r="Z369" s="786"/>
      <c r="AF369" s="819"/>
      <c r="AH369" s="819"/>
      <c r="AK369" s="786"/>
      <c r="AN369" s="791"/>
      <c r="AP369" s="785"/>
      <c r="AS369" s="785"/>
      <c r="AV369" s="790"/>
      <c r="AW369" s="786"/>
      <c r="AX369" s="1574"/>
      <c r="AZ369" s="786"/>
      <c r="BA369" s="786"/>
      <c r="BC369" s="786"/>
      <c r="BD369" s="790"/>
      <c r="BE369" s="785"/>
    </row>
    <row r="370" spans="2:57" s="789" customFormat="1">
      <c r="B370" s="785"/>
      <c r="H370" s="785"/>
      <c r="K370" s="790"/>
      <c r="O370" s="786"/>
      <c r="P370" s="790"/>
      <c r="Q370" s="786"/>
      <c r="S370" s="786"/>
      <c r="U370" s="791"/>
      <c r="V370" s="819"/>
      <c r="W370" s="791"/>
      <c r="X370" s="820"/>
      <c r="Z370" s="786"/>
      <c r="AF370" s="819"/>
      <c r="AH370" s="819"/>
      <c r="AK370" s="786"/>
      <c r="AN370" s="791"/>
      <c r="AP370" s="785"/>
      <c r="AS370" s="785"/>
      <c r="AV370" s="790"/>
      <c r="AW370" s="786"/>
      <c r="AX370" s="1574"/>
      <c r="AZ370" s="786"/>
      <c r="BA370" s="786"/>
      <c r="BC370" s="786"/>
      <c r="BD370" s="790"/>
      <c r="BE370" s="785"/>
    </row>
    <row r="371" spans="2:57" s="789" customFormat="1">
      <c r="B371" s="785"/>
      <c r="H371" s="785"/>
      <c r="K371" s="790"/>
      <c r="O371" s="786"/>
      <c r="P371" s="790"/>
      <c r="Q371" s="786"/>
      <c r="S371" s="786"/>
      <c r="U371" s="791"/>
      <c r="V371" s="819"/>
      <c r="W371" s="791"/>
      <c r="X371" s="820"/>
      <c r="Z371" s="786"/>
      <c r="AF371" s="819"/>
      <c r="AH371" s="819"/>
      <c r="AK371" s="786"/>
      <c r="AN371" s="791"/>
      <c r="AP371" s="785"/>
      <c r="AS371" s="785"/>
      <c r="AV371" s="790"/>
      <c r="AW371" s="786"/>
      <c r="AX371" s="1574"/>
      <c r="AZ371" s="786"/>
      <c r="BA371" s="786"/>
      <c r="BC371" s="786"/>
      <c r="BD371" s="790"/>
      <c r="BE371" s="785"/>
    </row>
    <row r="372" spans="2:57" s="789" customFormat="1">
      <c r="B372" s="785"/>
      <c r="H372" s="785"/>
      <c r="K372" s="790"/>
      <c r="O372" s="786"/>
      <c r="P372" s="790"/>
      <c r="Q372" s="786"/>
      <c r="S372" s="786"/>
      <c r="U372" s="791"/>
      <c r="V372" s="819"/>
      <c r="W372" s="791"/>
      <c r="X372" s="820"/>
      <c r="Z372" s="786"/>
      <c r="AF372" s="819"/>
      <c r="AH372" s="819"/>
      <c r="AK372" s="786"/>
      <c r="AN372" s="791"/>
      <c r="AP372" s="785"/>
      <c r="AS372" s="785"/>
      <c r="AV372" s="790"/>
      <c r="AW372" s="786"/>
      <c r="AX372" s="1574"/>
      <c r="AZ372" s="786"/>
      <c r="BA372" s="786"/>
      <c r="BC372" s="786"/>
      <c r="BD372" s="790"/>
      <c r="BE372" s="785"/>
    </row>
    <row r="373" spans="2:57" s="789" customFormat="1">
      <c r="B373" s="785"/>
      <c r="H373" s="785"/>
      <c r="K373" s="790"/>
      <c r="O373" s="786"/>
      <c r="P373" s="790"/>
      <c r="Q373" s="786"/>
      <c r="S373" s="786"/>
      <c r="U373" s="791"/>
      <c r="V373" s="819"/>
      <c r="W373" s="791"/>
      <c r="X373" s="820"/>
      <c r="Z373" s="786"/>
      <c r="AF373" s="819"/>
      <c r="AH373" s="819"/>
      <c r="AK373" s="786"/>
      <c r="AN373" s="791"/>
      <c r="AP373" s="785"/>
      <c r="AS373" s="785"/>
      <c r="AV373" s="790"/>
      <c r="AW373" s="786"/>
      <c r="AX373" s="1574"/>
      <c r="AZ373" s="786"/>
      <c r="BA373" s="786"/>
      <c r="BC373" s="786"/>
      <c r="BD373" s="790"/>
      <c r="BE373" s="785"/>
    </row>
    <row r="374" spans="2:57" s="789" customFormat="1">
      <c r="B374" s="785"/>
      <c r="H374" s="785"/>
      <c r="K374" s="790"/>
      <c r="O374" s="786"/>
      <c r="P374" s="790"/>
      <c r="Q374" s="786"/>
      <c r="S374" s="786"/>
      <c r="U374" s="791"/>
      <c r="V374" s="819"/>
      <c r="W374" s="791"/>
      <c r="X374" s="820"/>
      <c r="Z374" s="786"/>
      <c r="AF374" s="819"/>
      <c r="AH374" s="819"/>
      <c r="AK374" s="786"/>
      <c r="AN374" s="791"/>
      <c r="AP374" s="785"/>
      <c r="AS374" s="785"/>
      <c r="AV374" s="790"/>
      <c r="AW374" s="786"/>
      <c r="AX374" s="1574"/>
      <c r="AZ374" s="786"/>
      <c r="BA374" s="786"/>
      <c r="BC374" s="786"/>
      <c r="BD374" s="790"/>
      <c r="BE374" s="785"/>
    </row>
    <row r="375" spans="2:57" s="789" customFormat="1">
      <c r="B375" s="785"/>
      <c r="H375" s="785"/>
      <c r="K375" s="790"/>
      <c r="O375" s="786"/>
      <c r="P375" s="790"/>
      <c r="Q375" s="786"/>
      <c r="S375" s="786"/>
      <c r="U375" s="791"/>
      <c r="V375" s="819"/>
      <c r="W375" s="791"/>
      <c r="X375" s="820"/>
      <c r="Z375" s="786"/>
      <c r="AF375" s="819"/>
      <c r="AH375" s="819"/>
      <c r="AK375" s="786"/>
      <c r="AN375" s="791"/>
      <c r="AP375" s="785"/>
      <c r="AS375" s="785"/>
      <c r="AV375" s="790"/>
      <c r="AW375" s="786"/>
      <c r="AX375" s="1574"/>
      <c r="AZ375" s="786"/>
      <c r="BA375" s="786"/>
      <c r="BC375" s="786"/>
      <c r="BD375" s="790"/>
      <c r="BE375" s="785"/>
    </row>
    <row r="376" spans="2:57" s="789" customFormat="1">
      <c r="B376" s="785"/>
      <c r="H376" s="785"/>
      <c r="K376" s="790"/>
      <c r="O376" s="786"/>
      <c r="P376" s="790"/>
      <c r="Q376" s="786"/>
      <c r="S376" s="786"/>
      <c r="U376" s="791"/>
      <c r="V376" s="819"/>
      <c r="W376" s="791"/>
      <c r="X376" s="820"/>
      <c r="Z376" s="786"/>
      <c r="AF376" s="819"/>
      <c r="AH376" s="819"/>
      <c r="AK376" s="786"/>
      <c r="AN376" s="791"/>
      <c r="AP376" s="785"/>
      <c r="AS376" s="785"/>
      <c r="AV376" s="790"/>
      <c r="AW376" s="786"/>
      <c r="AX376" s="1574"/>
      <c r="AZ376" s="786"/>
      <c r="BA376" s="786"/>
      <c r="BC376" s="786"/>
      <c r="BD376" s="790"/>
      <c r="BE376" s="785"/>
    </row>
    <row r="377" spans="2:57" s="789" customFormat="1">
      <c r="B377" s="785"/>
      <c r="H377" s="785"/>
      <c r="K377" s="790"/>
      <c r="O377" s="786"/>
      <c r="P377" s="790"/>
      <c r="Q377" s="786"/>
      <c r="S377" s="786"/>
      <c r="U377" s="791"/>
      <c r="V377" s="819"/>
      <c r="W377" s="791"/>
      <c r="X377" s="820"/>
      <c r="Z377" s="786"/>
      <c r="AF377" s="819"/>
      <c r="AH377" s="819"/>
      <c r="AK377" s="786"/>
      <c r="AN377" s="791"/>
      <c r="AP377" s="785"/>
      <c r="AS377" s="785"/>
      <c r="AV377" s="790"/>
      <c r="AW377" s="786"/>
      <c r="AX377" s="1574"/>
      <c r="AZ377" s="786"/>
      <c r="BA377" s="786"/>
      <c r="BC377" s="786"/>
      <c r="BD377" s="790"/>
      <c r="BE377" s="785"/>
    </row>
    <row r="378" spans="2:57" s="789" customFormat="1">
      <c r="B378" s="785"/>
      <c r="H378" s="785"/>
      <c r="K378" s="790"/>
      <c r="O378" s="786"/>
      <c r="P378" s="790"/>
      <c r="Q378" s="786"/>
      <c r="S378" s="786"/>
      <c r="U378" s="791"/>
      <c r="V378" s="819"/>
      <c r="W378" s="791"/>
      <c r="X378" s="820"/>
      <c r="Z378" s="786"/>
      <c r="AF378" s="819"/>
      <c r="AH378" s="819"/>
      <c r="AK378" s="786"/>
      <c r="AN378" s="791"/>
      <c r="AP378" s="785"/>
      <c r="AS378" s="785"/>
      <c r="AV378" s="790"/>
      <c r="AW378" s="786"/>
      <c r="AX378" s="1574"/>
      <c r="AZ378" s="786"/>
      <c r="BA378" s="786"/>
      <c r="BC378" s="786"/>
      <c r="BD378" s="790"/>
      <c r="BE378" s="785"/>
    </row>
    <row r="379" spans="2:57" s="789" customFormat="1">
      <c r="B379" s="785"/>
      <c r="H379" s="785"/>
      <c r="K379" s="790"/>
      <c r="O379" s="786"/>
      <c r="P379" s="790"/>
      <c r="Q379" s="786"/>
      <c r="S379" s="786"/>
      <c r="U379" s="791"/>
      <c r="V379" s="819"/>
      <c r="W379" s="791"/>
      <c r="X379" s="820"/>
      <c r="Z379" s="786"/>
      <c r="AF379" s="819"/>
      <c r="AH379" s="819"/>
      <c r="AK379" s="786"/>
      <c r="AN379" s="791"/>
      <c r="AP379" s="785"/>
      <c r="AS379" s="785"/>
      <c r="AV379" s="790"/>
      <c r="AW379" s="786"/>
      <c r="AX379" s="1574"/>
      <c r="AZ379" s="786"/>
      <c r="BA379" s="786"/>
      <c r="BC379" s="786"/>
      <c r="BD379" s="790"/>
      <c r="BE379" s="785"/>
    </row>
    <row r="380" spans="2:57" s="789" customFormat="1">
      <c r="B380" s="785"/>
      <c r="H380" s="785"/>
      <c r="K380" s="790"/>
      <c r="O380" s="786"/>
      <c r="P380" s="790"/>
      <c r="Q380" s="786"/>
      <c r="S380" s="786"/>
      <c r="U380" s="791"/>
      <c r="V380" s="819"/>
      <c r="W380" s="791"/>
      <c r="X380" s="820"/>
      <c r="Z380" s="786"/>
      <c r="AF380" s="819"/>
      <c r="AH380" s="819"/>
      <c r="AK380" s="786"/>
      <c r="AN380" s="791"/>
      <c r="AP380" s="785"/>
      <c r="AS380" s="785"/>
      <c r="AV380" s="790"/>
      <c r="AW380" s="786"/>
      <c r="AX380" s="1574"/>
      <c r="AZ380" s="786"/>
      <c r="BA380" s="786"/>
      <c r="BC380" s="786"/>
      <c r="BD380" s="790"/>
      <c r="BE380" s="785"/>
    </row>
    <row r="381" spans="2:57" s="789" customFormat="1">
      <c r="B381" s="785"/>
      <c r="H381" s="785"/>
      <c r="K381" s="790"/>
      <c r="O381" s="786"/>
      <c r="P381" s="790"/>
      <c r="Q381" s="786"/>
      <c r="S381" s="786"/>
      <c r="U381" s="791"/>
      <c r="V381" s="819"/>
      <c r="W381" s="791"/>
      <c r="X381" s="820"/>
      <c r="Z381" s="786"/>
      <c r="AF381" s="819"/>
      <c r="AH381" s="819"/>
      <c r="AK381" s="786"/>
      <c r="AN381" s="791"/>
      <c r="AP381" s="785"/>
      <c r="AS381" s="785"/>
      <c r="AV381" s="790"/>
      <c r="AW381" s="786"/>
      <c r="AX381" s="1574"/>
      <c r="AZ381" s="786"/>
      <c r="BA381" s="786"/>
      <c r="BC381" s="786"/>
      <c r="BD381" s="790"/>
      <c r="BE381" s="785"/>
    </row>
    <row r="382" spans="2:57" s="789" customFormat="1">
      <c r="B382" s="785"/>
      <c r="H382" s="785"/>
      <c r="K382" s="790"/>
      <c r="O382" s="786"/>
      <c r="P382" s="790"/>
      <c r="Q382" s="786"/>
      <c r="S382" s="786"/>
      <c r="U382" s="791"/>
      <c r="V382" s="819"/>
      <c r="W382" s="791"/>
      <c r="X382" s="820"/>
      <c r="Z382" s="786"/>
      <c r="AF382" s="819"/>
      <c r="AH382" s="819"/>
      <c r="AK382" s="786"/>
      <c r="AN382" s="791"/>
      <c r="AP382" s="785"/>
      <c r="AS382" s="785"/>
      <c r="AV382" s="790"/>
      <c r="AW382" s="786"/>
      <c r="AX382" s="1574"/>
      <c r="AZ382" s="786"/>
      <c r="BA382" s="786"/>
      <c r="BC382" s="786"/>
      <c r="BD382" s="790"/>
      <c r="BE382" s="785"/>
    </row>
    <row r="383" spans="2:57" s="789" customFormat="1">
      <c r="B383" s="785"/>
      <c r="H383" s="785"/>
      <c r="K383" s="790"/>
      <c r="O383" s="786"/>
      <c r="P383" s="790"/>
      <c r="Q383" s="786"/>
      <c r="S383" s="786"/>
      <c r="U383" s="791"/>
      <c r="V383" s="819"/>
      <c r="W383" s="791"/>
      <c r="X383" s="820"/>
      <c r="Z383" s="786"/>
      <c r="AF383" s="819"/>
      <c r="AH383" s="819"/>
      <c r="AK383" s="786"/>
      <c r="AN383" s="791"/>
      <c r="AP383" s="785"/>
      <c r="AS383" s="785"/>
      <c r="AV383" s="790"/>
      <c r="AW383" s="786"/>
      <c r="AX383" s="1574"/>
      <c r="AZ383" s="786"/>
      <c r="BA383" s="786"/>
      <c r="BC383" s="786"/>
      <c r="BD383" s="790"/>
      <c r="BE383" s="785"/>
    </row>
    <row r="384" spans="2:57" s="789" customFormat="1">
      <c r="B384" s="785"/>
      <c r="H384" s="785"/>
      <c r="K384" s="790"/>
      <c r="O384" s="786"/>
      <c r="P384" s="790"/>
      <c r="Q384" s="786"/>
      <c r="S384" s="786"/>
      <c r="U384" s="791"/>
      <c r="V384" s="819"/>
      <c r="W384" s="791"/>
      <c r="X384" s="820"/>
      <c r="Z384" s="786"/>
      <c r="AF384" s="819"/>
      <c r="AH384" s="819"/>
      <c r="AK384" s="786"/>
      <c r="AN384" s="791"/>
      <c r="AP384" s="785"/>
      <c r="AS384" s="785"/>
      <c r="AV384" s="790"/>
      <c r="AW384" s="786"/>
      <c r="AX384" s="1574"/>
      <c r="AZ384" s="786"/>
      <c r="BA384" s="786"/>
      <c r="BC384" s="786"/>
      <c r="BD384" s="790"/>
      <c r="BE384" s="785"/>
    </row>
    <row r="385" spans="2:57" s="789" customFormat="1">
      <c r="B385" s="785"/>
      <c r="H385" s="785"/>
      <c r="K385" s="790"/>
      <c r="O385" s="786"/>
      <c r="P385" s="790"/>
      <c r="Q385" s="786"/>
      <c r="S385" s="786"/>
      <c r="U385" s="791"/>
      <c r="V385" s="819"/>
      <c r="W385" s="791"/>
      <c r="X385" s="820"/>
      <c r="Z385" s="786"/>
      <c r="AF385" s="819"/>
      <c r="AH385" s="819"/>
      <c r="AK385" s="786"/>
      <c r="AN385" s="791"/>
      <c r="AP385" s="785"/>
      <c r="AS385" s="785"/>
      <c r="AV385" s="790"/>
      <c r="AW385" s="786"/>
      <c r="AX385" s="1574"/>
      <c r="AZ385" s="786"/>
      <c r="BA385" s="786"/>
      <c r="BC385" s="786"/>
      <c r="BD385" s="790"/>
      <c r="BE385" s="785"/>
    </row>
    <row r="386" spans="2:57" s="789" customFormat="1">
      <c r="B386" s="785"/>
      <c r="H386" s="785"/>
      <c r="K386" s="790"/>
      <c r="O386" s="786"/>
      <c r="P386" s="790"/>
      <c r="Q386" s="786"/>
      <c r="S386" s="786"/>
      <c r="U386" s="791"/>
      <c r="V386" s="819"/>
      <c r="W386" s="791"/>
      <c r="X386" s="820"/>
      <c r="Z386" s="786"/>
      <c r="AF386" s="819"/>
      <c r="AH386" s="819"/>
      <c r="AK386" s="786"/>
      <c r="AN386" s="791"/>
      <c r="AP386" s="785"/>
      <c r="AS386" s="785"/>
      <c r="AV386" s="790"/>
      <c r="AW386" s="786"/>
      <c r="AX386" s="1574"/>
      <c r="AZ386" s="786"/>
      <c r="BA386" s="786"/>
      <c r="BC386" s="786"/>
      <c r="BD386" s="790"/>
      <c r="BE386" s="785"/>
    </row>
    <row r="387" spans="2:57" s="789" customFormat="1">
      <c r="B387" s="785"/>
      <c r="H387" s="785"/>
      <c r="K387" s="790"/>
      <c r="O387" s="786"/>
      <c r="P387" s="790"/>
      <c r="Q387" s="786"/>
      <c r="S387" s="786"/>
      <c r="U387" s="791"/>
      <c r="V387" s="819"/>
      <c r="W387" s="791"/>
      <c r="X387" s="820"/>
      <c r="Z387" s="786"/>
      <c r="AF387" s="819"/>
      <c r="AH387" s="819"/>
      <c r="AK387" s="786"/>
      <c r="AN387" s="791"/>
      <c r="AP387" s="785"/>
      <c r="AS387" s="785"/>
      <c r="AV387" s="790"/>
      <c r="AW387" s="786"/>
      <c r="AX387" s="1574"/>
      <c r="AZ387" s="786"/>
      <c r="BA387" s="786"/>
      <c r="BC387" s="786"/>
      <c r="BD387" s="790"/>
      <c r="BE387" s="785"/>
    </row>
    <row r="388" spans="2:57" s="789" customFormat="1">
      <c r="B388" s="785"/>
      <c r="H388" s="785"/>
      <c r="K388" s="790"/>
      <c r="O388" s="786"/>
      <c r="P388" s="790"/>
      <c r="Q388" s="786"/>
      <c r="S388" s="786"/>
      <c r="U388" s="791"/>
      <c r="V388" s="819"/>
      <c r="W388" s="791"/>
      <c r="X388" s="820"/>
      <c r="Z388" s="786"/>
      <c r="AF388" s="819"/>
      <c r="AH388" s="819"/>
      <c r="AK388" s="786"/>
      <c r="AN388" s="791"/>
      <c r="AP388" s="785"/>
      <c r="AS388" s="785"/>
      <c r="AV388" s="790"/>
      <c r="AW388" s="786"/>
      <c r="AX388" s="1574"/>
      <c r="AZ388" s="786"/>
      <c r="BA388" s="786"/>
      <c r="BC388" s="786"/>
      <c r="BD388" s="790"/>
      <c r="BE388" s="785"/>
    </row>
    <row r="389" spans="2:57" s="789" customFormat="1">
      <c r="B389" s="785"/>
      <c r="H389" s="785"/>
      <c r="K389" s="790"/>
      <c r="O389" s="786"/>
      <c r="P389" s="790"/>
      <c r="Q389" s="786"/>
      <c r="S389" s="786"/>
      <c r="U389" s="791"/>
      <c r="V389" s="819"/>
      <c r="W389" s="791"/>
      <c r="X389" s="820"/>
      <c r="Z389" s="786"/>
      <c r="AF389" s="819"/>
      <c r="AH389" s="819"/>
      <c r="AK389" s="786"/>
      <c r="AN389" s="791"/>
      <c r="AP389" s="785"/>
      <c r="AS389" s="785"/>
      <c r="AV389" s="790"/>
      <c r="AW389" s="786"/>
      <c r="AX389" s="1574"/>
      <c r="AZ389" s="786"/>
      <c r="BA389" s="786"/>
      <c r="BC389" s="786"/>
      <c r="BD389" s="790"/>
      <c r="BE389" s="785"/>
    </row>
    <row r="390" spans="2:57" s="789" customFormat="1">
      <c r="B390" s="785"/>
      <c r="H390" s="785"/>
      <c r="K390" s="790"/>
      <c r="O390" s="786"/>
      <c r="P390" s="790"/>
      <c r="Q390" s="786"/>
      <c r="S390" s="786"/>
      <c r="U390" s="791"/>
      <c r="V390" s="819"/>
      <c r="W390" s="791"/>
      <c r="X390" s="820"/>
      <c r="Z390" s="786"/>
      <c r="AF390" s="819"/>
      <c r="AH390" s="819"/>
      <c r="AK390" s="786"/>
      <c r="AN390" s="791"/>
      <c r="AP390" s="785"/>
      <c r="AS390" s="785"/>
      <c r="AV390" s="790"/>
      <c r="AW390" s="786"/>
      <c r="AX390" s="1574"/>
      <c r="AZ390" s="786"/>
      <c r="BA390" s="786"/>
      <c r="BC390" s="786"/>
      <c r="BD390" s="790"/>
      <c r="BE390" s="785"/>
    </row>
    <row r="391" spans="2:57" s="789" customFormat="1">
      <c r="B391" s="785"/>
      <c r="H391" s="785"/>
      <c r="K391" s="790"/>
      <c r="O391" s="786"/>
      <c r="P391" s="790"/>
      <c r="Q391" s="786"/>
      <c r="S391" s="786"/>
      <c r="U391" s="791"/>
      <c r="V391" s="819"/>
      <c r="W391" s="791"/>
      <c r="X391" s="820"/>
      <c r="Z391" s="786"/>
      <c r="AF391" s="819"/>
      <c r="AH391" s="819"/>
      <c r="AK391" s="786"/>
      <c r="AN391" s="791"/>
      <c r="AP391" s="785"/>
      <c r="AS391" s="785"/>
      <c r="AV391" s="790"/>
      <c r="AW391" s="786"/>
      <c r="AX391" s="1574"/>
      <c r="AZ391" s="786"/>
      <c r="BA391" s="786"/>
      <c r="BC391" s="786"/>
      <c r="BD391" s="790"/>
      <c r="BE391" s="785"/>
    </row>
    <row r="392" spans="2:57" s="789" customFormat="1">
      <c r="B392" s="785"/>
      <c r="H392" s="785"/>
      <c r="K392" s="790"/>
      <c r="O392" s="786"/>
      <c r="P392" s="790"/>
      <c r="Q392" s="786"/>
      <c r="S392" s="786"/>
      <c r="U392" s="791"/>
      <c r="V392" s="819"/>
      <c r="W392" s="791"/>
      <c r="X392" s="820"/>
      <c r="Z392" s="786"/>
      <c r="AF392" s="819"/>
      <c r="AH392" s="819"/>
      <c r="AK392" s="786"/>
      <c r="AN392" s="791"/>
      <c r="AP392" s="785"/>
      <c r="AS392" s="785"/>
      <c r="AV392" s="790"/>
      <c r="AW392" s="786"/>
      <c r="AX392" s="1574"/>
      <c r="AZ392" s="786"/>
      <c r="BA392" s="786"/>
      <c r="BC392" s="786"/>
      <c r="BD392" s="790"/>
      <c r="BE392" s="785"/>
    </row>
    <row r="393" spans="2:57" s="789" customFormat="1">
      <c r="B393" s="785"/>
      <c r="H393" s="785"/>
      <c r="K393" s="790"/>
      <c r="O393" s="786"/>
      <c r="P393" s="790"/>
      <c r="Q393" s="786"/>
      <c r="S393" s="786"/>
      <c r="U393" s="791"/>
      <c r="V393" s="819"/>
      <c r="W393" s="791"/>
      <c r="X393" s="820"/>
      <c r="Z393" s="786"/>
      <c r="AF393" s="819"/>
      <c r="AH393" s="819"/>
      <c r="AK393" s="786"/>
      <c r="AN393" s="791"/>
      <c r="AP393" s="785"/>
      <c r="AS393" s="785"/>
      <c r="AV393" s="790"/>
      <c r="AW393" s="786"/>
      <c r="AX393" s="1574"/>
      <c r="AZ393" s="786"/>
      <c r="BA393" s="786"/>
      <c r="BC393" s="786"/>
      <c r="BD393" s="790"/>
      <c r="BE393" s="785"/>
    </row>
    <row r="394" spans="2:57" s="789" customFormat="1">
      <c r="B394" s="785"/>
      <c r="H394" s="785"/>
      <c r="K394" s="790"/>
      <c r="O394" s="786"/>
      <c r="P394" s="790"/>
      <c r="Q394" s="786"/>
      <c r="S394" s="786"/>
      <c r="U394" s="791"/>
      <c r="V394" s="819"/>
      <c r="W394" s="791"/>
      <c r="X394" s="820"/>
      <c r="Z394" s="786"/>
      <c r="AF394" s="819"/>
      <c r="AH394" s="819"/>
      <c r="AK394" s="786"/>
      <c r="AN394" s="791"/>
      <c r="AP394" s="785"/>
      <c r="AS394" s="785"/>
      <c r="AV394" s="790"/>
      <c r="AW394" s="786"/>
      <c r="AX394" s="1574"/>
      <c r="AZ394" s="786"/>
      <c r="BA394" s="786"/>
      <c r="BC394" s="786"/>
      <c r="BD394" s="790"/>
      <c r="BE394" s="785"/>
    </row>
    <row r="395" spans="2:57" s="789" customFormat="1">
      <c r="B395" s="785"/>
      <c r="H395" s="785"/>
      <c r="K395" s="790"/>
      <c r="O395" s="786"/>
      <c r="P395" s="790"/>
      <c r="Q395" s="786"/>
      <c r="S395" s="786"/>
      <c r="U395" s="791"/>
      <c r="V395" s="819"/>
      <c r="W395" s="791"/>
      <c r="X395" s="820"/>
      <c r="Z395" s="786"/>
      <c r="AF395" s="819"/>
      <c r="AH395" s="819"/>
      <c r="AK395" s="786"/>
      <c r="AN395" s="791"/>
      <c r="AP395" s="785"/>
      <c r="AS395" s="785"/>
      <c r="AV395" s="790"/>
      <c r="AW395" s="786"/>
      <c r="AX395" s="1574"/>
      <c r="AZ395" s="786"/>
      <c r="BA395" s="786"/>
      <c r="BC395" s="786"/>
      <c r="BD395" s="790"/>
      <c r="BE395" s="785"/>
    </row>
    <row r="396" spans="2:57" s="789" customFormat="1">
      <c r="B396" s="785"/>
      <c r="H396" s="785"/>
      <c r="K396" s="790"/>
      <c r="O396" s="786"/>
      <c r="P396" s="790"/>
      <c r="Q396" s="786"/>
      <c r="S396" s="786"/>
      <c r="U396" s="791"/>
      <c r="V396" s="819"/>
      <c r="W396" s="791"/>
      <c r="X396" s="820"/>
      <c r="Z396" s="786"/>
      <c r="AF396" s="819"/>
      <c r="AH396" s="819"/>
      <c r="AK396" s="786"/>
      <c r="AN396" s="791"/>
      <c r="AP396" s="785"/>
      <c r="AS396" s="785"/>
      <c r="AV396" s="790"/>
      <c r="AW396" s="786"/>
      <c r="AX396" s="1574"/>
      <c r="AZ396" s="786"/>
      <c r="BA396" s="786"/>
      <c r="BC396" s="786"/>
      <c r="BD396" s="790"/>
      <c r="BE396" s="785"/>
    </row>
    <row r="397" spans="2:57" s="789" customFormat="1">
      <c r="B397" s="785"/>
      <c r="H397" s="785"/>
      <c r="K397" s="790"/>
      <c r="O397" s="786"/>
      <c r="P397" s="790"/>
      <c r="Q397" s="786"/>
      <c r="S397" s="786"/>
      <c r="U397" s="791"/>
      <c r="V397" s="819"/>
      <c r="W397" s="791"/>
      <c r="X397" s="820"/>
      <c r="Z397" s="786"/>
      <c r="AF397" s="819"/>
      <c r="AH397" s="819"/>
      <c r="AK397" s="786"/>
      <c r="AN397" s="791"/>
      <c r="AP397" s="785"/>
      <c r="AS397" s="785"/>
      <c r="AV397" s="790"/>
      <c r="AW397" s="786"/>
      <c r="AX397" s="1574"/>
      <c r="AZ397" s="786"/>
      <c r="BA397" s="786"/>
      <c r="BC397" s="786"/>
      <c r="BD397" s="790"/>
      <c r="BE397" s="785"/>
    </row>
    <row r="398" spans="2:57" s="789" customFormat="1">
      <c r="B398" s="785"/>
      <c r="H398" s="785"/>
      <c r="K398" s="790"/>
      <c r="O398" s="786"/>
      <c r="P398" s="790"/>
      <c r="Q398" s="786"/>
      <c r="S398" s="786"/>
      <c r="U398" s="791"/>
      <c r="V398" s="819"/>
      <c r="W398" s="791"/>
      <c r="X398" s="820"/>
      <c r="Z398" s="786"/>
      <c r="AF398" s="819"/>
      <c r="AH398" s="819"/>
      <c r="AK398" s="786"/>
      <c r="AN398" s="791"/>
      <c r="AP398" s="785"/>
      <c r="AS398" s="785"/>
      <c r="AV398" s="790"/>
      <c r="AW398" s="786"/>
      <c r="AX398" s="1574"/>
      <c r="AZ398" s="786"/>
      <c r="BA398" s="786"/>
      <c r="BC398" s="786"/>
      <c r="BD398" s="790"/>
      <c r="BE398" s="785"/>
    </row>
    <row r="399" spans="2:57" s="789" customFormat="1">
      <c r="B399" s="785"/>
      <c r="H399" s="785"/>
      <c r="K399" s="790"/>
      <c r="O399" s="786"/>
      <c r="P399" s="790"/>
      <c r="Q399" s="786"/>
      <c r="S399" s="786"/>
      <c r="U399" s="791"/>
      <c r="V399" s="819"/>
      <c r="W399" s="791"/>
      <c r="X399" s="820"/>
      <c r="Z399" s="786"/>
      <c r="AF399" s="819"/>
      <c r="AH399" s="819"/>
      <c r="AK399" s="786"/>
      <c r="AN399" s="791"/>
      <c r="AP399" s="785"/>
      <c r="AS399" s="785"/>
      <c r="AV399" s="790"/>
      <c r="AW399" s="786"/>
      <c r="AX399" s="1574"/>
      <c r="AZ399" s="786"/>
      <c r="BA399" s="786"/>
      <c r="BC399" s="786"/>
      <c r="BD399" s="790"/>
      <c r="BE399" s="785"/>
    </row>
    <row r="400" spans="2:57" s="789" customFormat="1">
      <c r="B400" s="785"/>
      <c r="H400" s="785"/>
      <c r="K400" s="790"/>
      <c r="O400" s="786"/>
      <c r="P400" s="790"/>
      <c r="Q400" s="786"/>
      <c r="S400" s="786"/>
      <c r="U400" s="791"/>
      <c r="V400" s="819"/>
      <c r="W400" s="791"/>
      <c r="X400" s="820"/>
      <c r="Z400" s="786"/>
      <c r="AF400" s="819"/>
      <c r="AH400" s="819"/>
      <c r="AK400" s="786"/>
      <c r="AN400" s="791"/>
      <c r="AP400" s="785"/>
      <c r="AS400" s="785"/>
      <c r="AV400" s="790"/>
      <c r="AW400" s="786"/>
      <c r="AX400" s="1574"/>
      <c r="AZ400" s="786"/>
      <c r="BA400" s="786"/>
      <c r="BC400" s="786"/>
      <c r="BD400" s="790"/>
      <c r="BE400" s="785"/>
    </row>
    <row r="401" spans="2:57" s="789" customFormat="1">
      <c r="B401" s="785"/>
      <c r="H401" s="785"/>
      <c r="K401" s="790"/>
      <c r="O401" s="786"/>
      <c r="P401" s="790"/>
      <c r="Q401" s="786"/>
      <c r="S401" s="786"/>
      <c r="U401" s="791"/>
      <c r="V401" s="819"/>
      <c r="W401" s="791"/>
      <c r="X401" s="820"/>
      <c r="Z401" s="786"/>
      <c r="AF401" s="819"/>
      <c r="AH401" s="819"/>
      <c r="AK401" s="786"/>
      <c r="AN401" s="791"/>
      <c r="AP401" s="785"/>
      <c r="AS401" s="785"/>
      <c r="AV401" s="790"/>
      <c r="AW401" s="786"/>
      <c r="AX401" s="1574"/>
      <c r="AZ401" s="786"/>
      <c r="BA401" s="786"/>
      <c r="BC401" s="786"/>
      <c r="BD401" s="790"/>
      <c r="BE401" s="785"/>
    </row>
    <row r="402" spans="2:57" s="789" customFormat="1">
      <c r="B402" s="785"/>
      <c r="H402" s="785"/>
      <c r="K402" s="790"/>
      <c r="O402" s="786"/>
      <c r="P402" s="790"/>
      <c r="Q402" s="786"/>
      <c r="S402" s="786"/>
      <c r="U402" s="791"/>
      <c r="V402" s="819"/>
      <c r="W402" s="791"/>
      <c r="X402" s="820"/>
      <c r="Z402" s="786"/>
      <c r="AF402" s="819"/>
      <c r="AH402" s="819"/>
      <c r="AK402" s="786"/>
      <c r="AN402" s="791"/>
      <c r="AP402" s="785"/>
      <c r="AS402" s="785"/>
      <c r="AV402" s="790"/>
      <c r="AW402" s="786"/>
      <c r="AX402" s="1574"/>
      <c r="AZ402" s="786"/>
      <c r="BA402" s="786"/>
      <c r="BC402" s="786"/>
      <c r="BD402" s="790"/>
      <c r="BE402" s="785"/>
    </row>
    <row r="403" spans="2:57" s="789" customFormat="1">
      <c r="B403" s="785"/>
      <c r="H403" s="785"/>
      <c r="K403" s="790"/>
      <c r="O403" s="786"/>
      <c r="P403" s="790"/>
      <c r="Q403" s="786"/>
      <c r="S403" s="786"/>
      <c r="U403" s="791"/>
      <c r="V403" s="819"/>
      <c r="W403" s="791"/>
      <c r="X403" s="820"/>
      <c r="Z403" s="786"/>
      <c r="AF403" s="819"/>
      <c r="AH403" s="819"/>
      <c r="AK403" s="786"/>
      <c r="AN403" s="791"/>
      <c r="AP403" s="785"/>
      <c r="AS403" s="785"/>
      <c r="AV403" s="790"/>
      <c r="AW403" s="786"/>
      <c r="AX403" s="1574"/>
      <c r="AZ403" s="786"/>
      <c r="BA403" s="786"/>
      <c r="BC403" s="786"/>
      <c r="BD403" s="790"/>
      <c r="BE403" s="785"/>
    </row>
    <row r="404" spans="2:57" s="789" customFormat="1">
      <c r="B404" s="785"/>
      <c r="H404" s="785"/>
      <c r="K404" s="790"/>
      <c r="O404" s="786"/>
      <c r="P404" s="790"/>
      <c r="Q404" s="786"/>
      <c r="S404" s="786"/>
      <c r="U404" s="791"/>
      <c r="V404" s="819"/>
      <c r="W404" s="791"/>
      <c r="X404" s="820"/>
      <c r="Z404" s="786"/>
      <c r="AF404" s="819"/>
      <c r="AH404" s="819"/>
      <c r="AK404" s="786"/>
      <c r="AN404" s="791"/>
      <c r="AP404" s="785"/>
      <c r="AS404" s="785"/>
      <c r="AV404" s="790"/>
      <c r="AW404" s="786"/>
      <c r="AX404" s="1574"/>
      <c r="AZ404" s="786"/>
      <c r="BA404" s="786"/>
      <c r="BC404" s="786"/>
      <c r="BD404" s="790"/>
      <c r="BE404" s="785"/>
    </row>
    <row r="405" spans="2:57" s="789" customFormat="1">
      <c r="B405" s="785"/>
      <c r="H405" s="785"/>
      <c r="K405" s="790"/>
      <c r="O405" s="786"/>
      <c r="P405" s="790"/>
      <c r="Q405" s="786"/>
      <c r="S405" s="786"/>
      <c r="U405" s="791"/>
      <c r="V405" s="819"/>
      <c r="W405" s="791"/>
      <c r="X405" s="820"/>
      <c r="Z405" s="786"/>
      <c r="AF405" s="819"/>
      <c r="AH405" s="819"/>
      <c r="AK405" s="786"/>
      <c r="AN405" s="791"/>
      <c r="AP405" s="785"/>
      <c r="AS405" s="785"/>
      <c r="AV405" s="790"/>
      <c r="AW405" s="786"/>
      <c r="AX405" s="1574"/>
      <c r="AZ405" s="786"/>
      <c r="BA405" s="786"/>
      <c r="BC405" s="786"/>
      <c r="BD405" s="790"/>
      <c r="BE405" s="785"/>
    </row>
    <row r="406" spans="2:57" s="789" customFormat="1">
      <c r="B406" s="785"/>
      <c r="H406" s="785"/>
      <c r="K406" s="790"/>
      <c r="O406" s="786"/>
      <c r="P406" s="790"/>
      <c r="Q406" s="786"/>
      <c r="S406" s="786"/>
      <c r="U406" s="791"/>
      <c r="V406" s="819"/>
      <c r="W406" s="791"/>
      <c r="X406" s="820"/>
      <c r="Z406" s="786"/>
      <c r="AF406" s="819"/>
      <c r="AH406" s="819"/>
      <c r="AK406" s="786"/>
      <c r="AN406" s="791"/>
      <c r="AP406" s="785"/>
      <c r="AS406" s="785"/>
      <c r="AV406" s="790"/>
      <c r="AW406" s="786"/>
      <c r="AX406" s="1574"/>
      <c r="AZ406" s="786"/>
      <c r="BA406" s="786"/>
      <c r="BC406" s="786"/>
      <c r="BD406" s="790"/>
      <c r="BE406" s="785"/>
    </row>
    <row r="407" spans="2:57" s="789" customFormat="1">
      <c r="B407" s="785"/>
      <c r="H407" s="785"/>
      <c r="K407" s="790"/>
      <c r="O407" s="786"/>
      <c r="P407" s="790"/>
      <c r="Q407" s="786"/>
      <c r="S407" s="786"/>
      <c r="U407" s="791"/>
      <c r="V407" s="819"/>
      <c r="W407" s="791"/>
      <c r="X407" s="820"/>
      <c r="Z407" s="786"/>
      <c r="AF407" s="819"/>
      <c r="AH407" s="819"/>
      <c r="AK407" s="786"/>
      <c r="AN407" s="791"/>
      <c r="AP407" s="785"/>
      <c r="AS407" s="785"/>
      <c r="AV407" s="790"/>
      <c r="AW407" s="786"/>
      <c r="AX407" s="1574"/>
      <c r="AZ407" s="786"/>
      <c r="BA407" s="786"/>
      <c r="BC407" s="786"/>
      <c r="BD407" s="790"/>
      <c r="BE407" s="785"/>
    </row>
    <row r="408" spans="2:57" s="789" customFormat="1">
      <c r="B408" s="785"/>
      <c r="H408" s="785"/>
      <c r="K408" s="790"/>
      <c r="O408" s="786"/>
      <c r="P408" s="790"/>
      <c r="Q408" s="786"/>
      <c r="S408" s="786"/>
      <c r="U408" s="791"/>
      <c r="V408" s="819"/>
      <c r="W408" s="791"/>
      <c r="X408" s="820"/>
      <c r="Z408" s="786"/>
      <c r="AF408" s="819"/>
      <c r="AH408" s="819"/>
      <c r="AK408" s="786"/>
      <c r="AN408" s="791"/>
      <c r="AP408" s="785"/>
      <c r="AS408" s="785"/>
      <c r="AV408" s="790"/>
      <c r="AW408" s="786"/>
      <c r="AX408" s="1574"/>
      <c r="AZ408" s="786"/>
      <c r="BA408" s="786"/>
      <c r="BC408" s="786"/>
      <c r="BD408" s="790"/>
      <c r="BE408" s="785"/>
    </row>
    <row r="409" spans="2:57" s="789" customFormat="1">
      <c r="B409" s="785"/>
      <c r="H409" s="785"/>
      <c r="K409" s="790"/>
      <c r="O409" s="786"/>
      <c r="P409" s="790"/>
      <c r="Q409" s="786"/>
      <c r="S409" s="786"/>
      <c r="U409" s="791"/>
      <c r="V409" s="819"/>
      <c r="W409" s="791"/>
      <c r="X409" s="820"/>
      <c r="Z409" s="786"/>
      <c r="AF409" s="819"/>
      <c r="AH409" s="819"/>
      <c r="AK409" s="786"/>
      <c r="AN409" s="791"/>
      <c r="AP409" s="785"/>
      <c r="AS409" s="785"/>
      <c r="AV409" s="790"/>
      <c r="AW409" s="786"/>
      <c r="AX409" s="1574"/>
      <c r="AZ409" s="786"/>
      <c r="BA409" s="786"/>
      <c r="BC409" s="786"/>
      <c r="BD409" s="790"/>
      <c r="BE409" s="785"/>
    </row>
    <row r="410" spans="2:57" s="789" customFormat="1">
      <c r="B410" s="785"/>
      <c r="H410" s="785"/>
      <c r="K410" s="790"/>
      <c r="O410" s="786"/>
      <c r="P410" s="790"/>
      <c r="Q410" s="786"/>
      <c r="S410" s="786"/>
      <c r="U410" s="791"/>
      <c r="V410" s="819"/>
      <c r="W410" s="791"/>
      <c r="X410" s="820"/>
      <c r="Z410" s="786"/>
      <c r="AF410" s="819"/>
      <c r="AH410" s="819"/>
      <c r="AK410" s="786"/>
      <c r="AN410" s="791"/>
      <c r="AP410" s="785"/>
      <c r="AS410" s="785"/>
      <c r="AV410" s="790"/>
      <c r="AW410" s="786"/>
      <c r="AX410" s="1574"/>
      <c r="AZ410" s="786"/>
      <c r="BA410" s="786"/>
      <c r="BC410" s="786"/>
      <c r="BD410" s="790"/>
      <c r="BE410" s="785"/>
    </row>
    <row r="411" spans="2:57" s="789" customFormat="1">
      <c r="B411" s="785"/>
      <c r="H411" s="785"/>
      <c r="K411" s="790"/>
      <c r="O411" s="786"/>
      <c r="P411" s="790"/>
      <c r="Q411" s="786"/>
      <c r="S411" s="786"/>
      <c r="U411" s="791"/>
      <c r="V411" s="819"/>
      <c r="W411" s="791"/>
      <c r="X411" s="820"/>
      <c r="Z411" s="786"/>
      <c r="AF411" s="819"/>
      <c r="AH411" s="819"/>
      <c r="AK411" s="786"/>
      <c r="AN411" s="791"/>
      <c r="AP411" s="785"/>
      <c r="AS411" s="785"/>
      <c r="AV411" s="790"/>
      <c r="AW411" s="786"/>
      <c r="AX411" s="1574"/>
      <c r="AZ411" s="786"/>
      <c r="BA411" s="786"/>
      <c r="BC411" s="786"/>
      <c r="BD411" s="790"/>
      <c r="BE411" s="785"/>
    </row>
    <row r="412" spans="2:57" s="789" customFormat="1">
      <c r="B412" s="785"/>
      <c r="H412" s="785"/>
      <c r="K412" s="790"/>
      <c r="O412" s="786"/>
      <c r="P412" s="790"/>
      <c r="Q412" s="786"/>
      <c r="S412" s="786"/>
      <c r="U412" s="791"/>
      <c r="V412" s="819"/>
      <c r="W412" s="791"/>
      <c r="X412" s="820"/>
      <c r="Z412" s="786"/>
      <c r="AF412" s="819"/>
      <c r="AH412" s="819"/>
      <c r="AK412" s="786"/>
      <c r="AN412" s="791"/>
      <c r="AP412" s="785"/>
      <c r="AS412" s="785"/>
      <c r="AV412" s="790"/>
      <c r="AW412" s="786"/>
      <c r="AX412" s="1574"/>
      <c r="AZ412" s="786"/>
      <c r="BA412" s="786"/>
      <c r="BC412" s="786"/>
      <c r="BD412" s="790"/>
      <c r="BE412" s="785"/>
    </row>
    <row r="413" spans="2:57" s="789" customFormat="1">
      <c r="B413" s="785"/>
      <c r="H413" s="785"/>
      <c r="K413" s="790"/>
      <c r="O413" s="786"/>
      <c r="P413" s="790"/>
      <c r="Q413" s="786"/>
      <c r="S413" s="786"/>
      <c r="U413" s="791"/>
      <c r="V413" s="819"/>
      <c r="W413" s="791"/>
      <c r="X413" s="820"/>
      <c r="Z413" s="786"/>
      <c r="AF413" s="819"/>
      <c r="AH413" s="819"/>
      <c r="AK413" s="786"/>
      <c r="AN413" s="791"/>
      <c r="AP413" s="785"/>
      <c r="AS413" s="785"/>
      <c r="AV413" s="790"/>
      <c r="AW413" s="786"/>
      <c r="AX413" s="1574"/>
      <c r="AZ413" s="786"/>
      <c r="BA413" s="786"/>
      <c r="BC413" s="786"/>
      <c r="BD413" s="790"/>
      <c r="BE413" s="785"/>
    </row>
    <row r="414" spans="2:57" s="789" customFormat="1">
      <c r="B414" s="785"/>
      <c r="H414" s="785"/>
      <c r="K414" s="790"/>
      <c r="O414" s="786"/>
      <c r="P414" s="790"/>
      <c r="Q414" s="786"/>
      <c r="S414" s="786"/>
      <c r="U414" s="791"/>
      <c r="V414" s="819"/>
      <c r="W414" s="791"/>
      <c r="X414" s="820"/>
      <c r="Z414" s="786"/>
      <c r="AF414" s="819"/>
      <c r="AH414" s="819"/>
      <c r="AK414" s="786"/>
      <c r="AN414" s="791"/>
      <c r="AP414" s="785"/>
      <c r="AS414" s="785"/>
      <c r="AV414" s="790"/>
      <c r="AW414" s="786"/>
      <c r="AX414" s="1574"/>
      <c r="AZ414" s="786"/>
      <c r="BA414" s="786"/>
      <c r="BC414" s="786"/>
      <c r="BD414" s="790"/>
      <c r="BE414" s="785"/>
    </row>
    <row r="415" spans="2:57" s="789" customFormat="1">
      <c r="B415" s="785"/>
      <c r="H415" s="785"/>
      <c r="K415" s="790"/>
      <c r="O415" s="786"/>
      <c r="P415" s="790"/>
      <c r="Q415" s="786"/>
      <c r="S415" s="786"/>
      <c r="U415" s="791"/>
      <c r="V415" s="819"/>
      <c r="W415" s="791"/>
      <c r="X415" s="820"/>
      <c r="Z415" s="786"/>
      <c r="AF415" s="819"/>
      <c r="AH415" s="819"/>
      <c r="AK415" s="786"/>
      <c r="AN415" s="791"/>
      <c r="AP415" s="785"/>
      <c r="AS415" s="785"/>
      <c r="AV415" s="790"/>
      <c r="AW415" s="786"/>
      <c r="AX415" s="1574"/>
      <c r="AZ415" s="786"/>
      <c r="BA415" s="786"/>
      <c r="BC415" s="786"/>
      <c r="BD415" s="790"/>
      <c r="BE415" s="785"/>
    </row>
    <row r="416" spans="2:57" s="789" customFormat="1">
      <c r="B416" s="785"/>
      <c r="H416" s="785"/>
      <c r="K416" s="790"/>
      <c r="O416" s="786"/>
      <c r="P416" s="790"/>
      <c r="Q416" s="786"/>
      <c r="S416" s="786"/>
      <c r="U416" s="791"/>
      <c r="V416" s="819"/>
      <c r="W416" s="791"/>
      <c r="X416" s="820"/>
      <c r="Z416" s="786"/>
      <c r="AF416" s="819"/>
      <c r="AH416" s="819"/>
      <c r="AK416" s="786"/>
      <c r="AN416" s="791"/>
      <c r="AP416" s="785"/>
      <c r="AS416" s="785"/>
      <c r="AV416" s="790"/>
      <c r="AW416" s="786"/>
      <c r="AX416" s="1574"/>
      <c r="AZ416" s="786"/>
      <c r="BA416" s="786"/>
      <c r="BC416" s="786"/>
      <c r="BD416" s="790"/>
      <c r="BE416" s="785"/>
    </row>
    <row r="417" spans="2:57" s="789" customFormat="1">
      <c r="B417" s="785"/>
      <c r="H417" s="785"/>
      <c r="K417" s="790"/>
      <c r="O417" s="786"/>
      <c r="P417" s="790"/>
      <c r="Q417" s="786"/>
      <c r="S417" s="786"/>
      <c r="U417" s="791"/>
      <c r="V417" s="819"/>
      <c r="W417" s="791"/>
      <c r="X417" s="820"/>
      <c r="Z417" s="786"/>
      <c r="AF417" s="819"/>
      <c r="AH417" s="819"/>
      <c r="AK417" s="786"/>
      <c r="AN417" s="791"/>
      <c r="AP417" s="785"/>
      <c r="AS417" s="785"/>
      <c r="AV417" s="790"/>
      <c r="AW417" s="786"/>
      <c r="AX417" s="1574"/>
      <c r="AZ417" s="786"/>
      <c r="BA417" s="786"/>
      <c r="BC417" s="786"/>
      <c r="BD417" s="790"/>
      <c r="BE417" s="785"/>
    </row>
    <row r="418" spans="2:57" s="789" customFormat="1">
      <c r="B418" s="785"/>
      <c r="H418" s="785"/>
      <c r="K418" s="790"/>
      <c r="O418" s="786"/>
      <c r="P418" s="790"/>
      <c r="Q418" s="786"/>
      <c r="S418" s="786"/>
      <c r="U418" s="791"/>
      <c r="V418" s="819"/>
      <c r="W418" s="791"/>
      <c r="X418" s="820"/>
      <c r="Z418" s="786"/>
      <c r="AF418" s="819"/>
      <c r="AH418" s="819"/>
      <c r="AK418" s="786"/>
      <c r="AN418" s="791"/>
      <c r="AP418" s="785"/>
      <c r="AS418" s="785"/>
      <c r="AV418" s="790"/>
      <c r="AW418" s="786"/>
      <c r="AX418" s="1574"/>
      <c r="AZ418" s="786"/>
      <c r="BA418" s="786"/>
      <c r="BC418" s="786"/>
      <c r="BD418" s="790"/>
      <c r="BE418" s="785"/>
    </row>
    <row r="419" spans="2:57" s="789" customFormat="1">
      <c r="B419" s="785"/>
      <c r="H419" s="785"/>
      <c r="K419" s="790"/>
      <c r="O419" s="786"/>
      <c r="P419" s="790"/>
      <c r="Q419" s="786"/>
      <c r="S419" s="786"/>
      <c r="U419" s="791"/>
      <c r="V419" s="819"/>
      <c r="W419" s="791"/>
      <c r="X419" s="820"/>
      <c r="Z419" s="786"/>
      <c r="AF419" s="819"/>
      <c r="AH419" s="819"/>
      <c r="AK419" s="786"/>
      <c r="AN419" s="791"/>
      <c r="AP419" s="785"/>
      <c r="AS419" s="785"/>
      <c r="AV419" s="790"/>
      <c r="AW419" s="786"/>
      <c r="AX419" s="1574"/>
      <c r="AZ419" s="786"/>
      <c r="BA419" s="786"/>
      <c r="BC419" s="786"/>
      <c r="BD419" s="790"/>
      <c r="BE419" s="785"/>
    </row>
    <row r="420" spans="2:57" s="789" customFormat="1">
      <c r="B420" s="785"/>
      <c r="H420" s="785"/>
      <c r="K420" s="790"/>
      <c r="O420" s="786"/>
      <c r="P420" s="790"/>
      <c r="Q420" s="786"/>
      <c r="S420" s="786"/>
      <c r="U420" s="791"/>
      <c r="V420" s="819"/>
      <c r="W420" s="791"/>
      <c r="X420" s="820"/>
      <c r="Z420" s="786"/>
      <c r="AF420" s="819"/>
      <c r="AH420" s="819"/>
      <c r="AK420" s="786"/>
      <c r="AN420" s="791"/>
      <c r="AP420" s="785"/>
      <c r="AS420" s="785"/>
      <c r="AV420" s="790"/>
      <c r="AW420" s="786"/>
      <c r="AX420" s="1574"/>
      <c r="AZ420" s="786"/>
      <c r="BA420" s="786"/>
      <c r="BC420" s="786"/>
      <c r="BD420" s="790"/>
      <c r="BE420" s="785"/>
    </row>
    <row r="421" spans="2:57" s="789" customFormat="1">
      <c r="B421" s="785"/>
      <c r="H421" s="785"/>
      <c r="K421" s="790"/>
      <c r="O421" s="786"/>
      <c r="P421" s="790"/>
      <c r="Q421" s="786"/>
      <c r="S421" s="786"/>
      <c r="U421" s="791"/>
      <c r="V421" s="819"/>
      <c r="W421" s="791"/>
      <c r="X421" s="820"/>
      <c r="Z421" s="786"/>
      <c r="AF421" s="819"/>
      <c r="AH421" s="819"/>
      <c r="AK421" s="786"/>
      <c r="AN421" s="791"/>
      <c r="AP421" s="785"/>
      <c r="AS421" s="785"/>
      <c r="AV421" s="790"/>
      <c r="AW421" s="786"/>
      <c r="AX421" s="1574"/>
      <c r="AZ421" s="786"/>
      <c r="BA421" s="786"/>
      <c r="BC421" s="786"/>
      <c r="BD421" s="790"/>
      <c r="BE421" s="785"/>
    </row>
    <row r="422" spans="2:57" s="789" customFormat="1">
      <c r="B422" s="785"/>
      <c r="H422" s="785"/>
      <c r="K422" s="790"/>
      <c r="O422" s="786"/>
      <c r="P422" s="790"/>
      <c r="Q422" s="786"/>
      <c r="S422" s="786"/>
      <c r="U422" s="791"/>
      <c r="V422" s="819"/>
      <c r="W422" s="791"/>
      <c r="X422" s="820"/>
      <c r="Z422" s="786"/>
      <c r="AF422" s="819"/>
      <c r="AH422" s="819"/>
      <c r="AK422" s="786"/>
      <c r="AN422" s="791"/>
      <c r="AP422" s="785"/>
      <c r="AS422" s="785"/>
      <c r="AV422" s="790"/>
      <c r="AW422" s="786"/>
      <c r="AX422" s="1574"/>
      <c r="AZ422" s="786"/>
      <c r="BA422" s="786"/>
      <c r="BC422" s="786"/>
      <c r="BD422" s="790"/>
      <c r="BE422" s="785"/>
    </row>
    <row r="423" spans="2:57" s="789" customFormat="1">
      <c r="B423" s="785"/>
      <c r="H423" s="785"/>
      <c r="K423" s="790"/>
      <c r="O423" s="786"/>
      <c r="P423" s="790"/>
      <c r="Q423" s="786"/>
      <c r="S423" s="786"/>
      <c r="U423" s="791"/>
      <c r="V423" s="819"/>
      <c r="W423" s="791"/>
      <c r="X423" s="820"/>
      <c r="Z423" s="786"/>
      <c r="AF423" s="819"/>
      <c r="AH423" s="819"/>
      <c r="AK423" s="786"/>
      <c r="AN423" s="791"/>
      <c r="AP423" s="785"/>
      <c r="AS423" s="785"/>
      <c r="AV423" s="790"/>
      <c r="AW423" s="786"/>
      <c r="AX423" s="1574"/>
      <c r="AZ423" s="786"/>
      <c r="BA423" s="786"/>
      <c r="BC423" s="786"/>
      <c r="BD423" s="790"/>
      <c r="BE423" s="785"/>
    </row>
    <row r="424" spans="2:57" s="789" customFormat="1">
      <c r="B424" s="785"/>
      <c r="H424" s="785"/>
      <c r="K424" s="790"/>
      <c r="O424" s="786"/>
      <c r="P424" s="790"/>
      <c r="Q424" s="786"/>
      <c r="S424" s="786"/>
      <c r="U424" s="791"/>
      <c r="V424" s="819"/>
      <c r="W424" s="791"/>
      <c r="X424" s="820"/>
      <c r="Z424" s="786"/>
      <c r="AF424" s="819"/>
      <c r="AH424" s="819"/>
      <c r="AK424" s="786"/>
      <c r="AN424" s="791"/>
      <c r="AP424" s="785"/>
      <c r="AS424" s="785"/>
      <c r="AV424" s="790"/>
      <c r="AW424" s="786"/>
      <c r="AX424" s="1574"/>
      <c r="AZ424" s="786"/>
      <c r="BA424" s="786"/>
      <c r="BC424" s="786"/>
      <c r="BD424" s="790"/>
      <c r="BE424" s="785"/>
    </row>
  </sheetData>
  <mergeCells count="645">
    <mergeCell ref="BB10:BD10"/>
    <mergeCell ref="AY8:BE9"/>
    <mergeCell ref="AU8:AW9"/>
    <mergeCell ref="C2:M2"/>
    <mergeCell ref="N2:U2"/>
    <mergeCell ref="V2:Y2"/>
    <mergeCell ref="AO2:AP2"/>
    <mergeCell ref="L4:L5"/>
    <mergeCell ref="M4:N4"/>
    <mergeCell ref="P4:Q4"/>
    <mergeCell ref="R4:T4"/>
    <mergeCell ref="P5:Q5"/>
    <mergeCell ref="R5:Y5"/>
    <mergeCell ref="R10:R11"/>
    <mergeCell ref="S10:S11"/>
    <mergeCell ref="T10:T11"/>
    <mergeCell ref="U10:U11"/>
    <mergeCell ref="V10:V11"/>
    <mergeCell ref="W10:W11"/>
    <mergeCell ref="Y10:Y11"/>
    <mergeCell ref="Z10:Z11"/>
    <mergeCell ref="AA10:AA11"/>
    <mergeCell ref="AB10:AC10"/>
    <mergeCell ref="AD10:AD11"/>
    <mergeCell ref="B10:B11"/>
    <mergeCell ref="C10:D10"/>
    <mergeCell ref="E10:K10"/>
    <mergeCell ref="L10:L11"/>
    <mergeCell ref="M10:M11"/>
    <mergeCell ref="N10:N11"/>
    <mergeCell ref="O10:O11"/>
    <mergeCell ref="P10:P11"/>
    <mergeCell ref="Q10:Q11"/>
    <mergeCell ref="P7:Q7"/>
    <mergeCell ref="AE7:AR7"/>
    <mergeCell ref="C9:T9"/>
    <mergeCell ref="U9:Z9"/>
    <mergeCell ref="AA9:AM9"/>
    <mergeCell ref="AN9:AS9"/>
    <mergeCell ref="AT9:AT11"/>
    <mergeCell ref="AO10:AO11"/>
    <mergeCell ref="AP10:AP11"/>
    <mergeCell ref="AQ10:AQ11"/>
    <mergeCell ref="AR10:AR11"/>
    <mergeCell ref="AS10:AS11"/>
    <mergeCell ref="AU10:AU11"/>
    <mergeCell ref="AE10:AF10"/>
    <mergeCell ref="AG10:AH10"/>
    <mergeCell ref="AI10:AJ10"/>
    <mergeCell ref="AK10:AL10"/>
    <mergeCell ref="AM10:AM11"/>
    <mergeCell ref="AN10:AN11"/>
    <mergeCell ref="X10:X11"/>
    <mergeCell ref="AE11:AF11"/>
    <mergeCell ref="AG11:AH11"/>
    <mergeCell ref="AV10:AV11"/>
    <mergeCell ref="AW10:AW11"/>
    <mergeCell ref="P12:P13"/>
    <mergeCell ref="Q12:Q14"/>
    <mergeCell ref="R12:R14"/>
    <mergeCell ref="S12:S14"/>
    <mergeCell ref="T12:T14"/>
    <mergeCell ref="U12:U14"/>
    <mergeCell ref="J12:J13"/>
    <mergeCell ref="K12:K13"/>
    <mergeCell ref="L12:L14"/>
    <mergeCell ref="M12:M13"/>
    <mergeCell ref="N12:N13"/>
    <mergeCell ref="O12:O13"/>
    <mergeCell ref="B12:B14"/>
    <mergeCell ref="E12:E14"/>
    <mergeCell ref="F12:F14"/>
    <mergeCell ref="G12:G14"/>
    <mergeCell ref="H12:H14"/>
    <mergeCell ref="I12:I14"/>
    <mergeCell ref="AI12:AI13"/>
    <mergeCell ref="AM12:AM13"/>
    <mergeCell ref="AN12:AN14"/>
    <mergeCell ref="AO12:AO14"/>
    <mergeCell ref="AP12:AP14"/>
    <mergeCell ref="AQ12:AQ14"/>
    <mergeCell ref="AC12:AC13"/>
    <mergeCell ref="AD12:AD13"/>
    <mergeCell ref="AE12:AE13"/>
    <mergeCell ref="AF12:AF13"/>
    <mergeCell ref="AG12:AG13"/>
    <mergeCell ref="AH12:AH13"/>
    <mergeCell ref="V12:V14"/>
    <mergeCell ref="W12:W14"/>
    <mergeCell ref="X12:X14"/>
    <mergeCell ref="Y12:Y14"/>
    <mergeCell ref="Z12:Z14"/>
    <mergeCell ref="AB12:AB13"/>
    <mergeCell ref="AR12:AR14"/>
    <mergeCell ref="AS12:AS14"/>
    <mergeCell ref="AT12:AT14"/>
    <mergeCell ref="B15:B16"/>
    <mergeCell ref="E15:E16"/>
    <mergeCell ref="F15:F16"/>
    <mergeCell ref="G15:G16"/>
    <mergeCell ref="H15:H16"/>
    <mergeCell ref="Y15:Y16"/>
    <mergeCell ref="Z15:Z16"/>
    <mergeCell ref="AN15:AN16"/>
    <mergeCell ref="AO15:AO16"/>
    <mergeCell ref="AP15:AP16"/>
    <mergeCell ref="AQ15:AQ16"/>
    <mergeCell ref="S15:S16"/>
    <mergeCell ref="T15:T16"/>
    <mergeCell ref="U15:U16"/>
    <mergeCell ref="V15:V16"/>
    <mergeCell ref="W15:W16"/>
    <mergeCell ref="X15:X16"/>
    <mergeCell ref="I15:I16"/>
    <mergeCell ref="J15:J16"/>
    <mergeCell ref="K15:K16"/>
    <mergeCell ref="L15:L16"/>
    <mergeCell ref="Q15:Q16"/>
    <mergeCell ref="R15:R16"/>
    <mergeCell ref="AR15:AR16"/>
    <mergeCell ref="AS15:AS16"/>
    <mergeCell ref="AT15:AT16"/>
    <mergeCell ref="B18:B22"/>
    <mergeCell ref="C18:C22"/>
    <mergeCell ref="D18:D22"/>
    <mergeCell ref="E18:E22"/>
    <mergeCell ref="F18:F22"/>
    <mergeCell ref="G18:G22"/>
    <mergeCell ref="B23:B27"/>
    <mergeCell ref="C23:C27"/>
    <mergeCell ref="D23:D27"/>
    <mergeCell ref="E23:E27"/>
    <mergeCell ref="F23:F27"/>
    <mergeCell ref="Z18:Z22"/>
    <mergeCell ref="AN18:AN22"/>
    <mergeCell ref="AO18:AO22"/>
    <mergeCell ref="AP18:AP22"/>
    <mergeCell ref="AQ18:AQ22"/>
    <mergeCell ref="AR18:AR22"/>
    <mergeCell ref="T18:T22"/>
    <mergeCell ref="U18:U22"/>
    <mergeCell ref="V18:V22"/>
    <mergeCell ref="W18:W22"/>
    <mergeCell ref="X18:X22"/>
    <mergeCell ref="Y18:Y22"/>
    <mergeCell ref="N18:N22"/>
    <mergeCell ref="O18:O22"/>
    <mergeCell ref="P18:P22"/>
    <mergeCell ref="Q18:Q22"/>
    <mergeCell ref="R18:R22"/>
    <mergeCell ref="S18:S22"/>
    <mergeCell ref="H18:H22"/>
    <mergeCell ref="I18:I22"/>
    <mergeCell ref="J18:J22"/>
    <mergeCell ref="K18:K22"/>
    <mergeCell ref="L18:L22"/>
    <mergeCell ref="M18:M22"/>
    <mergeCell ref="M23:M27"/>
    <mergeCell ref="N23:N27"/>
    <mergeCell ref="O23:O27"/>
    <mergeCell ref="P23:P27"/>
    <mergeCell ref="Q23:Q27"/>
    <mergeCell ref="R23:R27"/>
    <mergeCell ref="G23:G27"/>
    <mergeCell ref="H23:H27"/>
    <mergeCell ref="I23:I27"/>
    <mergeCell ref="J23:J27"/>
    <mergeCell ref="K23:K27"/>
    <mergeCell ref="L23:L27"/>
    <mergeCell ref="AS18:AS22"/>
    <mergeCell ref="AT18:AT20"/>
    <mergeCell ref="AR23:AR27"/>
    <mergeCell ref="AS23:AS27"/>
    <mergeCell ref="AT23:AT27"/>
    <mergeCell ref="Y23:Y27"/>
    <mergeCell ref="Z23:Z27"/>
    <mergeCell ref="AN23:AN27"/>
    <mergeCell ref="AO23:AO27"/>
    <mergeCell ref="AP23:AP27"/>
    <mergeCell ref="AQ23:AQ27"/>
    <mergeCell ref="S23:S27"/>
    <mergeCell ref="T23:T27"/>
    <mergeCell ref="U23:U27"/>
    <mergeCell ref="V23:V27"/>
    <mergeCell ref="W23:W27"/>
    <mergeCell ref="X23:X27"/>
    <mergeCell ref="P29:P30"/>
    <mergeCell ref="Q29:Q30"/>
    <mergeCell ref="R29:R30"/>
    <mergeCell ref="S29:S30"/>
    <mergeCell ref="T29:T30"/>
    <mergeCell ref="U29:U30"/>
    <mergeCell ref="H29:H30"/>
    <mergeCell ref="I29:I30"/>
    <mergeCell ref="J29:J30"/>
    <mergeCell ref="K29:K30"/>
    <mergeCell ref="L29:L30"/>
    <mergeCell ref="O29:O30"/>
    <mergeCell ref="B29:B30"/>
    <mergeCell ref="C29:C30"/>
    <mergeCell ref="D29:D30"/>
    <mergeCell ref="E29:E30"/>
    <mergeCell ref="F29:F30"/>
    <mergeCell ref="G29:G30"/>
    <mergeCell ref="AO29:AO30"/>
    <mergeCell ref="AP29:AP30"/>
    <mergeCell ref="AQ29:AQ30"/>
    <mergeCell ref="AR29:AR30"/>
    <mergeCell ref="AS29:AS30"/>
    <mergeCell ref="V29:V30"/>
    <mergeCell ref="W29:W30"/>
    <mergeCell ref="X29:X30"/>
    <mergeCell ref="Y29:Y30"/>
    <mergeCell ref="Z29:Z30"/>
    <mergeCell ref="AN29:AN30"/>
    <mergeCell ref="P31:P36"/>
    <mergeCell ref="Q31:Q36"/>
    <mergeCell ref="R31:R36"/>
    <mergeCell ref="S31:S36"/>
    <mergeCell ref="T31:T36"/>
    <mergeCell ref="U31:U36"/>
    <mergeCell ref="J31:J36"/>
    <mergeCell ref="K31:K36"/>
    <mergeCell ref="L31:L36"/>
    <mergeCell ref="M31:M36"/>
    <mergeCell ref="N31:N36"/>
    <mergeCell ref="O31:O36"/>
    <mergeCell ref="B31:B36"/>
    <mergeCell ref="C31:C36"/>
    <mergeCell ref="D31:D36"/>
    <mergeCell ref="E31:E36"/>
    <mergeCell ref="F31:F36"/>
    <mergeCell ref="G31:G36"/>
    <mergeCell ref="H31:H36"/>
    <mergeCell ref="I31:I36"/>
    <mergeCell ref="AS31:AS36"/>
    <mergeCell ref="AT31:AT36"/>
    <mergeCell ref="AL31:AL32"/>
    <mergeCell ref="AN31:AN36"/>
    <mergeCell ref="AO31:AO36"/>
    <mergeCell ref="AP31:AP36"/>
    <mergeCell ref="AQ31:AQ36"/>
    <mergeCell ref="AR31:AR36"/>
    <mergeCell ref="V31:V36"/>
    <mergeCell ref="W31:W36"/>
    <mergeCell ref="X31:X36"/>
    <mergeCell ref="Y31:Y36"/>
    <mergeCell ref="Z31:Z36"/>
    <mergeCell ref="AA31:AA32"/>
    <mergeCell ref="C37:C39"/>
    <mergeCell ref="D37:D39"/>
    <mergeCell ref="E37:E39"/>
    <mergeCell ref="F37:F39"/>
    <mergeCell ref="G37:G39"/>
    <mergeCell ref="AA33:AA35"/>
    <mergeCell ref="AL33:AL35"/>
    <mergeCell ref="B40:B44"/>
    <mergeCell ref="C40:C44"/>
    <mergeCell ref="D40:D44"/>
    <mergeCell ref="E40:E44"/>
    <mergeCell ref="F40:F44"/>
    <mergeCell ref="G40:G44"/>
    <mergeCell ref="Z37:Z39"/>
    <mergeCell ref="AN37:AN39"/>
    <mergeCell ref="AO37:AO39"/>
    <mergeCell ref="AP37:AP39"/>
    <mergeCell ref="AQ37:AQ39"/>
    <mergeCell ref="AR37:AR39"/>
    <mergeCell ref="T37:T39"/>
    <mergeCell ref="U37:U39"/>
    <mergeCell ref="V37:V39"/>
    <mergeCell ref="W37:W39"/>
    <mergeCell ref="X37:X39"/>
    <mergeCell ref="Y37:Y39"/>
    <mergeCell ref="N37:N39"/>
    <mergeCell ref="O37:O39"/>
    <mergeCell ref="P37:P39"/>
    <mergeCell ref="Q37:Q39"/>
    <mergeCell ref="R37:R39"/>
    <mergeCell ref="S37:S39"/>
    <mergeCell ref="H37:H39"/>
    <mergeCell ref="I37:I39"/>
    <mergeCell ref="J37:J39"/>
    <mergeCell ref="K37:K39"/>
    <mergeCell ref="L37:L39"/>
    <mergeCell ref="M37:M39"/>
    <mergeCell ref="B37:B39"/>
    <mergeCell ref="X40:X44"/>
    <mergeCell ref="Y40:Y44"/>
    <mergeCell ref="N40:N44"/>
    <mergeCell ref="O40:O44"/>
    <mergeCell ref="P40:P44"/>
    <mergeCell ref="Q40:Q44"/>
    <mergeCell ref="R40:R44"/>
    <mergeCell ref="S40:S44"/>
    <mergeCell ref="H40:H44"/>
    <mergeCell ref="I40:I44"/>
    <mergeCell ref="J40:J44"/>
    <mergeCell ref="K40:K44"/>
    <mergeCell ref="L40:L44"/>
    <mergeCell ref="M40:M44"/>
    <mergeCell ref="AS37:AS39"/>
    <mergeCell ref="AT37:AT38"/>
    <mergeCell ref="N45:N47"/>
    <mergeCell ref="O45:O47"/>
    <mergeCell ref="P45:P47"/>
    <mergeCell ref="Q45:Q47"/>
    <mergeCell ref="R45:R47"/>
    <mergeCell ref="S45:S47"/>
    <mergeCell ref="H45:H47"/>
    <mergeCell ref="I45:I47"/>
    <mergeCell ref="J45:J47"/>
    <mergeCell ref="K45:K47"/>
    <mergeCell ref="L45:L47"/>
    <mergeCell ref="M45:M47"/>
    <mergeCell ref="AS40:AS44"/>
    <mergeCell ref="B45:B47"/>
    <mergeCell ref="C45:C47"/>
    <mergeCell ref="D45:D47"/>
    <mergeCell ref="E45:E47"/>
    <mergeCell ref="F45:F47"/>
    <mergeCell ref="G45:G47"/>
    <mergeCell ref="Z40:Z44"/>
    <mergeCell ref="AN40:AN44"/>
    <mergeCell ref="AO40:AO44"/>
    <mergeCell ref="AP40:AP44"/>
    <mergeCell ref="AQ40:AQ44"/>
    <mergeCell ref="AR40:AR44"/>
    <mergeCell ref="T40:T44"/>
    <mergeCell ref="U40:U44"/>
    <mergeCell ref="V40:V44"/>
    <mergeCell ref="W40:W44"/>
    <mergeCell ref="AN45:AN47"/>
    <mergeCell ref="AO45:AO47"/>
    <mergeCell ref="AP45:AP47"/>
    <mergeCell ref="AQ45:AQ47"/>
    <mergeCell ref="AR45:AR47"/>
    <mergeCell ref="AS45:AS47"/>
    <mergeCell ref="Z45:Z47"/>
    <mergeCell ref="AA45:AA46"/>
    <mergeCell ref="AJ45:AJ46"/>
    <mergeCell ref="AK45:AK46"/>
    <mergeCell ref="AL45:AL46"/>
    <mergeCell ref="AM45:AM46"/>
    <mergeCell ref="T45:T47"/>
    <mergeCell ref="U45:U47"/>
    <mergeCell ref="V45:V47"/>
    <mergeCell ref="W45:W47"/>
    <mergeCell ref="X45:X47"/>
    <mergeCell ref="Y45:Y47"/>
    <mergeCell ref="AT45:AT47"/>
    <mergeCell ref="H48:H50"/>
    <mergeCell ref="I48:I50"/>
    <mergeCell ref="J48:J50"/>
    <mergeCell ref="K48:K50"/>
    <mergeCell ref="L48:L50"/>
    <mergeCell ref="M48:M50"/>
    <mergeCell ref="B48:B50"/>
    <mergeCell ref="C48:C50"/>
    <mergeCell ref="D48:D50"/>
    <mergeCell ref="E48:E50"/>
    <mergeCell ref="F48:F50"/>
    <mergeCell ref="G48:G50"/>
    <mergeCell ref="Z48:Z50"/>
    <mergeCell ref="AA48:AA49"/>
    <mergeCell ref="AJ48:AJ49"/>
    <mergeCell ref="AK48:AK49"/>
    <mergeCell ref="AL48:AL49"/>
    <mergeCell ref="AM48:AM49"/>
    <mergeCell ref="T48:T50"/>
    <mergeCell ref="U48:U50"/>
    <mergeCell ref="V48:V50"/>
    <mergeCell ref="W48:W50"/>
    <mergeCell ref="X48:X50"/>
    <mergeCell ref="Y48:Y50"/>
    <mergeCell ref="N48:N50"/>
    <mergeCell ref="O48:O50"/>
    <mergeCell ref="P48:P50"/>
    <mergeCell ref="Q48:Q50"/>
    <mergeCell ref="R48:R50"/>
    <mergeCell ref="S48:S50"/>
    <mergeCell ref="AT48:AT50"/>
    <mergeCell ref="AN48:AN50"/>
    <mergeCell ref="AO48:AO50"/>
    <mergeCell ref="AP48:AP50"/>
    <mergeCell ref="AQ48:AQ50"/>
    <mergeCell ref="AR48:AR50"/>
    <mergeCell ref="AS48:AS50"/>
    <mergeCell ref="B51:B53"/>
    <mergeCell ref="E51:E53"/>
    <mergeCell ref="F51:F53"/>
    <mergeCell ref="G51:G53"/>
    <mergeCell ref="H51:H53"/>
    <mergeCell ref="I51:I53"/>
    <mergeCell ref="V51:V53"/>
    <mergeCell ref="W51:W53"/>
    <mergeCell ref="X51:X53"/>
    <mergeCell ref="Y51:Y53"/>
    <mergeCell ref="Z51:Z53"/>
    <mergeCell ref="AA51:AA52"/>
    <mergeCell ref="P51:P53"/>
    <mergeCell ref="Q51:Q53"/>
    <mergeCell ref="R51:R53"/>
    <mergeCell ref="S51:S53"/>
    <mergeCell ref="T51:T53"/>
    <mergeCell ref="U51:U53"/>
    <mergeCell ref="J51:J53"/>
    <mergeCell ref="K51:K53"/>
    <mergeCell ref="L51:L53"/>
    <mergeCell ref="M51:M53"/>
    <mergeCell ref="N51:N53"/>
    <mergeCell ref="O51:O53"/>
    <mergeCell ref="AP51:AP53"/>
    <mergeCell ref="AQ51:AQ53"/>
    <mergeCell ref="AR51:AR53"/>
    <mergeCell ref="AS51:AS53"/>
    <mergeCell ref="AJ51:AJ52"/>
    <mergeCell ref="AK51:AK52"/>
    <mergeCell ref="AL51:AL52"/>
    <mergeCell ref="AM51:AM52"/>
    <mergeCell ref="AN51:AN53"/>
    <mergeCell ref="AO51:AO53"/>
    <mergeCell ref="S54:S56"/>
    <mergeCell ref="T54:T56"/>
    <mergeCell ref="U54:U56"/>
    <mergeCell ref="V54:V56"/>
    <mergeCell ref="W54:W56"/>
    <mergeCell ref="X54:X56"/>
    <mergeCell ref="M54:M56"/>
    <mergeCell ref="N54:N56"/>
    <mergeCell ref="O54:O56"/>
    <mergeCell ref="P54:P56"/>
    <mergeCell ref="Q54:Q56"/>
    <mergeCell ref="R54:R56"/>
    <mergeCell ref="B54:B56"/>
    <mergeCell ref="E54:E56"/>
    <mergeCell ref="F54:F56"/>
    <mergeCell ref="G54:G56"/>
    <mergeCell ref="H54:H56"/>
    <mergeCell ref="I54:I56"/>
    <mergeCell ref="J54:J56"/>
    <mergeCell ref="K54:K56"/>
    <mergeCell ref="L54:L56"/>
    <mergeCell ref="AS54:AS56"/>
    <mergeCell ref="AT54:AT56"/>
    <mergeCell ref="AM54:AM55"/>
    <mergeCell ref="AN54:AN56"/>
    <mergeCell ref="AO54:AO56"/>
    <mergeCell ref="AP54:AP56"/>
    <mergeCell ref="AQ54:AQ56"/>
    <mergeCell ref="AR54:AR56"/>
    <mergeCell ref="Y54:Y56"/>
    <mergeCell ref="Z54:Z56"/>
    <mergeCell ref="AA54:AA55"/>
    <mergeCell ref="AJ54:AJ55"/>
    <mergeCell ref="AK54:AK55"/>
    <mergeCell ref="AL54:AL55"/>
    <mergeCell ref="B57:B58"/>
    <mergeCell ref="C57:C58"/>
    <mergeCell ref="D57:D58"/>
    <mergeCell ref="E57:E58"/>
    <mergeCell ref="F57:F58"/>
    <mergeCell ref="Q57:Q58"/>
    <mergeCell ref="R57:R58"/>
    <mergeCell ref="G57:G58"/>
    <mergeCell ref="H57:H58"/>
    <mergeCell ref="I57:I58"/>
    <mergeCell ref="J57:J58"/>
    <mergeCell ref="K57:K58"/>
    <mergeCell ref="L57:L58"/>
    <mergeCell ref="N59:N61"/>
    <mergeCell ref="O59:O61"/>
    <mergeCell ref="B59:B61"/>
    <mergeCell ref="E59:E61"/>
    <mergeCell ref="F59:F61"/>
    <mergeCell ref="G59:G61"/>
    <mergeCell ref="H59:H61"/>
    <mergeCell ref="I59:I61"/>
    <mergeCell ref="AR57:AR58"/>
    <mergeCell ref="AS57:AS58"/>
    <mergeCell ref="AT57:AT58"/>
    <mergeCell ref="Y57:Y58"/>
    <mergeCell ref="Z57:Z58"/>
    <mergeCell ref="AN57:AN58"/>
    <mergeCell ref="AO57:AO58"/>
    <mergeCell ref="AP57:AP58"/>
    <mergeCell ref="AQ57:AQ58"/>
    <mergeCell ref="S57:S58"/>
    <mergeCell ref="T57:T58"/>
    <mergeCell ref="U57:U58"/>
    <mergeCell ref="V57:V58"/>
    <mergeCell ref="W57:W58"/>
    <mergeCell ref="X57:X58"/>
    <mergeCell ref="M57:M58"/>
    <mergeCell ref="N57:N58"/>
    <mergeCell ref="O57:O58"/>
    <mergeCell ref="P57:P58"/>
    <mergeCell ref="B62:B66"/>
    <mergeCell ref="E62:E66"/>
    <mergeCell ref="F62:F66"/>
    <mergeCell ref="G62:G66"/>
    <mergeCell ref="H62:H66"/>
    <mergeCell ref="I62:I66"/>
    <mergeCell ref="J62:J66"/>
    <mergeCell ref="K62:K66"/>
    <mergeCell ref="AO59:AO61"/>
    <mergeCell ref="AP59:AP61"/>
    <mergeCell ref="AQ59:AQ61"/>
    <mergeCell ref="AR59:AR61"/>
    <mergeCell ref="AS59:AS61"/>
    <mergeCell ref="AT59:AT61"/>
    <mergeCell ref="V59:V61"/>
    <mergeCell ref="W59:W61"/>
    <mergeCell ref="X59:X61"/>
    <mergeCell ref="Y59:Y61"/>
    <mergeCell ref="Z59:Z61"/>
    <mergeCell ref="AN59:AN61"/>
    <mergeCell ref="P59:P61"/>
    <mergeCell ref="Q59:Q61"/>
    <mergeCell ref="R59:R61"/>
    <mergeCell ref="S59:S61"/>
    <mergeCell ref="T59:T61"/>
    <mergeCell ref="U59:U61"/>
    <mergeCell ref="J59:J61"/>
    <mergeCell ref="K59:K61"/>
    <mergeCell ref="L59:L61"/>
    <mergeCell ref="M59:M61"/>
    <mergeCell ref="X62:X66"/>
    <mergeCell ref="Y62:Y66"/>
    <mergeCell ref="Z62:Z66"/>
    <mergeCell ref="AA62:AA63"/>
    <mergeCell ref="AN62:AN66"/>
    <mergeCell ref="AO62:AO66"/>
    <mergeCell ref="R62:R66"/>
    <mergeCell ref="S62:S66"/>
    <mergeCell ref="T62:T66"/>
    <mergeCell ref="U62:U66"/>
    <mergeCell ref="V62:V66"/>
    <mergeCell ref="W62:W66"/>
    <mergeCell ref="L62:L66"/>
    <mergeCell ref="M62:M66"/>
    <mergeCell ref="N62:N66"/>
    <mergeCell ref="O62:O66"/>
    <mergeCell ref="P62:P66"/>
    <mergeCell ref="Q62:Q66"/>
    <mergeCell ref="AP62:AP66"/>
    <mergeCell ref="AQ62:AQ66"/>
    <mergeCell ref="AR62:AR66"/>
    <mergeCell ref="AS62:AS66"/>
    <mergeCell ref="AT62:AT66"/>
    <mergeCell ref="K67:K70"/>
    <mergeCell ref="L67:L70"/>
    <mergeCell ref="B67:B70"/>
    <mergeCell ref="C67:C70"/>
    <mergeCell ref="D67:D70"/>
    <mergeCell ref="E67:E70"/>
    <mergeCell ref="F67:F70"/>
    <mergeCell ref="AS67:AS70"/>
    <mergeCell ref="AT67:AT70"/>
    <mergeCell ref="B71:B72"/>
    <mergeCell ref="C71:C72"/>
    <mergeCell ref="D71:D72"/>
    <mergeCell ref="E71:E72"/>
    <mergeCell ref="F71:F72"/>
    <mergeCell ref="Y67:Y70"/>
    <mergeCell ref="Z67:Z70"/>
    <mergeCell ref="AN67:AN70"/>
    <mergeCell ref="AO67:AO70"/>
    <mergeCell ref="AP67:AP70"/>
    <mergeCell ref="AR67:AR70"/>
    <mergeCell ref="S67:S70"/>
    <mergeCell ref="T67:T70"/>
    <mergeCell ref="U67:U70"/>
    <mergeCell ref="V67:V70"/>
    <mergeCell ref="W67:W70"/>
    <mergeCell ref="X67:X70"/>
    <mergeCell ref="M67:M70"/>
    <mergeCell ref="N67:N70"/>
    <mergeCell ref="O67:O70"/>
    <mergeCell ref="P67:P70"/>
    <mergeCell ref="Q67:Q70"/>
    <mergeCell ref="R67:R70"/>
    <mergeCell ref="G67:G70"/>
    <mergeCell ref="H67:H70"/>
    <mergeCell ref="I67:I70"/>
    <mergeCell ref="J67:J70"/>
    <mergeCell ref="S71:S72"/>
    <mergeCell ref="T71:T72"/>
    <mergeCell ref="U71:U72"/>
    <mergeCell ref="V71:V72"/>
    <mergeCell ref="W71:W72"/>
    <mergeCell ref="X71:X72"/>
    <mergeCell ref="M71:M72"/>
    <mergeCell ref="N71:N72"/>
    <mergeCell ref="O71:O72"/>
    <mergeCell ref="P71:P72"/>
    <mergeCell ref="Q71:Q72"/>
    <mergeCell ref="R71:R72"/>
    <mergeCell ref="G71:G72"/>
    <mergeCell ref="H71:H72"/>
    <mergeCell ref="I71:I72"/>
    <mergeCell ref="J71:J72"/>
    <mergeCell ref="K71:K72"/>
    <mergeCell ref="L71:L72"/>
    <mergeCell ref="AR71:AR72"/>
    <mergeCell ref="AS71:AS72"/>
    <mergeCell ref="Y71:Y72"/>
    <mergeCell ref="Z71:Z72"/>
    <mergeCell ref="AN71:AN72"/>
    <mergeCell ref="AO71:AO72"/>
    <mergeCell ref="AP71:AP72"/>
    <mergeCell ref="AQ71:AQ72"/>
    <mergeCell ref="B73:B74"/>
    <mergeCell ref="C73:C74"/>
    <mergeCell ref="D73:D74"/>
    <mergeCell ref="E73:E74"/>
    <mergeCell ref="F73:F74"/>
    <mergeCell ref="G73:G74"/>
    <mergeCell ref="AS73:AS74"/>
    <mergeCell ref="T73:T74"/>
    <mergeCell ref="U73:U74"/>
    <mergeCell ref="V73:V74"/>
    <mergeCell ref="W73:W74"/>
    <mergeCell ref="X73:X74"/>
    <mergeCell ref="Z73:Z74"/>
    <mergeCell ref="N73:N74"/>
    <mergeCell ref="O73:O74"/>
    <mergeCell ref="P73:P74"/>
    <mergeCell ref="Q73:Q74"/>
    <mergeCell ref="R73:R74"/>
    <mergeCell ref="S73:S74"/>
    <mergeCell ref="H73:H74"/>
    <mergeCell ref="I73:I74"/>
    <mergeCell ref="J73:J74"/>
    <mergeCell ref="K73:K74"/>
    <mergeCell ref="L73:L74"/>
    <mergeCell ref="M73:M74"/>
    <mergeCell ref="O78:T78"/>
    <mergeCell ref="M79:Q79"/>
    <mergeCell ref="M80:Q80"/>
    <mergeCell ref="AN73:AN74"/>
    <mergeCell ref="AO73:AO74"/>
    <mergeCell ref="AP73:AP74"/>
    <mergeCell ref="AQ73:AQ74"/>
    <mergeCell ref="AR73:AR74"/>
  </mergeCells>
  <phoneticPr fontId="54" type="noConversion"/>
  <conditionalFormatting sqref="U12 U15 U28:U29 U31 U37 U40 U45 U48 U51 U57 U59 U62 U67 U71 U73">
    <cfRule type="cellIs" dxfId="1999" priority="254" operator="equal">
      <formula>"ALTA"</formula>
    </cfRule>
    <cfRule type="cellIs" dxfId="1998" priority="255" operator="equal">
      <formula>"MUY ALTA"</formula>
    </cfRule>
    <cfRule type="cellIs" dxfId="1997" priority="256" operator="equal">
      <formula>"MEDIA"</formula>
    </cfRule>
    <cfRule type="cellIs" dxfId="1996" priority="257" operator="equal">
      <formula>"BAJA"</formula>
    </cfRule>
    <cfRule type="cellIs" dxfId="1995" priority="258" operator="equal">
      <formula>"MUY BAJA"</formula>
    </cfRule>
  </conditionalFormatting>
  <conditionalFormatting sqref="U17:U18">
    <cfRule type="cellIs" dxfId="1994" priority="153" operator="equal">
      <formula>"ALTA"</formula>
    </cfRule>
    <cfRule type="cellIs" dxfId="1993" priority="154" operator="equal">
      <formula>"MUY ALTA"</formula>
    </cfRule>
    <cfRule type="cellIs" dxfId="1992" priority="155" operator="equal">
      <formula>"MEDIA"</formula>
    </cfRule>
    <cfRule type="cellIs" dxfId="1991" priority="156" operator="equal">
      <formula>"BAJA"</formula>
    </cfRule>
    <cfRule type="cellIs" dxfId="1990" priority="157" operator="equal">
      <formula>"MUY BAJA"</formula>
    </cfRule>
  </conditionalFormatting>
  <conditionalFormatting sqref="U23">
    <cfRule type="cellIs" dxfId="1989" priority="59" operator="equal">
      <formula>"ALTA"</formula>
    </cfRule>
    <cfRule type="cellIs" dxfId="1988" priority="60" operator="equal">
      <formula>"MUY ALTA"</formula>
    </cfRule>
    <cfRule type="cellIs" dxfId="1987" priority="61" operator="equal">
      <formula>"MEDIA"</formula>
    </cfRule>
    <cfRule type="cellIs" dxfId="1986" priority="62" operator="equal">
      <formula>"BAJA"</formula>
    </cfRule>
    <cfRule type="cellIs" dxfId="1985" priority="63" operator="equal">
      <formula>"MUY BAJA"</formula>
    </cfRule>
  </conditionalFormatting>
  <conditionalFormatting sqref="U54">
    <cfRule type="cellIs" dxfId="1984" priority="106" operator="equal">
      <formula>"ALTA"</formula>
    </cfRule>
    <cfRule type="cellIs" dxfId="1983" priority="107" operator="equal">
      <formula>"MUY ALTA"</formula>
    </cfRule>
    <cfRule type="cellIs" dxfId="1982" priority="108" operator="equal">
      <formula>"MEDIA"</formula>
    </cfRule>
    <cfRule type="cellIs" dxfId="1981" priority="109" operator="equal">
      <formula>"BAJA"</formula>
    </cfRule>
    <cfRule type="cellIs" dxfId="1980" priority="110" operator="equal">
      <formula>"MUY BAJA"</formula>
    </cfRule>
  </conditionalFormatting>
  <conditionalFormatting sqref="W12 W15 W28:W29 W31 W37 W45 W48 W51 W57 W59 W62 W67 W71 W73 R75 U75 W75">
    <cfRule type="cellIs" dxfId="1979" priority="262" operator="equal">
      <formula>#REF!</formula>
    </cfRule>
  </conditionalFormatting>
  <conditionalFormatting sqref="W17:W18">
    <cfRule type="cellIs" dxfId="1978" priority="145" operator="equal">
      <formula>"CATASTRÓFICO (RC-F)"</formula>
    </cfRule>
    <cfRule type="cellIs" dxfId="1977" priority="146" operator="equal">
      <formula>"MAYOR (RC-F)"</formula>
    </cfRule>
    <cfRule type="cellIs" dxfId="1976" priority="147" operator="equal">
      <formula>"MODERADO (RC-F)"</formula>
    </cfRule>
    <cfRule type="cellIs" dxfId="1975" priority="148" operator="equal">
      <formula>"CATASTRÓFICO"</formula>
    </cfRule>
    <cfRule type="cellIs" dxfId="1974" priority="149" operator="equal">
      <formula>"MAYOR"</formula>
    </cfRule>
    <cfRule type="cellIs" dxfId="1973" priority="150" operator="equal">
      <formula>"MODERADO"</formula>
    </cfRule>
    <cfRule type="cellIs" dxfId="1972" priority="151" operator="equal">
      <formula>"MENOR"</formula>
    </cfRule>
    <cfRule type="cellIs" dxfId="1971" priority="152" operator="equal">
      <formula>"LEVE"</formula>
    </cfRule>
    <cfRule type="cellIs" dxfId="1970" priority="159" operator="equal">
      <formula>#REF!</formula>
    </cfRule>
  </conditionalFormatting>
  <conditionalFormatting sqref="W23">
    <cfRule type="cellIs" dxfId="1969" priority="51" operator="equal">
      <formula>"CATASTRÓFICO (RC-F)"</formula>
    </cfRule>
    <cfRule type="cellIs" dxfId="1968" priority="52" operator="equal">
      <formula>"MAYOR (RC-F)"</formula>
    </cfRule>
    <cfRule type="cellIs" dxfId="1967" priority="53" operator="equal">
      <formula>"MODERADO (RC-F)"</formula>
    </cfRule>
    <cfRule type="cellIs" dxfId="1966" priority="54" operator="equal">
      <formula>"CATASTRÓFICO"</formula>
    </cfRule>
    <cfRule type="cellIs" dxfId="1965" priority="55" operator="equal">
      <formula>"MAYOR"</formula>
    </cfRule>
    <cfRule type="cellIs" dxfId="1964" priority="56" operator="equal">
      <formula>"MODERADO"</formula>
    </cfRule>
    <cfRule type="cellIs" dxfId="1963" priority="57" operator="equal">
      <formula>"MENOR"</formula>
    </cfRule>
    <cfRule type="cellIs" dxfId="1962" priority="58" operator="equal">
      <formula>"LEVE"</formula>
    </cfRule>
    <cfRule type="cellIs" dxfId="1961" priority="65" operator="equal">
      <formula>#REF!</formula>
    </cfRule>
  </conditionalFormatting>
  <conditionalFormatting sqref="W40 W12 W15 W28:W29 W31 W37 W45 W48 W51 W57 W59 W62 W67 W71 W73">
    <cfRule type="cellIs" dxfId="1960" priority="246" operator="equal">
      <formula>"CATASTRÓFICO (RC-F)"</formula>
    </cfRule>
    <cfRule type="cellIs" dxfId="1959" priority="247" operator="equal">
      <formula>"MAYOR (RC-F)"</formula>
    </cfRule>
    <cfRule type="cellIs" dxfId="1958" priority="248" operator="equal">
      <formula>"MODERADO (RC-F)"</formula>
    </cfRule>
    <cfRule type="cellIs" dxfId="1957" priority="249" operator="equal">
      <formula>"CATASTRÓFICO"</formula>
    </cfRule>
    <cfRule type="cellIs" dxfId="1956" priority="250" operator="equal">
      <formula>"MAYOR"</formula>
    </cfRule>
    <cfRule type="cellIs" dxfId="1955" priority="251" operator="equal">
      <formula>"MODERADO"</formula>
    </cfRule>
    <cfRule type="cellIs" dxfId="1954" priority="252" operator="equal">
      <formula>"MENOR"</formula>
    </cfRule>
    <cfRule type="cellIs" dxfId="1953" priority="253" operator="equal">
      <formula>"LEVE"</formula>
    </cfRule>
  </conditionalFormatting>
  <conditionalFormatting sqref="W40">
    <cfRule type="cellIs" dxfId="1952" priority="228" operator="equal">
      <formula>#REF!</formula>
    </cfRule>
  </conditionalFormatting>
  <conditionalFormatting sqref="W54">
    <cfRule type="cellIs" dxfId="1951" priority="98" operator="equal">
      <formula>"CATASTRÓFICO (RC-F)"</formula>
    </cfRule>
    <cfRule type="cellIs" dxfId="1950" priority="99" operator="equal">
      <formula>"MAYOR (RC-F)"</formula>
    </cfRule>
    <cfRule type="cellIs" dxfId="1949" priority="100" operator="equal">
      <formula>"MODERADO (RC-F)"</formula>
    </cfRule>
    <cfRule type="cellIs" dxfId="1948" priority="101" operator="equal">
      <formula>"CATASTRÓFICO"</formula>
    </cfRule>
    <cfRule type="cellIs" dxfId="1947" priority="102" operator="equal">
      <formula>"MAYOR"</formula>
    </cfRule>
    <cfRule type="cellIs" dxfId="1946" priority="103" operator="equal">
      <formula>"MODERADO"</formula>
    </cfRule>
    <cfRule type="cellIs" dxfId="1945" priority="104" operator="equal">
      <formula>"MENOR"</formula>
    </cfRule>
    <cfRule type="cellIs" dxfId="1944" priority="105" operator="equal">
      <formula>"LEVE"</formula>
    </cfRule>
    <cfRule type="cellIs" dxfId="1943" priority="112" operator="equal">
      <formula>#REF!</formula>
    </cfRule>
  </conditionalFormatting>
  <conditionalFormatting sqref="Z12 AR12 Z15 AR15 AR17:AR18 Z18 Z28:Z29 AR28:AR29 Z31 Z37 Z40 AR45 Z45:Z46 Z48 AR48 Z51 AR51 Z57 AR57 Z59 AR59 Z67 Z71 AR71 Z73 AR73 Z75">
    <cfRule type="cellIs" dxfId="1942" priority="266" operator="equal">
      <formula>#REF!</formula>
    </cfRule>
    <cfRule type="cellIs" dxfId="1941" priority="267" operator="equal">
      <formula>#REF!</formula>
    </cfRule>
    <cfRule type="cellIs" dxfId="1940" priority="268" operator="equal">
      <formula>#REF!</formula>
    </cfRule>
    <cfRule type="cellIs" dxfId="1939" priority="269" operator="equal">
      <formula>#REF!</formula>
    </cfRule>
    <cfRule type="cellIs" dxfId="1938" priority="270" operator="equal">
      <formula>#REF!</formula>
    </cfRule>
    <cfRule type="cellIs" dxfId="1937" priority="271" operator="equal">
      <formula>#REF!</formula>
    </cfRule>
    <cfRule type="cellIs" dxfId="1936" priority="272" operator="equal">
      <formula>#REF!</formula>
    </cfRule>
    <cfRule type="cellIs" dxfId="1935" priority="273" operator="equal">
      <formula>#REF!</formula>
    </cfRule>
    <cfRule type="cellIs" dxfId="1934" priority="274" operator="equal">
      <formula>#REF!</formula>
    </cfRule>
    <cfRule type="cellIs" dxfId="1933" priority="275" operator="equal">
      <formula>#REF!</formula>
    </cfRule>
    <cfRule type="cellIs" dxfId="1932" priority="276" operator="equal">
      <formula>#REF!</formula>
    </cfRule>
    <cfRule type="cellIs" dxfId="1931" priority="277" operator="equal">
      <formula>#REF!</formula>
    </cfRule>
    <cfRule type="cellIs" dxfId="1930" priority="278" operator="equal">
      <formula>#REF!</formula>
    </cfRule>
    <cfRule type="cellIs" dxfId="1929" priority="279" operator="equal">
      <formula>#REF!</formula>
    </cfRule>
    <cfRule type="cellIs" dxfId="1928" priority="280" operator="equal">
      <formula>#REF!</formula>
    </cfRule>
    <cfRule type="cellIs" dxfId="1927" priority="281" operator="equal">
      <formula>#REF!</formula>
    </cfRule>
    <cfRule type="cellIs" dxfId="1926" priority="282" operator="equal">
      <formula>#REF!</formula>
    </cfRule>
    <cfRule type="cellIs" dxfId="1925" priority="283" operator="equal">
      <formula>#REF!</formula>
    </cfRule>
    <cfRule type="cellIs" dxfId="1924" priority="284" operator="equal">
      <formula>#REF!</formula>
    </cfRule>
    <cfRule type="cellIs" dxfId="1923" priority="285" operator="equal">
      <formula>#REF!</formula>
    </cfRule>
    <cfRule type="cellIs" dxfId="1922" priority="286" operator="equal">
      <formula>#REF!</formula>
    </cfRule>
    <cfRule type="cellIs" dxfId="1921" priority="287" operator="equal">
      <formula>#REF!</formula>
    </cfRule>
  </conditionalFormatting>
  <conditionalFormatting sqref="Z12 AR12 Z15 AR15 AR17:AR18 Z28:Z29 AR28:AR29 Z31 Z37 Z40 AR45 Z45:Z46 Z48 AR48 Z51 AR51 Z57 AR57 Z59 AR59 Z67 Z71 AR71 Z73 AR73 Z75 Z18">
    <cfRule type="cellIs" dxfId="1920" priority="265" operator="equal">
      <formula>#REF!</formula>
    </cfRule>
  </conditionalFormatting>
  <conditionalFormatting sqref="Z12 AR12 Z15 AR15 AR17:AR18 Z28:Z29 AR28:AR29 Z31 Z37 Z40 AR45 Z45:Z46 Z48 AR48 Z51 AR51 Z57 AR57 Z59 AR59 Z67 Z71 AR71 Z73 AR73 Z75">
    <cfRule type="cellIs" dxfId="1919" priority="261" operator="equal">
      <formula>#REF!</formula>
    </cfRule>
    <cfRule type="cellIs" dxfId="1918" priority="263" operator="equal">
      <formula>#REF!</formula>
    </cfRule>
    <cfRule type="cellIs" dxfId="1917" priority="264" operator="equal">
      <formula>#REF!</formula>
    </cfRule>
  </conditionalFormatting>
  <conditionalFormatting sqref="Z17">
    <cfRule type="cellIs" dxfId="1916" priority="160" operator="equal">
      <formula>#REF!</formula>
    </cfRule>
    <cfRule type="cellIs" dxfId="1915" priority="161" operator="equal">
      <formula>#REF!</formula>
    </cfRule>
    <cfRule type="cellIs" dxfId="1914" priority="162" operator="equal">
      <formula>#REF!</formula>
    </cfRule>
    <cfRule type="cellIs" dxfId="1913" priority="163" operator="equal">
      <formula>#REF!</formula>
    </cfRule>
    <cfRule type="cellIs" dxfId="1912" priority="164" operator="equal">
      <formula>#REF!</formula>
    </cfRule>
    <cfRule type="cellIs" dxfId="1911" priority="166" operator="equal">
      <formula>#REF!</formula>
    </cfRule>
    <cfRule type="cellIs" dxfId="1910" priority="168" operator="equal">
      <formula>#REF!</formula>
    </cfRule>
    <cfRule type="cellIs" dxfId="1909" priority="169" operator="equal">
      <formula>#REF!</formula>
    </cfRule>
    <cfRule type="cellIs" dxfId="1908" priority="170" operator="equal">
      <formula>#REF!</formula>
    </cfRule>
    <cfRule type="cellIs" dxfId="1907" priority="171" operator="equal">
      <formula>#REF!</formula>
    </cfRule>
    <cfRule type="cellIs" dxfId="1906" priority="172" operator="equal">
      <formula>#REF!</formula>
    </cfRule>
    <cfRule type="cellIs" dxfId="1905" priority="173" operator="equal">
      <formula>#REF!</formula>
    </cfRule>
    <cfRule type="cellIs" dxfId="1904" priority="174" operator="equal">
      <formula>#REF!</formula>
    </cfRule>
    <cfRule type="cellIs" dxfId="1903" priority="175" operator="equal">
      <formula>#REF!</formula>
    </cfRule>
    <cfRule type="cellIs" dxfId="1902" priority="177" operator="equal">
      <formula>#REF!</formula>
    </cfRule>
    <cfRule type="cellIs" dxfId="1901" priority="178" operator="equal">
      <formula>#REF!</formula>
    </cfRule>
    <cfRule type="cellIs" dxfId="1900" priority="179" operator="equal">
      <formula>#REF!</formula>
    </cfRule>
    <cfRule type="cellIs" dxfId="1899" priority="180" operator="equal">
      <formula>#REF!</formula>
    </cfRule>
    <cfRule type="cellIs" dxfId="1898" priority="181" operator="equal">
      <formula>#REF!</formula>
    </cfRule>
    <cfRule type="cellIs" dxfId="1897" priority="182" operator="equal">
      <formula>#REF!</formula>
    </cfRule>
    <cfRule type="cellIs" dxfId="1896" priority="183" operator="equal">
      <formula>#REF!</formula>
    </cfRule>
    <cfRule type="cellIs" dxfId="1895" priority="184" operator="equal">
      <formula>#REF!</formula>
    </cfRule>
  </conditionalFormatting>
  <conditionalFormatting sqref="Z17:Z18">
    <cfRule type="cellIs" dxfId="1894" priority="138" operator="equal">
      <formula>"EXTREMO (RC/F)"</formula>
    </cfRule>
    <cfRule type="cellIs" dxfId="1893" priority="139" operator="equal">
      <formula>"ALTO (RC/F)"</formula>
    </cfRule>
    <cfRule type="cellIs" dxfId="1892" priority="140" operator="equal">
      <formula>"MODERADO (RC/F)"</formula>
    </cfRule>
    <cfRule type="cellIs" dxfId="1891" priority="141" operator="equal">
      <formula>"EXTREMO"</formula>
    </cfRule>
    <cfRule type="cellIs" dxfId="1890" priority="142" operator="equal">
      <formula>"ALTO"</formula>
    </cfRule>
    <cfRule type="cellIs" dxfId="1889" priority="143" operator="equal">
      <formula>"MODERADO"</formula>
    </cfRule>
    <cfRule type="cellIs" dxfId="1888" priority="144" operator="equal">
      <formula>"BAJO"</formula>
    </cfRule>
    <cfRule type="cellIs" dxfId="1887" priority="158" operator="equal">
      <formula>#REF!</formula>
    </cfRule>
    <cfRule type="cellIs" dxfId="1886" priority="165" operator="equal">
      <formula>#REF!</formula>
    </cfRule>
    <cfRule type="cellIs" dxfId="1885" priority="167" operator="equal">
      <formula>#REF!</formula>
    </cfRule>
    <cfRule type="cellIs" dxfId="1884" priority="176" operator="equal">
      <formula>#REF!</formula>
    </cfRule>
  </conditionalFormatting>
  <conditionalFormatting sqref="Z23">
    <cfRule type="cellIs" dxfId="1883" priority="44" operator="equal">
      <formula>"EXTREMO (RC/F)"</formula>
    </cfRule>
    <cfRule type="cellIs" dxfId="1882" priority="45" operator="equal">
      <formula>"ALTO (RC/F)"</formula>
    </cfRule>
    <cfRule type="cellIs" dxfId="1881" priority="46" operator="equal">
      <formula>"MODERADO (RC/F)"</formula>
    </cfRule>
    <cfRule type="cellIs" dxfId="1880" priority="47" operator="equal">
      <formula>"EXTREMO"</formula>
    </cfRule>
    <cfRule type="cellIs" dxfId="1879" priority="48" operator="equal">
      <formula>"ALTO"</formula>
    </cfRule>
    <cfRule type="cellIs" dxfId="1878" priority="49" operator="equal">
      <formula>"MODERADO"</formula>
    </cfRule>
    <cfRule type="cellIs" dxfId="1877" priority="50" operator="equal">
      <formula>"BAJO"</formula>
    </cfRule>
    <cfRule type="cellIs" dxfId="1876" priority="64" operator="equal">
      <formula>#REF!</formula>
    </cfRule>
    <cfRule type="cellIs" dxfId="1875" priority="66" operator="equal">
      <formula>#REF!</formula>
    </cfRule>
    <cfRule type="cellIs" dxfId="1874" priority="67" operator="equal">
      <formula>#REF!</formula>
    </cfRule>
    <cfRule type="cellIs" dxfId="1873" priority="68" operator="equal">
      <formula>#REF!</formula>
    </cfRule>
    <cfRule type="cellIs" dxfId="1872" priority="69" operator="equal">
      <formula>#REF!</formula>
    </cfRule>
    <cfRule type="cellIs" dxfId="1871" priority="70" operator="equal">
      <formula>#REF!</formula>
    </cfRule>
    <cfRule type="cellIs" dxfId="1870" priority="71" operator="equal">
      <formula>#REF!</formula>
    </cfRule>
    <cfRule type="cellIs" dxfId="1869" priority="72" operator="equal">
      <formula>#REF!</formula>
    </cfRule>
    <cfRule type="cellIs" dxfId="1868" priority="73" operator="equal">
      <formula>#REF!</formula>
    </cfRule>
    <cfRule type="cellIs" dxfId="1867" priority="74" operator="equal">
      <formula>#REF!</formula>
    </cfRule>
    <cfRule type="cellIs" dxfId="1866" priority="75" operator="equal">
      <formula>#REF!</formula>
    </cfRule>
    <cfRule type="cellIs" dxfId="1865" priority="76" operator="equal">
      <formula>#REF!</formula>
    </cfRule>
    <cfRule type="cellIs" dxfId="1864" priority="77" operator="equal">
      <formula>#REF!</formula>
    </cfRule>
    <cfRule type="cellIs" dxfId="1863" priority="78" operator="equal">
      <formula>#REF!</formula>
    </cfRule>
    <cfRule type="cellIs" dxfId="1862" priority="79" operator="equal">
      <formula>#REF!</formula>
    </cfRule>
    <cfRule type="cellIs" dxfId="1861" priority="80" operator="equal">
      <formula>#REF!</formula>
    </cfRule>
    <cfRule type="cellIs" dxfId="1860" priority="81" operator="equal">
      <formula>#REF!</formula>
    </cfRule>
    <cfRule type="cellIs" dxfId="1859" priority="82" operator="equal">
      <formula>#REF!</formula>
    </cfRule>
    <cfRule type="cellIs" dxfId="1858" priority="83" operator="equal">
      <formula>#REF!</formula>
    </cfRule>
    <cfRule type="cellIs" dxfId="1857" priority="84" operator="equal">
      <formula>#REF!</formula>
    </cfRule>
    <cfRule type="cellIs" dxfId="1856" priority="85" operator="equal">
      <formula>#REF!</formula>
    </cfRule>
    <cfRule type="cellIs" dxfId="1855" priority="86" operator="equal">
      <formula>#REF!</formula>
    </cfRule>
    <cfRule type="cellIs" dxfId="1854" priority="87" operator="equal">
      <formula>#REF!</formula>
    </cfRule>
    <cfRule type="cellIs" dxfId="1853" priority="88" operator="equal">
      <formula>#REF!</formula>
    </cfRule>
    <cfRule type="cellIs" dxfId="1852" priority="89" operator="equal">
      <formula>#REF!</formula>
    </cfRule>
    <cfRule type="cellIs" dxfId="1851" priority="90" operator="equal">
      <formula>#REF!</formula>
    </cfRule>
  </conditionalFormatting>
  <conditionalFormatting sqref="Z54:Z55 AR54 Z62 AR62 AR67">
    <cfRule type="cellIs" dxfId="1850" priority="111" operator="equal">
      <formula>#REF!</formula>
    </cfRule>
    <cfRule type="cellIs" dxfId="1849" priority="113" operator="equal">
      <formula>#REF!</formula>
    </cfRule>
  </conditionalFormatting>
  <conditionalFormatting sqref="Z54:Z55">
    <cfRule type="cellIs" dxfId="1848" priority="91" operator="equal">
      <formula>"EXTREMO (RC/F)"</formula>
    </cfRule>
    <cfRule type="cellIs" dxfId="1847" priority="92" operator="equal">
      <formula>"ALTO (RC/F)"</formula>
    </cfRule>
    <cfRule type="cellIs" dxfId="1846" priority="93" operator="equal">
      <formula>"MODERADO (RC/F)"</formula>
    </cfRule>
    <cfRule type="cellIs" dxfId="1845" priority="94" operator="equal">
      <formula>"EXTREMO"</formula>
    </cfRule>
    <cfRule type="cellIs" dxfId="1844" priority="95" operator="equal">
      <formula>"ALTO"</formula>
    </cfRule>
    <cfRule type="cellIs" dxfId="1843" priority="96" operator="equal">
      <formula>"MODERADO"</formula>
    </cfRule>
    <cfRule type="cellIs" dxfId="1842" priority="97" operator="equal">
      <formula>"BAJO"</formula>
    </cfRule>
  </conditionalFormatting>
  <conditionalFormatting sqref="AN12 AN15 AN17:AN18 AN28:AN29 AN37 AN40 AN45 AN48 AN51 AN54 AN57 AN59 AN62 AN67 AN71 AN73">
    <cfRule type="cellIs" dxfId="1841" priority="234" operator="equal">
      <formula>"MUY ALTA"</formula>
    </cfRule>
    <cfRule type="cellIs" dxfId="1840" priority="235" operator="equal">
      <formula>"ALTA"</formula>
    </cfRule>
    <cfRule type="cellIs" dxfId="1839" priority="236" operator="equal">
      <formula>"MEDIA"</formula>
    </cfRule>
    <cfRule type="cellIs" dxfId="1838" priority="237" operator="equal">
      <formula>"BAJA"</formula>
    </cfRule>
    <cfRule type="cellIs" dxfId="1837" priority="238" operator="equal">
      <formula>"MUY BAJA"</formula>
    </cfRule>
  </conditionalFormatting>
  <conditionalFormatting sqref="AN23">
    <cfRule type="cellIs" dxfId="1836" priority="1" operator="equal">
      <formula>"MUY ALTA"</formula>
    </cfRule>
    <cfRule type="cellIs" dxfId="1835" priority="2" operator="equal">
      <formula>"ALTA"</formula>
    </cfRule>
    <cfRule type="cellIs" dxfId="1834" priority="3" operator="equal">
      <formula>"MEDIA"</formula>
    </cfRule>
    <cfRule type="cellIs" dxfId="1833" priority="4" operator="equal">
      <formula>"BAJA"</formula>
    </cfRule>
    <cfRule type="cellIs" dxfId="1832" priority="5" operator="equal">
      <formula>"MUY BAJA"</formula>
    </cfRule>
  </conditionalFormatting>
  <conditionalFormatting sqref="AN31">
    <cfRule type="cellIs" dxfId="1831" priority="190" operator="equal">
      <formula>"MUY ALTA"</formula>
    </cfRule>
    <cfRule type="cellIs" dxfId="1830" priority="191" operator="equal">
      <formula>"ALTA"</formula>
    </cfRule>
    <cfRule type="cellIs" dxfId="1829" priority="192" operator="equal">
      <formula>"MEDIA"</formula>
    </cfRule>
    <cfRule type="cellIs" dxfId="1828" priority="193" operator="equal">
      <formula>"BAJA"</formula>
    </cfRule>
    <cfRule type="cellIs" dxfId="1827" priority="194" operator="equal">
      <formula>"MUY BAJA"</formula>
    </cfRule>
  </conditionalFormatting>
  <conditionalFormatting sqref="AN75">
    <cfRule type="cellIs" dxfId="1826" priority="260" operator="equal">
      <formula>#REF!</formula>
    </cfRule>
  </conditionalFormatting>
  <conditionalFormatting sqref="AP12 AP15 AP17:AP18 AP28:AP29 AP37 AP40 AP45 AP48 AP51 AP54 AP57 AP59 AP62 AP67 AP71 AP73">
    <cfRule type="cellIs" dxfId="1825" priority="229" operator="equal">
      <formula>"CATASTROFICO"</formula>
    </cfRule>
    <cfRule type="cellIs" dxfId="1824" priority="230" operator="equal">
      <formula>"MAYOR"</formula>
    </cfRule>
    <cfRule type="cellIs" dxfId="1823" priority="231" operator="equal">
      <formula>"MODERADO"</formula>
    </cfRule>
    <cfRule type="cellIs" dxfId="1822" priority="232" operator="equal">
      <formula>"MENOR"</formula>
    </cfRule>
    <cfRule type="cellIs" dxfId="1821" priority="233" operator="equal">
      <formula>"LEVE"</formula>
    </cfRule>
  </conditionalFormatting>
  <conditionalFormatting sqref="AP23">
    <cfRule type="cellIs" dxfId="1820" priority="6" operator="equal">
      <formula>"CATASTROFICO"</formula>
    </cfRule>
    <cfRule type="cellIs" dxfId="1819" priority="7" operator="equal">
      <formula>"MAYOR"</formula>
    </cfRule>
    <cfRule type="cellIs" dxfId="1818" priority="8" operator="equal">
      <formula>"MODERADO"</formula>
    </cfRule>
    <cfRule type="cellIs" dxfId="1817" priority="9" operator="equal">
      <formula>"MENOR"</formula>
    </cfRule>
    <cfRule type="cellIs" dxfId="1816" priority="10" operator="equal">
      <formula>"LEVE"</formula>
    </cfRule>
  </conditionalFormatting>
  <conditionalFormatting sqref="AP31">
    <cfRule type="cellIs" dxfId="1815" priority="185" operator="equal">
      <formula>"CATASTROFICO"</formula>
    </cfRule>
    <cfRule type="cellIs" dxfId="1814" priority="186" operator="equal">
      <formula>"MAYOR"</formula>
    </cfRule>
    <cfRule type="cellIs" dxfId="1813" priority="187" operator="equal">
      <formula>"MODERADO"</formula>
    </cfRule>
    <cfRule type="cellIs" dxfId="1812" priority="188" operator="equal">
      <formula>"MENOR"</formula>
    </cfRule>
    <cfRule type="cellIs" dxfId="1811" priority="189" operator="equal">
      <formula>"LEVE"</formula>
    </cfRule>
  </conditionalFormatting>
  <conditionalFormatting sqref="AP75">
    <cfRule type="cellIs" dxfId="1810" priority="259" operator="equal">
      <formula>#REF!</formula>
    </cfRule>
  </conditionalFormatting>
  <conditionalFormatting sqref="AR23">
    <cfRule type="cellIs" dxfId="1809" priority="11" operator="equal">
      <formula>"EXTREMO (RC/F)"</formula>
    </cfRule>
    <cfRule type="cellIs" dxfId="1808" priority="12" operator="equal">
      <formula>"ALTO (RC/F)"</formula>
    </cfRule>
    <cfRule type="cellIs" dxfId="1807" priority="13" operator="equal">
      <formula>"MODERADO (RC/F)"</formula>
    </cfRule>
    <cfRule type="cellIs" dxfId="1806" priority="14" operator="equal">
      <formula>"EXTREMO"</formula>
    </cfRule>
    <cfRule type="cellIs" dxfId="1805" priority="15" operator="equal">
      <formula>"ALTO"</formula>
    </cfRule>
    <cfRule type="cellIs" dxfId="1804" priority="16" operator="equal">
      <formula>"MODERADO"</formula>
    </cfRule>
    <cfRule type="cellIs" dxfId="1803" priority="17" operator="equal">
      <formula>"BAJO"</formula>
    </cfRule>
    <cfRule type="cellIs" dxfId="1802" priority="18" operator="equal">
      <formula>#REF!</formula>
    </cfRule>
    <cfRule type="cellIs" dxfId="1801" priority="19" operator="equal">
      <formula>#REF!</formula>
    </cfRule>
    <cfRule type="cellIs" dxfId="1800" priority="20" operator="equal">
      <formula>#REF!</formula>
    </cfRule>
    <cfRule type="cellIs" dxfId="1799" priority="21" operator="equal">
      <formula>#REF!</formula>
    </cfRule>
    <cfRule type="cellIs" dxfId="1798" priority="22" operator="equal">
      <formula>#REF!</formula>
    </cfRule>
    <cfRule type="cellIs" dxfId="1797" priority="23" operator="equal">
      <formula>#REF!</formula>
    </cfRule>
    <cfRule type="cellIs" dxfId="1796" priority="24" operator="equal">
      <formula>#REF!</formula>
    </cfRule>
    <cfRule type="cellIs" dxfId="1795" priority="25" operator="equal">
      <formula>#REF!</formula>
    </cfRule>
    <cfRule type="cellIs" dxfId="1794" priority="26" operator="equal">
      <formula>#REF!</formula>
    </cfRule>
    <cfRule type="cellIs" dxfId="1793" priority="27" operator="equal">
      <formula>#REF!</formula>
    </cfRule>
    <cfRule type="cellIs" dxfId="1792" priority="28" operator="equal">
      <formula>#REF!</formula>
    </cfRule>
    <cfRule type="cellIs" dxfId="1791" priority="29" operator="equal">
      <formula>#REF!</formula>
    </cfRule>
    <cfRule type="cellIs" dxfId="1790" priority="30" operator="equal">
      <formula>#REF!</formula>
    </cfRule>
    <cfRule type="cellIs" dxfId="1789" priority="31" operator="equal">
      <formula>#REF!</formula>
    </cfRule>
    <cfRule type="cellIs" dxfId="1788" priority="32" operator="equal">
      <formula>#REF!</formula>
    </cfRule>
    <cfRule type="cellIs" dxfId="1787" priority="33" operator="equal">
      <formula>#REF!</formula>
    </cfRule>
    <cfRule type="cellIs" dxfId="1786" priority="34" operator="equal">
      <formula>#REF!</formula>
    </cfRule>
    <cfRule type="cellIs" dxfId="1785" priority="35" operator="equal">
      <formula>#REF!</formula>
    </cfRule>
    <cfRule type="cellIs" dxfId="1784" priority="36" operator="equal">
      <formula>#REF!</formula>
    </cfRule>
    <cfRule type="cellIs" dxfId="1783" priority="37" operator="equal">
      <formula>#REF!</formula>
    </cfRule>
    <cfRule type="cellIs" dxfId="1782" priority="38" operator="equal">
      <formula>#REF!</formula>
    </cfRule>
    <cfRule type="cellIs" dxfId="1781" priority="39" operator="equal">
      <formula>#REF!</formula>
    </cfRule>
    <cfRule type="cellIs" dxfId="1780" priority="40" operator="equal">
      <formula>#REF!</formula>
    </cfRule>
    <cfRule type="cellIs" dxfId="1779" priority="41" operator="equal">
      <formula>#REF!</formula>
    </cfRule>
    <cfRule type="cellIs" dxfId="1778" priority="42" operator="equal">
      <formula>#REF!</formula>
    </cfRule>
    <cfRule type="cellIs" dxfId="1777" priority="43" operator="equal">
      <formula>#REF!</formula>
    </cfRule>
  </conditionalFormatting>
  <conditionalFormatting sqref="AR31 AR37 AR40">
    <cfRule type="cellIs" dxfId="1776" priority="202" operator="equal">
      <formula>#REF!</formula>
    </cfRule>
    <cfRule type="cellIs" dxfId="1775" priority="203" operator="equal">
      <formula>#REF!</formula>
    </cfRule>
    <cfRule type="cellIs" dxfId="1774" priority="204" operator="equal">
      <formula>#REF!</formula>
    </cfRule>
    <cfRule type="cellIs" dxfId="1773" priority="205" operator="equal">
      <formula>#REF!</formula>
    </cfRule>
    <cfRule type="cellIs" dxfId="1772" priority="206" operator="equal">
      <formula>#REF!</formula>
    </cfRule>
    <cfRule type="cellIs" dxfId="1771" priority="207" operator="equal">
      <formula>#REF!</formula>
    </cfRule>
    <cfRule type="cellIs" dxfId="1770" priority="208" operator="equal">
      <formula>#REF!</formula>
    </cfRule>
    <cfRule type="cellIs" dxfId="1769" priority="209" operator="equal">
      <formula>#REF!</formula>
    </cfRule>
    <cfRule type="cellIs" dxfId="1768" priority="210" operator="equal">
      <formula>#REF!</formula>
    </cfRule>
    <cfRule type="cellIs" dxfId="1767" priority="211" operator="equal">
      <formula>#REF!</formula>
    </cfRule>
    <cfRule type="cellIs" dxfId="1766" priority="212" operator="equal">
      <formula>#REF!</formula>
    </cfRule>
    <cfRule type="cellIs" dxfId="1765" priority="213" operator="equal">
      <formula>#REF!</formula>
    </cfRule>
    <cfRule type="cellIs" dxfId="1764" priority="214" operator="equal">
      <formula>#REF!</formula>
    </cfRule>
    <cfRule type="cellIs" dxfId="1763" priority="215" operator="equal">
      <formula>#REF!</formula>
    </cfRule>
    <cfRule type="cellIs" dxfId="1762" priority="216" operator="equal">
      <formula>#REF!</formula>
    </cfRule>
    <cfRule type="cellIs" dxfId="1761" priority="217" operator="equal">
      <formula>#REF!</formula>
    </cfRule>
    <cfRule type="cellIs" dxfId="1760" priority="218" operator="equal">
      <formula>#REF!</formula>
    </cfRule>
    <cfRule type="cellIs" dxfId="1759" priority="219" operator="equal">
      <formula>#REF!</formula>
    </cfRule>
    <cfRule type="cellIs" dxfId="1758" priority="220" operator="equal">
      <formula>#REF!</formula>
    </cfRule>
    <cfRule type="cellIs" dxfId="1757" priority="221" operator="equal">
      <formula>#REF!</formula>
    </cfRule>
    <cfRule type="cellIs" dxfId="1756" priority="222" operator="equal">
      <formula>#REF!</formula>
    </cfRule>
    <cfRule type="cellIs" dxfId="1755" priority="223" operator="equal">
      <formula>#REF!</formula>
    </cfRule>
    <cfRule type="cellIs" dxfId="1754" priority="224" operator="equal">
      <formula>#REF!</formula>
    </cfRule>
    <cfRule type="cellIs" dxfId="1753" priority="225" operator="equal">
      <formula>#REF!</formula>
    </cfRule>
    <cfRule type="cellIs" dxfId="1752" priority="226" operator="equal">
      <formula>#REF!</formula>
    </cfRule>
    <cfRule type="cellIs" dxfId="1751" priority="227" operator="equal">
      <formula>#REF!</formula>
    </cfRule>
  </conditionalFormatting>
  <conditionalFormatting sqref="AR31">
    <cfRule type="cellIs" dxfId="1750" priority="195" operator="equal">
      <formula>"EXTREMO (RC/F)"</formula>
    </cfRule>
    <cfRule type="cellIs" dxfId="1749" priority="196" operator="equal">
      <formula>"ALTO (RC/F)"</formula>
    </cfRule>
    <cfRule type="cellIs" dxfId="1748" priority="197" operator="equal">
      <formula>"MODERADO (RC/F)"</formula>
    </cfRule>
    <cfRule type="cellIs" dxfId="1747" priority="198" operator="equal">
      <formula>"EXTREMO"</formula>
    </cfRule>
    <cfRule type="cellIs" dxfId="1746" priority="199" operator="equal">
      <formula>"ALTO"</formula>
    </cfRule>
    <cfRule type="cellIs" dxfId="1745" priority="200" operator="equal">
      <formula>"MODERADO"</formula>
    </cfRule>
    <cfRule type="cellIs" dxfId="1744" priority="201" operator="equal">
      <formula>"BAJO"</formula>
    </cfRule>
  </conditionalFormatting>
  <conditionalFormatting sqref="AR37 AR40 AR54 Z62 AR62 AR67 Z12 AR12 Z15 AR15 AR17:AR18 Z28:Z29 AR28:AR29 Z31 Z37 Z40 AR45 Z45:Z46 Z48 AR48 Z51 AR51 Z57 AR57 Z59 AR59 Z67 Z71 AR71 Z73 AR73">
    <cfRule type="cellIs" dxfId="1743" priority="239" operator="equal">
      <formula>"EXTREMO (RC/F)"</formula>
    </cfRule>
    <cfRule type="cellIs" dxfId="1742" priority="240" operator="equal">
      <formula>"ALTO (RC/F)"</formula>
    </cfRule>
    <cfRule type="cellIs" dxfId="1741" priority="241" operator="equal">
      <formula>"MODERADO (RC/F)"</formula>
    </cfRule>
    <cfRule type="cellIs" dxfId="1740" priority="242" operator="equal">
      <formula>"EXTREMO"</formula>
    </cfRule>
    <cfRule type="cellIs" dxfId="1739" priority="243" operator="equal">
      <formula>"ALTO"</formula>
    </cfRule>
    <cfRule type="cellIs" dxfId="1738" priority="244" operator="equal">
      <formula>"MODERADO"</formula>
    </cfRule>
    <cfRule type="cellIs" dxfId="1737" priority="245" operator="equal">
      <formula>"BAJO"</formula>
    </cfRule>
  </conditionalFormatting>
  <conditionalFormatting sqref="AR54 Z54:Z55 Z62 AR62 AR67">
    <cfRule type="cellIs" dxfId="1736" priority="114" operator="equal">
      <formula>#REF!</formula>
    </cfRule>
    <cfRule type="cellIs" dxfId="1735" priority="115" operator="equal">
      <formula>#REF!</formula>
    </cfRule>
    <cfRule type="cellIs" dxfId="1734" priority="116" operator="equal">
      <formula>#REF!</formula>
    </cfRule>
    <cfRule type="cellIs" dxfId="1733" priority="117" operator="equal">
      <formula>#REF!</formula>
    </cfRule>
    <cfRule type="cellIs" dxfId="1732" priority="118" operator="equal">
      <formula>#REF!</formula>
    </cfRule>
    <cfRule type="cellIs" dxfId="1731" priority="119" operator="equal">
      <formula>#REF!</formula>
    </cfRule>
    <cfRule type="cellIs" dxfId="1730" priority="120" operator="equal">
      <formula>#REF!</formula>
    </cfRule>
    <cfRule type="cellIs" dxfId="1729" priority="121" operator="equal">
      <formula>#REF!</formula>
    </cfRule>
    <cfRule type="cellIs" dxfId="1728" priority="122" operator="equal">
      <formula>#REF!</formula>
    </cfRule>
    <cfRule type="cellIs" dxfId="1727" priority="123" operator="equal">
      <formula>#REF!</formula>
    </cfRule>
    <cfRule type="cellIs" dxfId="1726" priority="124" operator="equal">
      <formula>#REF!</formula>
    </cfRule>
    <cfRule type="cellIs" dxfId="1725" priority="125" operator="equal">
      <formula>#REF!</formula>
    </cfRule>
    <cfRule type="cellIs" dxfId="1724" priority="126" operator="equal">
      <formula>#REF!</formula>
    </cfRule>
    <cfRule type="cellIs" dxfId="1723" priority="127" operator="equal">
      <formula>#REF!</formula>
    </cfRule>
    <cfRule type="cellIs" dxfId="1722" priority="128" operator="equal">
      <formula>#REF!</formula>
    </cfRule>
    <cfRule type="cellIs" dxfId="1721" priority="129" operator="equal">
      <formula>#REF!</formula>
    </cfRule>
    <cfRule type="cellIs" dxfId="1720" priority="130" operator="equal">
      <formula>#REF!</formula>
    </cfRule>
    <cfRule type="cellIs" dxfId="1719" priority="131" operator="equal">
      <formula>#REF!</formula>
    </cfRule>
    <cfRule type="cellIs" dxfId="1718" priority="132" operator="equal">
      <formula>#REF!</formula>
    </cfRule>
    <cfRule type="cellIs" dxfId="1717" priority="133" operator="equal">
      <formula>#REF!</formula>
    </cfRule>
    <cfRule type="cellIs" dxfId="1716" priority="134" operator="equal">
      <formula>#REF!</formula>
    </cfRule>
    <cfRule type="cellIs" dxfId="1715" priority="135" operator="equal">
      <formula>#REF!</formula>
    </cfRule>
    <cfRule type="cellIs" dxfId="1714" priority="136" operator="equal">
      <formula>#REF!</formula>
    </cfRule>
    <cfRule type="cellIs" dxfId="1713" priority="137" operator="equal">
      <formula>#REF!</formula>
    </cfRule>
  </conditionalFormatting>
  <dataValidations disablePrompts="1" count="3">
    <dataValidation type="list" allowBlank="1" showInputMessage="1" showErrorMessage="1" sqref="AD75" xr:uid="{E7842667-9F66-42D7-B639-960FF868F7AF}">
      <formula1>$T$5:$T$5</formula1>
    </dataValidation>
    <dataValidation type="list" allowBlank="1" showInputMessage="1" showErrorMessage="1" sqref="AE75" xr:uid="{97656FF7-D472-4E2F-BCD5-47FDC65CD686}">
      <formula1>$W$5:$W$5</formula1>
    </dataValidation>
    <dataValidation type="list" allowBlank="1" showInputMessage="1" showErrorMessage="1" sqref="H12:H13 H15 O12 H48:H49 O48:O49 H45:H46 H17:H18 O14:O18 O28:O29 O23 H23:H29 O73 O31 H31 O37 H37 H40:H41 O51:O52 H51:H52 O54:O55 H54:H55 O57 H57 O59 H59 H62 O62 H67:H68 O71 H71 H73 O40:O41 O45:O46 O67:O68" xr:uid="{2B268CA9-FE5F-4EA3-A859-AD7E3683BEDF}"/>
  </dataValidations>
  <hyperlinks>
    <hyperlink ref="BA58" r:id="rId1" display="../../../../../../../../../:b:/g/personal/mrchacon_mincit_gov_co/EfP5ecY8unNBsp6_WNr5wLMBtLl_50rL0OwA4nCSl1TLVA?e=RVnIGm" xr:uid="{D5055BB9-E517-4C3E-81EF-C9AF3D81713C}"/>
    <hyperlink ref="BA72" r:id="rId2" display="../../../../../../../../../:f:/g/personal/mrchacon_mincit_gov_co/EoadxkAA_bFMnQziNHJB_fUBqmUCJhsH95aM9IH7kpp_fQ?e=NWe7Qc" xr:uid="{9682CBE2-5B3E-4731-A257-CABE1A91D5D6}"/>
    <hyperlink ref="BA71" r:id="rId3" display="../../../../../../../../../:f:/g/personal/mrchacon_mincit_gov_co/Eg9WQgGFdeJGqXmJy2CLpq4BIcNX6pYyURNuMBYvDsCoFg?e=HwQg98" xr:uid="{DA61A483-7C3D-4F35-BB76-14BF73E4CA52}"/>
    <hyperlink ref="BA57" r:id="rId4" display="../../../../../../../../../:f:/g/personal/mrchacon_mincit_gov_co/EoadxkAA_bFMnQziNHJB_fUBqmUCJhsH95aM9IH7kpp_fQ?e=wyIJ81" xr:uid="{CB725BC5-91EC-4FE4-BCE8-91D78068F4B2}"/>
    <hyperlink ref="BA42" r:id="rId5" display="../../../../../../../../../:f:/g/personal/mrchacon_mincit_gov_co/Eg9WQgGFdeJGqXmJy2CLpq4BIcNX6pYyURNuMBYvDsCoFg?e=HwQg98" xr:uid="{07486EC6-5A86-41B0-B341-6F7569D6134D}"/>
    <hyperlink ref="BA41" r:id="rId6" display="../../../../../../../../../:f:/g/personal/mrchacon_mincit_gov_co/EjoqmXlXdf1Hq-JLgTbf-LoBIJhSbwGCjV-X-h1VBJVQGQ?e=TjAuU3" xr:uid="{75CE1520-7D85-4194-91AA-EC032B030498}"/>
    <hyperlink ref="BA31" r:id="rId7" display="../../../../../../../../../:f:/g/personal/mrchacon_mincit_gov_co/EoadxkAA_bFMnQziNHJB_fUBqmUCJhsH95aM9IH7kpp_fQ?e=wyIJ81" xr:uid="{A919E15E-6070-4584-B5ED-4652197EE9E4}"/>
    <hyperlink ref="BA29" r:id="rId8" display="../../../../../../../../../:f:/g/personal/mrchacon_mincit_gov_co/Eh9S_35vI_dPswRW3W68wy0BfmZlVc-NHqOVUsR6YHJ-1g?e=TpMa8A" xr:uid="{76315C68-F8F3-41D6-940C-E5A01254242E}"/>
    <hyperlink ref="BA28" r:id="rId9" display="../../../../../../../../../:f:/g/personal/mrchacon_mincit_gov_co/Eg9WQgGFdeJGqXmJy2CLpq4BIcNX6pYyURNuMBYvDsCoFg?e=HwQg98" xr:uid="{E5E846AC-1433-4CFD-847B-715DF3E95214}"/>
    <hyperlink ref="BA22" r:id="rId10" display="../../../../../../../../../:f:/g/personal/mrchacon_mincit_gov_co/EjoqmXlXdf1Hq-JLgTbf-LoBIJhSbwGCjV-X-h1VBJVQGQ?e=TjAuU3" xr:uid="{AD3AE688-A4C1-464C-A1B2-46A18B0A74C4}"/>
    <hyperlink ref="BA20" r:id="rId11" display="../../../../../../../../../:f:/g/personal/mrchacon_mincit_gov_co/Eg9WQgGFdeJGqXmJy2CLpq4BIcNX6pYyURNuMBYvDsCoFg?e=HwQg98" xr:uid="{A1C0F0AE-5EE2-4C3A-BB8B-5897494B4EE4}"/>
    <hyperlink ref="BA19" r:id="rId12" display="../../../../../../../../../:f:/g/personal/mrchacon_mincit_gov_co/Eg9WQgGFdeJGqXmJy2CLpq4BIcNX6pYyURNuMBYvDsCoFg?e=HwQg98" xr:uid="{E69D9368-C2FE-4A1A-9DB9-E8AC3AD1D448}"/>
    <hyperlink ref="BA18" r:id="rId13" display="../../../../../../../../../:f:/g/personal/mrchacon_mincit_gov_co/Eg9WQgGFdeJGqXmJy2CLpq4BIcNX6pYyURNuMBYvDsCoFg?e=HwQg98" xr:uid="{DAC8D754-9538-4D92-9089-CFB4464709F1}"/>
    <hyperlink ref="BA12" r:id="rId14" display="Plan Institucionald e Archivo" xr:uid="{34E62C8D-A11A-448F-9DDC-1D9A9ACB959D}"/>
  </hyperlinks>
  <printOptions horizontalCentered="1"/>
  <pageMargins left="0.39370078740157483" right="0.39370078740157483" top="0.39370078740157483" bottom="0.39370078740157483" header="0.19685039370078741" footer="0.19685039370078741"/>
  <pageSetup paperSize="5" scale="28" orientation="landscape" r:id="rId15"/>
  <rowBreaks count="5" manualBreakCount="5">
    <brk id="22" max="16383" man="1"/>
    <brk id="30" max="16383" man="1"/>
    <brk id="44" max="16383" man="1"/>
    <brk id="58" max="16383" man="1"/>
    <brk id="66" max="16383" man="1"/>
  </rowBreaks>
  <legacyDrawing r:id="rId16"/>
  <extLst>
    <ext xmlns:x14="http://schemas.microsoft.com/office/spreadsheetml/2009/9/main" uri="{CCE6A557-97BC-4b89-ADB6-D9C93CAAB3DF}">
      <x14:dataValidations xmlns:xm="http://schemas.microsoft.com/office/excel/2006/main" disablePrompts="1" count="12">
        <x14:dataValidation type="list" allowBlank="1" showInputMessage="1" showErrorMessage="1" xr:uid="{F25BDD7C-3D76-4A88-91FD-3CA6AD82178C}">
          <x14:formula1>
            <xm:f>'Datos Validacion'!$E$5:$E$13</xm:f>
          </x14:formula1>
          <xm:sqref>AP75 W59 W57 W12 W15 W17:W18 W23 W28:W29 W31 W37 W40 W45 W48 W51 W54 W62 W67 W71 W73 W75</xm:sqref>
        </x14:dataValidation>
        <x14:dataValidation type="list" allowBlank="1" showInputMessage="1" showErrorMessage="1" xr:uid="{030A525E-192F-40CC-A73B-1F002835BD81}">
          <x14:formula1>
            <xm:f>'Datos Validacion'!$C$5:$C$10</xm:f>
          </x14:formula1>
          <xm:sqref>AN75 U59 U57 U12 U15 U17:U18 U23 U28:U29 U31 U37 U40 U45 U48 U51 U54 U62 U67 U71 U73 U75</xm:sqref>
        </x14:dataValidation>
        <x14:dataValidation type="list" allowBlank="1" showInputMessage="1" showErrorMessage="1" xr:uid="{D20BBE6A-2AA2-423C-8B98-F3CF1DC592DE}">
          <x14:formula1>
            <xm:f>'Datos Validacion'!$B$5:$B$13</xm:f>
          </x14:formula1>
          <xm:sqref>S12 S15 S62 S17:S18 S45:S46 S48:S49 S40:S41 S23 S28:S29 S31 S37 S51:S52 S54:S55 S57 S59 S67:S68 S71 S73 S75</xm:sqref>
        </x14:dataValidation>
        <x14:dataValidation type="list" allowBlank="1" showInputMessage="1" showErrorMessage="1" xr:uid="{2F7276DF-7ECB-4C8B-9979-DE81FEF0FA8C}">
          <x14:formula1>
            <xm:f>'Datos Validacion'!$G$5:$G$12</xm:f>
          </x14:formula1>
          <xm:sqref>Z12 AR12 AR15 Z37 Z57 Z59 AR17:AR18 AR23 Z28:Z29 AR28:AR29 AR31 Z45:Z46 AR45 Z54:Z55 Z15 Z17:Z18 Z23 Z31 AR37 Z40 AR40 Z48 Z51 AR51 AR48 AR54 AR57 AR59 Z62 AR62 Z67 AR67 Z71 AR71 Z73 AR73 Z75</xm:sqref>
        </x14:dataValidation>
        <x14:dataValidation type="list" allowBlank="1" showInputMessage="1" showErrorMessage="1" xr:uid="{0C3D9FD2-4ADB-4B1E-9EF6-6E514FBC7FC7}">
          <x14:formula1>
            <xm:f>'Datos Validacion'!$I$5:$I$7</xm:f>
          </x14:formula1>
          <xm:sqref>AB12 AB14:AB75</xm:sqref>
        </x14:dataValidation>
        <x14:dataValidation type="list" allowBlank="1" showInputMessage="1" showErrorMessage="1" xr:uid="{C4AE412C-D985-4891-A7AA-FDFE8EF208C7}">
          <x14:formula1>
            <xm:f>'Datos Validacion'!$K$5:$K$8</xm:f>
          </x14:formula1>
          <xm:sqref>AE12 AE14:AE74</xm:sqref>
        </x14:dataValidation>
        <x14:dataValidation type="list" allowBlank="1" showInputMessage="1" showErrorMessage="1" xr:uid="{11E4C1B1-C403-4087-9925-A13A82503E7C}">
          <x14:formula1>
            <xm:f>'Datos Validacion'!$M$5:$M$7</xm:f>
          </x14:formula1>
          <xm:sqref>AG12 AG14:AG75</xm:sqref>
        </x14:dataValidation>
        <x14:dataValidation type="list" allowBlank="1" showInputMessage="1" showErrorMessage="1" xr:uid="{5A774521-65AB-4A31-8FD1-7A4D984E8479}">
          <x14:formula1>
            <xm:f>'Datos Validacion'!$J$5:$J$7</xm:f>
          </x14:formula1>
          <xm:sqref>AD12 AD14:AD74</xm:sqref>
        </x14:dataValidation>
        <x14:dataValidation type="list" allowBlank="1" showInputMessage="1" showErrorMessage="1" xr:uid="{7B355113-21C0-4AB8-AC03-5D651E671C32}">
          <x14:formula1>
            <xm:f>'Datos Validacion'!$O$5:$O$7</xm:f>
          </x14:formula1>
          <xm:sqref>AI12 AI14:AI75</xm:sqref>
        </x14:dataValidation>
        <x14:dataValidation type="list" allowBlank="1" showInputMessage="1" showErrorMessage="1" xr:uid="{D6ED7065-48F7-4220-B34F-CD78AB0CE45A}">
          <x14:formula1>
            <xm:f>'Datos Validacion'!$R$5:$R$9</xm:f>
          </x14:formula1>
          <xm:sqref>AS12 AS45:AS46 AS17:AS18 AS23 AS15 AS40:AS41 AS31 AS37 AS28:AS29 AS48 AS51 AS54 AS57 AS59 AS62 AS67 AS71 AS73 AS75</xm:sqref>
        </x14:dataValidation>
        <x14:dataValidation type="list" allowBlank="1" showInputMessage="1" showErrorMessage="1" xr:uid="{9337D4F0-07B0-425A-A35C-ED5A8EF5117B}">
          <x14:formula1>
            <xm:f>'Anexo A '!$D$6:$D$154</xm:f>
          </x14:formula1>
          <xm:sqref>AU12:AU74</xm:sqref>
        </x14:dataValidation>
        <x14:dataValidation type="list" allowBlank="1" showInputMessage="1" showErrorMessage="1" xr:uid="{16F14687-9BB8-4332-A4B9-B523DB860427}">
          <x14:formula1>
            <xm:f>'Datos Validacion'!$P$5:$P$7</xm:f>
          </x14:formula1>
          <xm:sqref>AK12:AK74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AA253-426D-4FFB-820C-9E75995AB5FA}">
  <dimension ref="A1:BS86"/>
  <sheetViews>
    <sheetView topLeftCell="A10" workbookViewId="0">
      <selection activeCell="BT67" sqref="BT67"/>
    </sheetView>
  </sheetViews>
  <sheetFormatPr baseColWidth="10" defaultColWidth="11.42578125" defaultRowHeight="25.5" customHeight="1"/>
  <cols>
    <col min="1" max="1" width="6.28515625" style="510" customWidth="1"/>
    <col min="2" max="3" width="12.5703125" style="285" hidden="1" customWidth="1"/>
    <col min="4" max="4" width="13" style="285" hidden="1" customWidth="1"/>
    <col min="5" max="5" width="14.42578125" style="285" hidden="1" customWidth="1"/>
    <col min="6" max="6" width="15.85546875" style="285" hidden="1" customWidth="1"/>
    <col min="7" max="7" width="9" style="285" customWidth="1"/>
    <col min="8" max="10" width="26.42578125" style="285" hidden="1" customWidth="1"/>
    <col min="11" max="11" width="12.42578125" style="285" hidden="1" customWidth="1"/>
    <col min="12" max="12" width="15.140625" style="285" hidden="1" customWidth="1"/>
    <col min="13" max="14" width="15.42578125" style="285" hidden="1" customWidth="1"/>
    <col min="15" max="15" width="30.5703125" style="285" hidden="1" customWidth="1"/>
    <col min="16" max="16" width="7.28515625" style="286" hidden="1" customWidth="1"/>
    <col min="17" max="17" width="31.140625" style="285" hidden="1" customWidth="1"/>
    <col min="18" max="18" width="12" style="285" hidden="1" customWidth="1"/>
    <col min="19" max="19" width="28" style="285" hidden="1" customWidth="1"/>
    <col min="20" max="20" width="17" style="288" hidden="1" customWidth="1"/>
    <col min="21" max="21" width="15.42578125" style="287" hidden="1" customWidth="1"/>
    <col min="22" max="22" width="16" style="286" hidden="1" customWidth="1"/>
    <col min="23" max="23" width="11.5703125" style="293" hidden="1" customWidth="1"/>
    <col min="24" max="24" width="43.42578125" style="285" hidden="1" customWidth="1"/>
    <col min="25" max="25" width="17.140625" style="286" hidden="1" customWidth="1"/>
    <col min="26" max="26" width="52.5703125" style="285" hidden="1" customWidth="1"/>
    <col min="27" max="27" width="19.42578125" style="285" hidden="1" customWidth="1"/>
    <col min="28" max="28" width="27.140625" style="285" hidden="1" customWidth="1"/>
    <col min="29" max="29" width="21.140625" style="285" hidden="1" customWidth="1"/>
    <col min="30" max="30" width="24.5703125" style="285" hidden="1" customWidth="1"/>
    <col min="31" max="31" width="5.5703125" style="287" hidden="1" customWidth="1"/>
    <col min="32" max="32" width="20.7109375" style="285" hidden="1" customWidth="1"/>
    <col min="33" max="33" width="5.28515625" style="287" hidden="1" customWidth="1"/>
    <col min="34" max="34" width="22.140625" style="285" hidden="1" customWidth="1"/>
    <col min="35" max="35" width="47.85546875" style="285" hidden="1" customWidth="1"/>
    <col min="36" max="36" width="13.85546875" style="288" hidden="1" customWidth="1"/>
    <col min="37" max="37" width="32.140625" style="285" hidden="1" customWidth="1"/>
    <col min="38" max="38" width="16.140625" style="285" hidden="1" customWidth="1"/>
    <col min="39" max="39" width="12.7109375" style="288" hidden="1" customWidth="1"/>
    <col min="40" max="40" width="15" style="285" hidden="1" customWidth="1"/>
    <col min="41" max="41" width="8.28515625" style="285" hidden="1" customWidth="1"/>
    <col min="42" max="42" width="14.42578125" style="285" hidden="1" customWidth="1"/>
    <col min="43" max="44" width="10.5703125" style="285" customWidth="1"/>
    <col min="45" max="45" width="12.5703125" style="285" hidden="1" customWidth="1"/>
    <col min="46" max="46" width="31" style="285" hidden="1" customWidth="1"/>
    <col min="47" max="47" width="25.7109375" style="290" hidden="1" customWidth="1"/>
    <col min="48" max="48" width="9.42578125" style="291" hidden="1" customWidth="1"/>
    <col min="49" max="49" width="21.7109375" style="292" hidden="1" customWidth="1"/>
    <col min="50" max="50" width="10.5703125" style="291" hidden="1" customWidth="1"/>
    <col min="51" max="51" width="18.28515625" style="291" hidden="1" customWidth="1"/>
    <col min="52" max="52" width="3" style="292" hidden="1" customWidth="1"/>
    <col min="53" max="53" width="3" style="291" hidden="1" customWidth="1"/>
    <col min="54" max="54" width="21.7109375" style="290" hidden="1" customWidth="1"/>
    <col min="55" max="55" width="8.85546875" style="291" hidden="1" customWidth="1"/>
    <col min="56" max="56" width="22.85546875" style="292" hidden="1" customWidth="1"/>
    <col min="57" max="57" width="10.5703125" style="291" hidden="1" customWidth="1"/>
    <col min="58" max="58" width="10.28515625" style="305" hidden="1" customWidth="1"/>
    <col min="59" max="59" width="3.42578125" style="292" hidden="1" customWidth="1"/>
    <col min="60" max="60" width="3.42578125" style="291" hidden="1" customWidth="1"/>
    <col min="61" max="61" width="26" style="292" hidden="1" customWidth="1"/>
    <col min="62" max="62" width="13.5703125" style="314" customWidth="1"/>
    <col min="63" max="65" width="2.85546875" style="533" hidden="1" customWidth="1"/>
    <col min="66" max="69" width="3.140625" style="548" hidden="1" customWidth="1"/>
    <col min="70" max="70" width="3.140625" style="510" hidden="1" customWidth="1"/>
    <col min="71" max="71" width="3.140625" style="285" customWidth="1"/>
    <col min="72" max="16384" width="11.42578125" style="285"/>
  </cols>
  <sheetData>
    <row r="1" spans="1:71" ht="25.5" customHeight="1">
      <c r="B1" s="1370" t="e" vm="2">
        <v>#VALUE!</v>
      </c>
      <c r="C1" s="1371"/>
      <c r="D1" s="1371"/>
      <c r="E1" s="1371"/>
      <c r="F1" s="1371"/>
      <c r="G1" s="1371"/>
      <c r="H1" s="1371"/>
      <c r="I1" s="1371"/>
      <c r="J1" s="1371"/>
      <c r="K1" s="1371"/>
      <c r="L1" s="1372"/>
      <c r="M1" s="1221" t="s">
        <v>0</v>
      </c>
      <c r="N1" s="1222"/>
      <c r="O1" s="1222"/>
      <c r="P1" s="1222"/>
      <c r="Q1" s="1222"/>
      <c r="R1" s="1222"/>
      <c r="S1" s="1222"/>
      <c r="T1" s="1223"/>
      <c r="U1" s="1221" t="s">
        <v>1</v>
      </c>
      <c r="V1" s="1222"/>
      <c r="W1" s="1222"/>
      <c r="X1" s="1223"/>
      <c r="AN1" s="1249"/>
      <c r="AO1" s="1249"/>
    </row>
    <row r="3" spans="1:71" ht="25.5" customHeight="1" thickBot="1">
      <c r="L3" s="1247"/>
      <c r="M3" s="1247"/>
      <c r="N3" s="1247"/>
      <c r="O3" s="1247"/>
      <c r="P3" s="1247"/>
      <c r="AF3" s="1248"/>
      <c r="AG3" s="1248"/>
      <c r="AH3" s="1248"/>
      <c r="AI3" s="1248"/>
      <c r="AJ3" s="1248"/>
      <c r="AK3" s="1248"/>
      <c r="AL3" s="1248"/>
      <c r="AM3" s="1248"/>
      <c r="AN3" s="1248"/>
      <c r="AO3" s="1248"/>
      <c r="AP3" s="1248"/>
      <c r="AQ3" s="1248"/>
      <c r="AR3" s="1248"/>
    </row>
    <row r="4" spans="1:71" ht="25.5" customHeight="1" thickBot="1">
      <c r="K4" s="1249" t="s">
        <v>2</v>
      </c>
      <c r="L4" s="1229" t="s">
        <v>3</v>
      </c>
      <c r="M4" s="1230"/>
      <c r="N4" s="295"/>
      <c r="O4" s="1250" t="s">
        <v>4</v>
      </c>
      <c r="P4" s="1251"/>
      <c r="Q4" s="1252"/>
      <c r="R4" s="1252"/>
      <c r="S4" s="1252"/>
      <c r="T4" s="296"/>
      <c r="U4" s="297"/>
      <c r="V4" s="296"/>
      <c r="W4" s="298"/>
      <c r="X4" s="299"/>
      <c r="Y4" s="296"/>
      <c r="Z4" s="299"/>
      <c r="AB4" s="299"/>
      <c r="AC4" s="299"/>
      <c r="AD4" s="300"/>
      <c r="AE4" s="301"/>
      <c r="AF4" s="302"/>
      <c r="AG4" s="303"/>
      <c r="AH4" s="302"/>
      <c r="AI4" s="302"/>
      <c r="AJ4" s="304"/>
      <c r="AK4" s="302"/>
      <c r="AL4" s="302"/>
      <c r="AN4" s="299"/>
      <c r="AO4" s="299"/>
      <c r="AP4" s="299"/>
      <c r="AQ4" s="299"/>
      <c r="AR4" s="302"/>
      <c r="AS4" s="286"/>
      <c r="AT4" s="286"/>
      <c r="AU4" s="305"/>
      <c r="AW4" s="291"/>
      <c r="AZ4" s="291"/>
      <c r="BB4" s="305"/>
      <c r="BD4" s="315"/>
      <c r="BG4" s="291"/>
      <c r="BI4" s="315"/>
      <c r="BS4" s="299"/>
    </row>
    <row r="5" spans="1:71" ht="25.5" customHeight="1">
      <c r="K5" s="1249"/>
      <c r="L5" s="294"/>
      <c r="M5" s="294"/>
      <c r="N5" s="306"/>
      <c r="O5" s="1253" t="s">
        <v>5</v>
      </c>
      <c r="P5" s="1253"/>
      <c r="Q5" s="1254"/>
      <c r="R5" s="1254"/>
      <c r="S5" s="1254"/>
      <c r="T5" s="1254"/>
      <c r="U5" s="1254"/>
      <c r="V5" s="1254"/>
      <c r="W5" s="1254"/>
      <c r="X5" s="1254"/>
      <c r="Y5" s="296"/>
      <c r="Z5" s="299"/>
      <c r="AB5" s="299"/>
      <c r="AC5" s="299"/>
      <c r="AD5" s="300"/>
      <c r="AE5" s="301"/>
      <c r="AF5" s="307"/>
      <c r="AG5" s="308"/>
      <c r="AH5" s="307"/>
      <c r="AI5" s="307"/>
      <c r="AJ5" s="304"/>
      <c r="AK5" s="307"/>
      <c r="AL5" s="307"/>
      <c r="AM5" s="304"/>
      <c r="AN5" s="307"/>
      <c r="AP5" s="299"/>
      <c r="AQ5" s="299"/>
      <c r="AR5" s="307"/>
      <c r="AS5" s="286"/>
      <c r="AT5" s="286"/>
      <c r="AU5" s="305"/>
      <c r="AW5" s="291"/>
      <c r="AZ5" s="291"/>
      <c r="BB5" s="305"/>
      <c r="BD5" s="315"/>
      <c r="BG5" s="291"/>
      <c r="BI5" s="315"/>
      <c r="BS5" s="299"/>
    </row>
    <row r="6" spans="1:71" ht="25.5" customHeight="1" thickBot="1">
      <c r="K6" s="1249"/>
      <c r="L6" s="294"/>
      <c r="M6" s="294"/>
      <c r="N6" s="306"/>
      <c r="O6" s="302"/>
      <c r="P6" s="309"/>
      <c r="Q6" s="288"/>
      <c r="R6" s="288"/>
      <c r="S6" s="299"/>
      <c r="T6" s="296"/>
      <c r="U6" s="297"/>
      <c r="V6" s="296"/>
      <c r="W6" s="298"/>
      <c r="X6" s="299"/>
      <c r="Y6" s="296"/>
      <c r="Z6" s="299"/>
      <c r="AB6" s="299"/>
      <c r="AC6" s="299"/>
      <c r="AD6" s="300"/>
      <c r="AE6" s="301"/>
      <c r="AF6" s="307"/>
      <c r="AG6" s="308"/>
      <c r="AH6" s="307"/>
      <c r="AI6" s="307"/>
      <c r="AJ6" s="304"/>
      <c r="AK6" s="307"/>
      <c r="AL6" s="307"/>
      <c r="AN6" s="299"/>
      <c r="AO6" s="299"/>
      <c r="AP6" s="299"/>
      <c r="AQ6" s="299"/>
      <c r="AR6" s="307"/>
      <c r="AS6" s="286"/>
      <c r="AT6" s="286"/>
      <c r="AU6" s="305"/>
      <c r="AW6" s="291"/>
      <c r="AZ6" s="291"/>
      <c r="BB6" s="305"/>
      <c r="BD6" s="315"/>
      <c r="BG6" s="291"/>
      <c r="BI6" s="315"/>
      <c r="BS6" s="299"/>
    </row>
    <row r="7" spans="1:71" ht="25.5" customHeight="1" thickBot="1">
      <c r="K7" s="1249"/>
      <c r="L7" s="1229" t="s">
        <v>6</v>
      </c>
      <c r="M7" s="1230"/>
      <c r="N7" s="295"/>
      <c r="O7" s="302"/>
      <c r="P7" s="291"/>
      <c r="Q7" s="310"/>
      <c r="R7" s="310"/>
      <c r="S7" s="310"/>
      <c r="T7" s="296"/>
      <c r="U7" s="311"/>
      <c r="V7" s="296"/>
      <c r="W7" s="298"/>
      <c r="X7" s="310"/>
      <c r="Y7" s="296"/>
      <c r="Z7" s="310"/>
      <c r="AB7" s="310"/>
      <c r="AC7" s="310"/>
      <c r="AD7" s="300"/>
      <c r="AE7" s="301"/>
      <c r="AF7" s="302"/>
      <c r="AG7" s="303"/>
      <c r="AH7" s="302"/>
      <c r="AI7" s="302"/>
      <c r="AJ7" s="304"/>
      <c r="AK7" s="302"/>
      <c r="AL7" s="302"/>
      <c r="AM7" s="304"/>
      <c r="AN7" s="302"/>
      <c r="AO7" s="302"/>
      <c r="AP7" s="302"/>
      <c r="AQ7" s="302"/>
      <c r="AR7" s="302"/>
      <c r="AS7" s="291"/>
      <c r="AT7" s="291"/>
      <c r="AU7" s="305"/>
      <c r="AW7" s="291"/>
      <c r="AZ7" s="291"/>
      <c r="BB7" s="305"/>
      <c r="BD7" s="315"/>
      <c r="BG7" s="291"/>
      <c r="BI7" s="315"/>
      <c r="BS7" s="302"/>
    </row>
    <row r="8" spans="1:71" ht="25.5" customHeight="1" thickBot="1">
      <c r="K8" s="289"/>
      <c r="L8" s="294"/>
      <c r="M8" s="294"/>
      <c r="N8" s="312"/>
      <c r="O8" s="302"/>
      <c r="P8" s="291"/>
      <c r="Q8" s="310"/>
      <c r="R8" s="310"/>
      <c r="S8" s="310"/>
      <c r="T8" s="296"/>
      <c r="U8" s="311"/>
      <c r="V8" s="296"/>
      <c r="W8" s="298"/>
      <c r="X8" s="310"/>
      <c r="Y8" s="296"/>
      <c r="Z8" s="310"/>
      <c r="AB8" s="310"/>
      <c r="AC8" s="310"/>
      <c r="AD8" s="300"/>
      <c r="AE8" s="301"/>
      <c r="AF8" s="302"/>
      <c r="AG8" s="303"/>
      <c r="AH8" s="302"/>
      <c r="AI8" s="302"/>
      <c r="AJ8" s="304"/>
      <c r="AK8" s="302"/>
      <c r="AL8" s="302"/>
      <c r="AM8" s="304"/>
      <c r="AN8" s="302"/>
      <c r="AO8" s="302"/>
      <c r="AP8" s="302"/>
      <c r="AQ8" s="302"/>
      <c r="AR8" s="302"/>
      <c r="AS8" s="291"/>
      <c r="AT8" s="291"/>
      <c r="AU8" s="305"/>
      <c r="AW8" s="291"/>
      <c r="AZ8" s="291"/>
      <c r="BB8" s="305"/>
      <c r="BD8" s="315"/>
      <c r="BG8" s="291"/>
      <c r="BI8" s="315"/>
      <c r="BS8" s="302"/>
    </row>
    <row r="9" spans="1:71" ht="25.5" customHeight="1" thickBot="1">
      <c r="K9" s="289"/>
      <c r="L9" s="1229" t="s">
        <v>7</v>
      </c>
      <c r="M9" s="1230"/>
      <c r="N9" s="295"/>
      <c r="O9" s="313"/>
      <c r="P9" s="304"/>
      <c r="Q9" s="310"/>
      <c r="R9" s="310"/>
      <c r="S9" s="310"/>
      <c r="T9" s="296"/>
      <c r="U9" s="311"/>
      <c r="V9" s="296"/>
      <c r="W9" s="298"/>
      <c r="X9" s="310"/>
      <c r="Y9" s="296"/>
      <c r="Z9" s="310"/>
      <c r="AB9" s="310"/>
      <c r="AC9" s="310"/>
      <c r="AD9" s="300"/>
      <c r="AE9" s="301"/>
      <c r="AF9" s="302"/>
      <c r="AG9" s="303"/>
      <c r="AH9" s="302"/>
      <c r="AI9" s="302"/>
      <c r="AJ9" s="304"/>
      <c r="AK9" s="302"/>
      <c r="AL9" s="302"/>
      <c r="AM9" s="304"/>
      <c r="AN9" s="302"/>
      <c r="AO9" s="302"/>
      <c r="AP9" s="302"/>
      <c r="AQ9" s="302"/>
      <c r="AR9" s="302"/>
      <c r="AS9" s="291"/>
      <c r="AT9" s="291"/>
      <c r="AU9" s="305"/>
      <c r="AW9" s="291"/>
      <c r="AZ9" s="291"/>
      <c r="BB9" s="305"/>
      <c r="BD9" s="315"/>
      <c r="BG9" s="291"/>
      <c r="BI9" s="315"/>
      <c r="BS9" s="302"/>
    </row>
    <row r="10" spans="1:71" ht="25.5" customHeight="1">
      <c r="K10" s="314"/>
      <c r="L10" s="302"/>
      <c r="M10" s="302"/>
      <c r="N10" s="302"/>
      <c r="O10" s="302"/>
      <c r="P10" s="304"/>
      <c r="Q10" s="315"/>
      <c r="R10" s="314"/>
      <c r="S10" s="316"/>
      <c r="T10" s="291"/>
      <c r="U10" s="317"/>
      <c r="V10" s="291"/>
      <c r="W10" s="318"/>
      <c r="X10" s="316"/>
      <c r="Y10" s="291"/>
      <c r="Z10" s="316"/>
      <c r="AA10" s="316"/>
      <c r="AB10" s="316"/>
      <c r="AC10" s="316"/>
      <c r="AD10" s="291"/>
      <c r="AE10" s="318"/>
      <c r="AF10" s="302"/>
      <c r="AG10" s="303"/>
      <c r="AH10" s="302"/>
      <c r="AI10" s="302"/>
      <c r="AJ10" s="304"/>
      <c r="AK10" s="302"/>
      <c r="AL10" s="302"/>
      <c r="AM10" s="291"/>
      <c r="AN10" s="316"/>
      <c r="AO10" s="316"/>
      <c r="AP10" s="316"/>
      <c r="AQ10" s="316"/>
      <c r="AR10" s="302"/>
      <c r="AS10" s="291"/>
      <c r="AT10" s="291"/>
      <c r="AU10" s="305"/>
      <c r="AW10" s="291"/>
      <c r="AZ10" s="291"/>
      <c r="BB10" s="305"/>
      <c r="BD10" s="315"/>
      <c r="BG10" s="291"/>
      <c r="BI10" s="315"/>
      <c r="BS10" s="316"/>
    </row>
    <row r="11" spans="1:71" ht="25.5" customHeight="1">
      <c r="K11" s="319" t="s">
        <v>8</v>
      </c>
      <c r="L11" s="319"/>
      <c r="M11" s="319"/>
      <c r="N11" s="320"/>
      <c r="O11" s="1231" t="s">
        <v>9</v>
      </c>
      <c r="P11" s="1231"/>
      <c r="Q11" s="321"/>
      <c r="S11" s="315"/>
      <c r="T11" s="291"/>
      <c r="U11" s="322"/>
      <c r="V11" s="291"/>
      <c r="W11" s="318"/>
      <c r="X11" s="315"/>
      <c r="Y11" s="291"/>
      <c r="Z11" s="315"/>
      <c r="AA11" s="316"/>
      <c r="AB11" s="316"/>
      <c r="AC11" s="291"/>
      <c r="AD11" s="1232"/>
      <c r="AE11" s="1232"/>
      <c r="AF11" s="1232"/>
      <c r="AG11" s="1232"/>
      <c r="AH11" s="1232"/>
      <c r="AI11" s="1232"/>
      <c r="AJ11" s="1232"/>
      <c r="AK11" s="1232"/>
      <c r="AL11" s="1232"/>
      <c r="AM11" s="1232"/>
      <c r="AN11" s="1232"/>
      <c r="AO11" s="1232"/>
      <c r="AP11" s="1232"/>
      <c r="AQ11" s="1232"/>
      <c r="AR11" s="291"/>
      <c r="AS11" s="291"/>
      <c r="AT11" s="291"/>
      <c r="AU11" s="305"/>
      <c r="AW11" s="291"/>
      <c r="AZ11" s="291"/>
      <c r="BB11" s="305"/>
      <c r="BD11" s="315"/>
      <c r="BG11" s="291"/>
      <c r="BI11" s="315"/>
    </row>
    <row r="12" spans="1:71" ht="25.5" customHeight="1">
      <c r="K12" s="319"/>
      <c r="L12" s="323"/>
      <c r="M12" s="291"/>
      <c r="N12" s="291"/>
      <c r="O12" s="291"/>
      <c r="P12" s="291"/>
      <c r="Q12" s="291"/>
      <c r="R12" s="291"/>
      <c r="S12" s="291"/>
      <c r="T12" s="291"/>
      <c r="U12" s="318"/>
      <c r="V12" s="291"/>
      <c r="W12" s="318"/>
      <c r="X12" s="291"/>
      <c r="Y12" s="291"/>
      <c r="Z12" s="291"/>
      <c r="AA12" s="291"/>
      <c r="AB12" s="291"/>
      <c r="AC12" s="291"/>
      <c r="AD12" s="291"/>
      <c r="AE12" s="318"/>
      <c r="AF12" s="291"/>
      <c r="AG12" s="318"/>
      <c r="AH12" s="291"/>
      <c r="AI12" s="291"/>
      <c r="AJ12" s="291"/>
      <c r="AK12" s="291"/>
      <c r="AL12" s="291"/>
      <c r="AM12" s="291"/>
      <c r="AN12" s="291"/>
      <c r="AO12" s="291"/>
      <c r="AP12" s="291"/>
      <c r="AQ12" s="291"/>
      <c r="AR12" s="291"/>
      <c r="AS12" s="291"/>
      <c r="AT12" s="291"/>
      <c r="AU12" s="305"/>
      <c r="AW12" s="291"/>
      <c r="AZ12" s="291"/>
      <c r="BB12" s="305"/>
      <c r="BD12" s="315"/>
      <c r="BG12" s="291"/>
      <c r="BI12" s="315"/>
      <c r="BS12" s="291"/>
    </row>
    <row r="13" spans="1:71" ht="25.5" customHeight="1">
      <c r="B13" s="1233" t="s">
        <v>10</v>
      </c>
      <c r="C13" s="1234"/>
      <c r="D13" s="1234"/>
      <c r="E13" s="1234"/>
      <c r="F13" s="1234"/>
      <c r="G13" s="1234"/>
      <c r="H13" s="1234"/>
      <c r="I13" s="1234"/>
      <c r="J13" s="1234"/>
      <c r="K13" s="1234"/>
      <c r="L13" s="1234"/>
      <c r="M13" s="1234"/>
      <c r="N13" s="1234"/>
      <c r="O13" s="1234"/>
      <c r="P13" s="1234"/>
      <c r="Q13" s="1234"/>
      <c r="R13" s="1234"/>
      <c r="S13" s="1235"/>
      <c r="T13" s="1236" t="s">
        <v>1344</v>
      </c>
      <c r="U13" s="1237"/>
      <c r="V13" s="1237"/>
      <c r="W13" s="1237"/>
      <c r="X13" s="1237"/>
      <c r="Y13" s="1238"/>
      <c r="Z13" s="1210" t="s">
        <v>12</v>
      </c>
      <c r="AA13" s="1210"/>
      <c r="AB13" s="1210"/>
      <c r="AC13" s="1210"/>
      <c r="AD13" s="1210"/>
      <c r="AE13" s="1210"/>
      <c r="AF13" s="1210"/>
      <c r="AG13" s="1210"/>
      <c r="AH13" s="1210"/>
      <c r="AI13" s="1210"/>
      <c r="AJ13" s="1210"/>
      <c r="AK13" s="1210"/>
      <c r="AL13" s="1210"/>
      <c r="AM13" s="1239" t="s">
        <v>1345</v>
      </c>
      <c r="AN13" s="1240"/>
      <c r="AO13" s="1240"/>
      <c r="AP13" s="1240"/>
      <c r="AQ13" s="1240"/>
      <c r="AR13" s="1241"/>
      <c r="AS13" s="1213" t="s">
        <v>1346</v>
      </c>
      <c r="AT13" s="1258" t="s">
        <v>15</v>
      </c>
      <c r="AU13" s="1213" t="s">
        <v>1347</v>
      </c>
      <c r="AV13" s="1224" t="s">
        <v>474</v>
      </c>
      <c r="AW13" s="1224"/>
      <c r="AX13" s="1224"/>
      <c r="AY13" s="1224"/>
      <c r="AZ13" s="1224"/>
      <c r="BA13" s="1224"/>
      <c r="BB13" s="1224"/>
      <c r="BC13" s="1075" t="s">
        <v>475</v>
      </c>
      <c r="BD13" s="1075"/>
      <c r="BE13" s="1075"/>
      <c r="BF13" s="1075"/>
      <c r="BG13" s="1075"/>
      <c r="BH13" s="1075"/>
      <c r="BI13" s="1075"/>
      <c r="BJ13" s="1075"/>
      <c r="BK13" s="534"/>
      <c r="BL13" s="534"/>
      <c r="BM13" s="534"/>
    </row>
    <row r="14" spans="1:71" ht="25.5" customHeight="1">
      <c r="B14" s="1225" t="s">
        <v>18</v>
      </c>
      <c r="C14" s="1225"/>
      <c r="D14" s="1226" t="s">
        <v>19</v>
      </c>
      <c r="E14" s="1226"/>
      <c r="F14" s="1226"/>
      <c r="G14" s="1226"/>
      <c r="H14" s="1226"/>
      <c r="I14" s="1226"/>
      <c r="J14" s="1226"/>
      <c r="K14" s="1227" t="s">
        <v>20</v>
      </c>
      <c r="L14" s="1227" t="s">
        <v>21</v>
      </c>
      <c r="M14" s="1227" t="s">
        <v>1348</v>
      </c>
      <c r="N14" s="1227" t="s">
        <v>1349</v>
      </c>
      <c r="O14" s="1227" t="s">
        <v>1350</v>
      </c>
      <c r="P14" s="1242" t="s">
        <v>25</v>
      </c>
      <c r="Q14" s="1227" t="s">
        <v>26</v>
      </c>
      <c r="R14" s="1227" t="s">
        <v>27</v>
      </c>
      <c r="S14" s="1227" t="s">
        <v>28</v>
      </c>
      <c r="T14" s="1206" t="s">
        <v>29</v>
      </c>
      <c r="U14" s="1204" t="s">
        <v>30</v>
      </c>
      <c r="V14" s="1206" t="s">
        <v>31</v>
      </c>
      <c r="W14" s="1204" t="s">
        <v>32</v>
      </c>
      <c r="X14" s="1206" t="s">
        <v>33</v>
      </c>
      <c r="Y14" s="1208" t="s">
        <v>34</v>
      </c>
      <c r="Z14" s="1210" t="s">
        <v>1351</v>
      </c>
      <c r="AA14" s="1211" t="s">
        <v>36</v>
      </c>
      <c r="AB14" s="1212"/>
      <c r="AC14" s="1245" t="s">
        <v>37</v>
      </c>
      <c r="AD14" s="1210" t="s">
        <v>1352</v>
      </c>
      <c r="AE14" s="1210"/>
      <c r="AF14" s="1210" t="s">
        <v>39</v>
      </c>
      <c r="AG14" s="1210"/>
      <c r="AH14" s="1210" t="s">
        <v>40</v>
      </c>
      <c r="AI14" s="1210"/>
      <c r="AJ14" s="1210" t="s">
        <v>41</v>
      </c>
      <c r="AK14" s="1210"/>
      <c r="AL14" s="1210" t="s">
        <v>42</v>
      </c>
      <c r="AM14" s="1216" t="s">
        <v>29</v>
      </c>
      <c r="AN14" s="1216" t="s">
        <v>30</v>
      </c>
      <c r="AO14" s="1216" t="s">
        <v>31</v>
      </c>
      <c r="AP14" s="1216" t="s">
        <v>32</v>
      </c>
      <c r="AQ14" s="1218" t="s">
        <v>43</v>
      </c>
      <c r="AR14" s="1218" t="s">
        <v>1353</v>
      </c>
      <c r="AS14" s="1213"/>
      <c r="AT14" s="1259"/>
      <c r="AU14" s="1213"/>
      <c r="AV14" s="1244" t="s">
        <v>45</v>
      </c>
      <c r="AW14" s="1244" t="s">
        <v>46</v>
      </c>
      <c r="AX14" s="1257" t="s">
        <v>47</v>
      </c>
      <c r="AY14" s="1244" t="s">
        <v>48</v>
      </c>
      <c r="AZ14" s="1244" t="s">
        <v>49</v>
      </c>
      <c r="BA14" s="1244"/>
      <c r="BB14" s="1244"/>
      <c r="BC14" s="1076" t="s">
        <v>45</v>
      </c>
      <c r="BD14" s="1076" t="s">
        <v>46</v>
      </c>
      <c r="BE14" s="1076" t="s">
        <v>47</v>
      </c>
      <c r="BF14" s="1076" t="s">
        <v>48</v>
      </c>
      <c r="BG14" s="1076" t="s">
        <v>49</v>
      </c>
      <c r="BH14" s="1076"/>
      <c r="BI14" s="1076"/>
      <c r="BJ14" s="1373" t="s">
        <v>1313</v>
      </c>
      <c r="BK14" s="1050"/>
      <c r="BL14" s="1050"/>
      <c r="BM14" s="1050"/>
      <c r="BN14" s="548" t="s">
        <v>481</v>
      </c>
      <c r="BO14" s="548" t="s">
        <v>734</v>
      </c>
      <c r="BP14" s="548" t="s">
        <v>483</v>
      </c>
      <c r="BQ14" s="548" t="s">
        <v>484</v>
      </c>
      <c r="BS14" s="1218"/>
    </row>
    <row r="15" spans="1:71" s="286" customFormat="1" ht="25.5" customHeight="1">
      <c r="A15" s="327" t="s">
        <v>1335</v>
      </c>
      <c r="B15" s="324" t="s">
        <v>50</v>
      </c>
      <c r="C15" s="324" t="s">
        <v>51</v>
      </c>
      <c r="D15" s="327" t="s">
        <v>52</v>
      </c>
      <c r="E15" s="327" t="s">
        <v>53</v>
      </c>
      <c r="F15" s="327" t="s">
        <v>54</v>
      </c>
      <c r="G15" s="327" t="s">
        <v>55</v>
      </c>
      <c r="H15" s="327" t="s">
        <v>56</v>
      </c>
      <c r="I15" s="327" t="s">
        <v>57</v>
      </c>
      <c r="J15" s="327" t="s">
        <v>58</v>
      </c>
      <c r="K15" s="1228"/>
      <c r="L15" s="1228"/>
      <c r="M15" s="1228"/>
      <c r="N15" s="1228"/>
      <c r="O15" s="1228"/>
      <c r="P15" s="1243"/>
      <c r="Q15" s="1228"/>
      <c r="R15" s="1228"/>
      <c r="S15" s="1228"/>
      <c r="T15" s="1207"/>
      <c r="U15" s="1205"/>
      <c r="V15" s="1207"/>
      <c r="W15" s="1205"/>
      <c r="X15" s="1207"/>
      <c r="Y15" s="1209"/>
      <c r="Z15" s="1210"/>
      <c r="AA15" s="328" t="s">
        <v>59</v>
      </c>
      <c r="AB15" s="328" t="s">
        <v>60</v>
      </c>
      <c r="AC15" s="1246"/>
      <c r="AD15" s="1202" t="s">
        <v>61</v>
      </c>
      <c r="AE15" s="1203"/>
      <c r="AF15" s="1202" t="s">
        <v>62</v>
      </c>
      <c r="AG15" s="1203"/>
      <c r="AH15" s="328" t="s">
        <v>63</v>
      </c>
      <c r="AI15" s="328" t="s">
        <v>64</v>
      </c>
      <c r="AJ15" s="328" t="s">
        <v>65</v>
      </c>
      <c r="AK15" s="328" t="s">
        <v>66</v>
      </c>
      <c r="AL15" s="1210"/>
      <c r="AM15" s="1217"/>
      <c r="AN15" s="1217"/>
      <c r="AO15" s="1217"/>
      <c r="AP15" s="1217"/>
      <c r="AQ15" s="1219"/>
      <c r="AR15" s="1219"/>
      <c r="AS15" s="1213"/>
      <c r="AT15" s="1260"/>
      <c r="AU15" s="1213"/>
      <c r="AV15" s="1244"/>
      <c r="AW15" s="1244"/>
      <c r="AX15" s="1257"/>
      <c r="AY15" s="1244"/>
      <c r="AZ15" s="325" t="s">
        <v>67</v>
      </c>
      <c r="BA15" s="325" t="s">
        <v>68</v>
      </c>
      <c r="BB15" s="325" t="s">
        <v>69</v>
      </c>
      <c r="BC15" s="1076"/>
      <c r="BD15" s="1076"/>
      <c r="BE15" s="1076"/>
      <c r="BF15" s="1076"/>
      <c r="BG15" s="326" t="s">
        <v>67</v>
      </c>
      <c r="BH15" s="326" t="s">
        <v>68</v>
      </c>
      <c r="BI15" s="326" t="s">
        <v>69</v>
      </c>
      <c r="BJ15" s="1374"/>
      <c r="BK15" s="1051"/>
      <c r="BL15" s="1051"/>
      <c r="BM15" s="1051"/>
      <c r="BN15" s="549"/>
      <c r="BO15" s="549"/>
      <c r="BP15" s="549"/>
      <c r="BQ15" s="549"/>
      <c r="BR15" s="327"/>
      <c r="BS15" s="1219"/>
    </row>
    <row r="16" spans="1:71" ht="25.5" hidden="1" customHeight="1">
      <c r="A16" s="1114" t="s">
        <v>1315</v>
      </c>
      <c r="B16" s="329"/>
      <c r="C16" s="329"/>
      <c r="D16" s="1117" t="s">
        <v>70</v>
      </c>
      <c r="E16" s="1186" t="s">
        <v>71</v>
      </c>
      <c r="F16" s="1111" t="s">
        <v>72</v>
      </c>
      <c r="G16" s="1111" t="s">
        <v>73</v>
      </c>
      <c r="H16" s="1111" t="s">
        <v>74</v>
      </c>
      <c r="I16" s="1111" t="s">
        <v>75</v>
      </c>
      <c r="J16" s="1111" t="s">
        <v>76</v>
      </c>
      <c r="K16" s="1187">
        <v>1</v>
      </c>
      <c r="L16" s="1111" t="s">
        <v>77</v>
      </c>
      <c r="M16" s="1111" t="s">
        <v>78</v>
      </c>
      <c r="N16" s="1145" t="s">
        <v>79</v>
      </c>
      <c r="O16" s="1111" t="s">
        <v>80</v>
      </c>
      <c r="P16" s="1009">
        <v>1</v>
      </c>
      <c r="Q16" s="1145" t="s">
        <v>81</v>
      </c>
      <c r="R16" s="1118" t="s">
        <v>82</v>
      </c>
      <c r="S16" s="1145" t="s">
        <v>83</v>
      </c>
      <c r="T16" s="1118" t="s">
        <v>84</v>
      </c>
      <c r="U16" s="1147">
        <f>VLOOKUP(T16,'Datos Validacion'!$C$6:$D$10,2,0)</f>
        <v>0.6</v>
      </c>
      <c r="V16" s="1149" t="s">
        <v>85</v>
      </c>
      <c r="W16" s="1137">
        <f>VLOOKUP(V16,'Datos Validacion'!$E$6:$F$15,2,0)</f>
        <v>1</v>
      </c>
      <c r="X16" s="1107" t="s">
        <v>1354</v>
      </c>
      <c r="Y16" s="1105" t="s">
        <v>87</v>
      </c>
      <c r="Z16" s="342" t="s">
        <v>1355</v>
      </c>
      <c r="AA16" s="1171" t="s">
        <v>89</v>
      </c>
      <c r="AB16" s="1107" t="s">
        <v>90</v>
      </c>
      <c r="AC16" s="1171" t="s">
        <v>91</v>
      </c>
      <c r="AD16" s="1171" t="s">
        <v>92</v>
      </c>
      <c r="AE16" s="1147">
        <f>VLOOKUP(AD16,'Datos Validacion'!$K$6:$L$8,2,0)</f>
        <v>0.25</v>
      </c>
      <c r="AF16" s="1107" t="s">
        <v>93</v>
      </c>
      <c r="AG16" s="1147">
        <f>VLOOKUP(AF16,'Datos Validacion'!$M$6:$N$7,2,0)</f>
        <v>0.15</v>
      </c>
      <c r="AH16" s="1171" t="s">
        <v>94</v>
      </c>
      <c r="AI16" s="334" t="s">
        <v>95</v>
      </c>
      <c r="AJ16" s="344" t="s">
        <v>96</v>
      </c>
      <c r="AK16" s="332" t="s">
        <v>97</v>
      </c>
      <c r="AL16" s="1214">
        <f>+AE16+AG16</f>
        <v>0.4</v>
      </c>
      <c r="AM16" s="1121" t="str">
        <f>IF(AN16&lt;=20%,"MUY BAJA",IF(AN16&lt;=40%,"BAJA",IF(AN16&lt;=60%,"MEDIA",IF(AN16&lt;=80%,"ALTA","MUY ALTA"))))</f>
        <v>BAJA</v>
      </c>
      <c r="AN16" s="1121">
        <f>IF(OR(AD16="prevenir",AD16="detectar"),(U16-(U16*AL16)), U16)</f>
        <v>0.36</v>
      </c>
      <c r="AO16" s="1121" t="str">
        <f>IF(AP16&lt;=20%,"LEVE",IF(AP16&lt;=40%,"MENOR",IF(AP16&lt;=60%,"MODERADO",IF(AP16&lt;=80%,"MAYOR","CATASTROFICO"))))</f>
        <v>CATASTROFICO</v>
      </c>
      <c r="AP16" s="1121">
        <f>IF(AD16="corregir",(W16-(W16*AL16)), W16)</f>
        <v>1</v>
      </c>
      <c r="AQ16" s="1105" t="s">
        <v>87</v>
      </c>
      <c r="AR16" s="1118" t="s">
        <v>98</v>
      </c>
      <c r="AS16" s="1125"/>
      <c r="AT16" s="1261" t="s">
        <v>99</v>
      </c>
      <c r="AU16" s="348" t="s">
        <v>100</v>
      </c>
      <c r="AV16" s="366" t="s">
        <v>101</v>
      </c>
      <c r="AW16" s="342" t="s">
        <v>102</v>
      </c>
      <c r="AX16" s="334" t="s">
        <v>103</v>
      </c>
      <c r="AY16" s="512" t="s">
        <v>104</v>
      </c>
      <c r="AZ16" s="513"/>
      <c r="BA16" s="334" t="s">
        <v>105</v>
      </c>
      <c r="BB16" s="348" t="s">
        <v>106</v>
      </c>
      <c r="BC16" s="1028">
        <v>45335</v>
      </c>
      <c r="BD16" s="1030" t="s">
        <v>1337</v>
      </c>
      <c r="BE16" s="1032" t="s">
        <v>103</v>
      </c>
      <c r="BF16" s="1263" t="s">
        <v>1336</v>
      </c>
      <c r="BG16" s="1032"/>
      <c r="BH16" s="1032" t="s">
        <v>152</v>
      </c>
      <c r="BI16" s="1030" t="s">
        <v>1338</v>
      </c>
      <c r="BJ16" s="1375" t="s">
        <v>1314</v>
      </c>
      <c r="BK16" s="985">
        <v>1</v>
      </c>
      <c r="BL16" s="985"/>
      <c r="BM16" s="985"/>
      <c r="BN16" s="1368">
        <v>1</v>
      </c>
      <c r="BO16" s="1368"/>
      <c r="BP16" s="1368"/>
      <c r="BQ16" s="1368"/>
      <c r="BR16" s="1114"/>
      <c r="BS16" s="1105">
        <f>SUM(BN16:BQ18)</f>
        <v>1</v>
      </c>
    </row>
    <row r="17" spans="1:71" ht="25.5" hidden="1" customHeight="1">
      <c r="A17" s="1114"/>
      <c r="B17" s="329"/>
      <c r="C17" s="329"/>
      <c r="D17" s="1117"/>
      <c r="E17" s="1186"/>
      <c r="F17" s="1111"/>
      <c r="G17" s="1111"/>
      <c r="H17" s="1111"/>
      <c r="I17" s="1111"/>
      <c r="J17" s="1111"/>
      <c r="K17" s="1187"/>
      <c r="L17" s="1111"/>
      <c r="M17" s="1111"/>
      <c r="N17" s="1145"/>
      <c r="O17" s="1111"/>
      <c r="P17" s="1112"/>
      <c r="Q17" s="1145"/>
      <c r="R17" s="1124"/>
      <c r="S17" s="1145"/>
      <c r="T17" s="1124"/>
      <c r="U17" s="1151"/>
      <c r="V17" s="1152"/>
      <c r="W17" s="1163"/>
      <c r="X17" s="1108"/>
      <c r="Y17" s="1106"/>
      <c r="Z17" s="342" t="s">
        <v>1356</v>
      </c>
      <c r="AA17" s="1201"/>
      <c r="AB17" s="1110"/>
      <c r="AC17" s="1201"/>
      <c r="AD17" s="1201"/>
      <c r="AE17" s="1148"/>
      <c r="AF17" s="1110"/>
      <c r="AG17" s="1148"/>
      <c r="AH17" s="1201"/>
      <c r="AI17" s="340" t="s">
        <v>108</v>
      </c>
      <c r="AJ17" s="343" t="s">
        <v>96</v>
      </c>
      <c r="AK17" s="340" t="s">
        <v>109</v>
      </c>
      <c r="AL17" s="1215"/>
      <c r="AM17" s="1122"/>
      <c r="AN17" s="1122"/>
      <c r="AO17" s="1122"/>
      <c r="AP17" s="1122"/>
      <c r="AQ17" s="1106"/>
      <c r="AR17" s="1124"/>
      <c r="AS17" s="1126"/>
      <c r="AT17" s="1262"/>
      <c r="AU17" s="348" t="s">
        <v>110</v>
      </c>
      <c r="AV17" s="366" t="s">
        <v>101</v>
      </c>
      <c r="AW17" s="342" t="s">
        <v>111</v>
      </c>
      <c r="AX17" s="334" t="s">
        <v>112</v>
      </c>
      <c r="AY17" s="512" t="s">
        <v>113</v>
      </c>
      <c r="AZ17" s="513"/>
      <c r="BA17" s="334" t="s">
        <v>105</v>
      </c>
      <c r="BB17" s="348" t="s">
        <v>114</v>
      </c>
      <c r="BC17" s="1040"/>
      <c r="BD17" s="1041"/>
      <c r="BE17" s="1042"/>
      <c r="BF17" s="1264"/>
      <c r="BG17" s="1042"/>
      <c r="BH17" s="1042"/>
      <c r="BI17" s="1041"/>
      <c r="BJ17" s="1376"/>
      <c r="BK17" s="986"/>
      <c r="BL17" s="986"/>
      <c r="BM17" s="986"/>
      <c r="BN17" s="1368"/>
      <c r="BO17" s="1368"/>
      <c r="BP17" s="1368"/>
      <c r="BQ17" s="1368"/>
      <c r="BR17" s="1114"/>
      <c r="BS17" s="1106"/>
    </row>
    <row r="18" spans="1:71" ht="25.5" hidden="1" customHeight="1">
      <c r="A18" s="1114"/>
      <c r="B18" s="329"/>
      <c r="C18" s="329"/>
      <c r="D18" s="1117"/>
      <c r="E18" s="1186"/>
      <c r="F18" s="1111"/>
      <c r="G18" s="1111"/>
      <c r="H18" s="1111"/>
      <c r="I18" s="332" t="s">
        <v>115</v>
      </c>
      <c r="J18" s="332" t="s">
        <v>116</v>
      </c>
      <c r="K18" s="1187"/>
      <c r="L18" s="332" t="s">
        <v>77</v>
      </c>
      <c r="M18" s="332" t="s">
        <v>78</v>
      </c>
      <c r="N18" s="334" t="s">
        <v>117</v>
      </c>
      <c r="O18" s="332" t="s">
        <v>118</v>
      </c>
      <c r="P18" s="1010"/>
      <c r="Q18" s="1145"/>
      <c r="R18" s="1119"/>
      <c r="S18" s="1145"/>
      <c r="T18" s="1119"/>
      <c r="U18" s="1148"/>
      <c r="V18" s="1150"/>
      <c r="W18" s="1138"/>
      <c r="X18" s="1110"/>
      <c r="Y18" s="1109"/>
      <c r="Z18" s="342" t="s">
        <v>1357</v>
      </c>
      <c r="AA18" s="344" t="s">
        <v>89</v>
      </c>
      <c r="AB18" s="332" t="s">
        <v>90</v>
      </c>
      <c r="AC18" s="344" t="s">
        <v>91</v>
      </c>
      <c r="AD18" s="344" t="s">
        <v>92</v>
      </c>
      <c r="AE18" s="357">
        <f>VLOOKUP(AD18,'Datos Validacion'!$K$6:$L$8,2,0)</f>
        <v>0.25</v>
      </c>
      <c r="AF18" s="332" t="s">
        <v>93</v>
      </c>
      <c r="AG18" s="357">
        <f>VLOOKUP(AF18,'Datos Validacion'!$M$6:$N$7,2,0)</f>
        <v>0.15</v>
      </c>
      <c r="AH18" s="344" t="s">
        <v>94</v>
      </c>
      <c r="AI18" s="332" t="s">
        <v>120</v>
      </c>
      <c r="AJ18" s="344" t="s">
        <v>96</v>
      </c>
      <c r="AK18" s="344" t="s">
        <v>121</v>
      </c>
      <c r="AL18" s="358">
        <f t="shared" ref="AL18:AL26" si="0">+AE18+AG18</f>
        <v>0.4</v>
      </c>
      <c r="AM18" s="1123"/>
      <c r="AN18" s="1123"/>
      <c r="AO18" s="1123"/>
      <c r="AP18" s="1123"/>
      <c r="AQ18" s="1109"/>
      <c r="AR18" s="1119"/>
      <c r="AS18" s="1133"/>
      <c r="AT18" s="359" t="s">
        <v>122</v>
      </c>
      <c r="AU18" s="348" t="s">
        <v>123</v>
      </c>
      <c r="AV18" s="366" t="s">
        <v>101</v>
      </c>
      <c r="AW18" s="342" t="s">
        <v>124</v>
      </c>
      <c r="AX18" s="334" t="s">
        <v>112</v>
      </c>
      <c r="AY18" s="512" t="s">
        <v>125</v>
      </c>
      <c r="AZ18" s="334"/>
      <c r="BA18" s="334" t="s">
        <v>105</v>
      </c>
      <c r="BB18" s="348" t="s">
        <v>126</v>
      </c>
      <c r="BC18" s="1029"/>
      <c r="BD18" s="1031"/>
      <c r="BE18" s="1033"/>
      <c r="BF18" s="1265"/>
      <c r="BG18" s="1033"/>
      <c r="BH18" s="1033"/>
      <c r="BI18" s="1031"/>
      <c r="BJ18" s="1377"/>
      <c r="BK18" s="987"/>
      <c r="BL18" s="987"/>
      <c r="BM18" s="987"/>
      <c r="BN18" s="1368"/>
      <c r="BO18" s="1368"/>
      <c r="BP18" s="1368"/>
      <c r="BQ18" s="1368"/>
      <c r="BR18" s="1114"/>
      <c r="BS18" s="1109"/>
    </row>
    <row r="19" spans="1:71" ht="25.5" hidden="1" customHeight="1">
      <c r="A19" s="1114" t="s">
        <v>1316</v>
      </c>
      <c r="B19" s="329"/>
      <c r="C19" s="329"/>
      <c r="D19" s="1117" t="s">
        <v>127</v>
      </c>
      <c r="E19" s="1186" t="s">
        <v>128</v>
      </c>
      <c r="F19" s="1111" t="s">
        <v>129</v>
      </c>
      <c r="G19" s="1111" t="s">
        <v>73</v>
      </c>
      <c r="H19" s="1111" t="s">
        <v>130</v>
      </c>
      <c r="I19" s="1111" t="s">
        <v>131</v>
      </c>
      <c r="J19" s="1111" t="s">
        <v>132</v>
      </c>
      <c r="K19" s="1187">
        <v>2</v>
      </c>
      <c r="L19" s="332" t="s">
        <v>133</v>
      </c>
      <c r="M19" s="332" t="s">
        <v>133</v>
      </c>
      <c r="N19" s="334" t="s">
        <v>79</v>
      </c>
      <c r="O19" s="332" t="s">
        <v>134</v>
      </c>
      <c r="P19" s="1009">
        <v>2</v>
      </c>
      <c r="Q19" s="1145" t="s">
        <v>135</v>
      </c>
      <c r="R19" s="1118" t="s">
        <v>82</v>
      </c>
      <c r="S19" s="1145" t="s">
        <v>136</v>
      </c>
      <c r="T19" s="1118" t="s">
        <v>84</v>
      </c>
      <c r="U19" s="1147">
        <f>VLOOKUP(T19,'Datos Validacion'!$C$6:$D$10,2,0)</f>
        <v>0.6</v>
      </c>
      <c r="V19" s="1149" t="s">
        <v>85</v>
      </c>
      <c r="W19" s="1137">
        <f>VLOOKUP(V19,'Datos Validacion'!$E$6:$F$15,2,0)</f>
        <v>1</v>
      </c>
      <c r="X19" s="1107" t="s">
        <v>1358</v>
      </c>
      <c r="Y19" s="1105" t="s">
        <v>87</v>
      </c>
      <c r="Z19" s="332" t="s">
        <v>1359</v>
      </c>
      <c r="AA19" s="344" t="s">
        <v>89</v>
      </c>
      <c r="AB19" s="332" t="s">
        <v>139</v>
      </c>
      <c r="AC19" s="344" t="s">
        <v>91</v>
      </c>
      <c r="AD19" s="344" t="s">
        <v>92</v>
      </c>
      <c r="AE19" s="357">
        <f>VLOOKUP(AD19,'Datos Validacion'!$K$6:$L$8,2,0)</f>
        <v>0.25</v>
      </c>
      <c r="AF19" s="332" t="s">
        <v>93</v>
      </c>
      <c r="AG19" s="357">
        <f>VLOOKUP(AF19,'Datos Validacion'!$M$6:$N$7,2,0)</f>
        <v>0.15</v>
      </c>
      <c r="AH19" s="344" t="s">
        <v>94</v>
      </c>
      <c r="AI19" s="332" t="s">
        <v>140</v>
      </c>
      <c r="AJ19" s="344" t="s">
        <v>96</v>
      </c>
      <c r="AK19" s="344" t="s">
        <v>141</v>
      </c>
      <c r="AL19" s="358">
        <f t="shared" si="0"/>
        <v>0.4</v>
      </c>
      <c r="AM19" s="1121" t="str">
        <f>IF(AN19&lt;=20%,"MUY BAJA",IF(AN19&lt;=40%,"BAJA",IF(AN19&lt;=60%,"MEDIA",IF(AN19&lt;=80%,"ALTA","MUY ALTA"))))</f>
        <v>BAJA</v>
      </c>
      <c r="AN19" s="1121">
        <f>IF(OR(AD19="prevenir",AD19="detectar"),(U19-(U19*AL19)), U19)</f>
        <v>0.36</v>
      </c>
      <c r="AO19" s="1121" t="str">
        <f>IF(AP19&lt;=20%,"LEVE",IF(AP19&lt;=40%,"MENOR",IF(AP19&lt;=60%,"MODERADO",IF(AP19&lt;=80%,"MAYOR","CATASTROFICO"))))</f>
        <v>CATASTROFICO</v>
      </c>
      <c r="AP19" s="1121">
        <f>IF(AD19="corregir",(W19-(W19*AL19)), W19)</f>
        <v>1</v>
      </c>
      <c r="AQ19" s="1105" t="s">
        <v>87</v>
      </c>
      <c r="AR19" s="1118" t="s">
        <v>98</v>
      </c>
      <c r="AS19" s="1125"/>
      <c r="AT19" s="359" t="s">
        <v>142</v>
      </c>
      <c r="AU19" s="360" t="s">
        <v>143</v>
      </c>
      <c r="AV19" s="366" t="s">
        <v>101</v>
      </c>
      <c r="AW19" s="342" t="s">
        <v>144</v>
      </c>
      <c r="AX19" s="334" t="s">
        <v>112</v>
      </c>
      <c r="AY19" s="514" t="s">
        <v>145</v>
      </c>
      <c r="AZ19" s="334"/>
      <c r="BA19" s="334" t="s">
        <v>105</v>
      </c>
      <c r="BB19" s="348" t="s">
        <v>146</v>
      </c>
      <c r="BC19" s="1028">
        <f>BC16</f>
        <v>45335</v>
      </c>
      <c r="BD19" s="1030" t="str">
        <f>BD16</f>
        <v xml:space="preserve">En el CIGD del 23/01/2024 en el marco de presentación de los Planes de Acción, el Grupo de Gestión Documental presento el  Plan Institucional de Archivos de la Entidad -PINAR, para la función archivística del Ministerio </v>
      </c>
      <c r="BE19" s="1032" t="s">
        <v>112</v>
      </c>
      <c r="BF19" s="1263" t="str">
        <f>BF16</f>
        <v>Plan Institucional de Archivo</v>
      </c>
      <c r="BG19" s="1032"/>
      <c r="BH19" s="1032" t="s">
        <v>152</v>
      </c>
      <c r="BI19" s="1030" t="str">
        <f>BI16</f>
        <v>Con el Plan Institucional de Archivo se propende por: Implementar SIC, Mejorar y actualizar los Instrumentos Archivísticos; Aplicar TRDs y TVDs; Implementar los programas específicos para Documentos Especiales y de Gestión de Documentos Electrónicos; e Implementar el SGDEA para Expediente Electrónico en el SGD.</v>
      </c>
      <c r="BJ19" s="1375" t="s">
        <v>1314</v>
      </c>
      <c r="BK19" s="985">
        <v>1</v>
      </c>
      <c r="BL19" s="985"/>
      <c r="BM19" s="985"/>
      <c r="BN19" s="1368">
        <v>1</v>
      </c>
      <c r="BO19" s="1368"/>
      <c r="BP19" s="1368"/>
      <c r="BQ19" s="1368"/>
      <c r="BR19" s="1114"/>
      <c r="BS19" s="1105">
        <f>SUM(BN19:BQ20)</f>
        <v>1</v>
      </c>
    </row>
    <row r="20" spans="1:71" ht="25.5" hidden="1" customHeight="1">
      <c r="A20" s="1114"/>
      <c r="B20" s="329"/>
      <c r="C20" s="329"/>
      <c r="D20" s="1117"/>
      <c r="E20" s="1186"/>
      <c r="F20" s="1111"/>
      <c r="G20" s="1111"/>
      <c r="H20" s="1111"/>
      <c r="I20" s="1111"/>
      <c r="J20" s="1111"/>
      <c r="K20" s="1187"/>
      <c r="L20" s="332" t="s">
        <v>133</v>
      </c>
      <c r="M20" s="332" t="s">
        <v>133</v>
      </c>
      <c r="N20" s="334" t="s">
        <v>79</v>
      </c>
      <c r="O20" s="332" t="s">
        <v>147</v>
      </c>
      <c r="P20" s="1010"/>
      <c r="Q20" s="1145"/>
      <c r="R20" s="1119"/>
      <c r="S20" s="1145"/>
      <c r="T20" s="1119"/>
      <c r="U20" s="1148"/>
      <c r="V20" s="1150"/>
      <c r="W20" s="1138"/>
      <c r="X20" s="1110"/>
      <c r="Y20" s="1109"/>
      <c r="Z20" s="334" t="s">
        <v>1360</v>
      </c>
      <c r="AA20" s="344" t="s">
        <v>89</v>
      </c>
      <c r="AB20" s="332" t="s">
        <v>90</v>
      </c>
      <c r="AC20" s="344" t="s">
        <v>91</v>
      </c>
      <c r="AD20" s="344" t="s">
        <v>92</v>
      </c>
      <c r="AE20" s="357">
        <f>VLOOKUP(AD20,'Datos Validacion'!$K$6:$L$8,2,0)</f>
        <v>0.25</v>
      </c>
      <c r="AF20" s="332" t="s">
        <v>93</v>
      </c>
      <c r="AG20" s="357">
        <f>VLOOKUP(AF20,'Datos Validacion'!$M$6:$N$7,2,0)</f>
        <v>0.15</v>
      </c>
      <c r="AH20" s="344" t="s">
        <v>94</v>
      </c>
      <c r="AI20" s="334" t="s">
        <v>95</v>
      </c>
      <c r="AJ20" s="344" t="s">
        <v>96</v>
      </c>
      <c r="AK20" s="332" t="s">
        <v>141</v>
      </c>
      <c r="AL20" s="358">
        <f t="shared" si="0"/>
        <v>0.4</v>
      </c>
      <c r="AM20" s="1123"/>
      <c r="AN20" s="1123"/>
      <c r="AO20" s="1123"/>
      <c r="AP20" s="1123"/>
      <c r="AQ20" s="1109"/>
      <c r="AR20" s="1119"/>
      <c r="AS20" s="1133"/>
      <c r="AT20" s="359" t="s">
        <v>142</v>
      </c>
      <c r="AU20" s="348" t="s">
        <v>149</v>
      </c>
      <c r="AV20" s="366" t="s">
        <v>101</v>
      </c>
      <c r="AW20" s="342" t="s">
        <v>150</v>
      </c>
      <c r="AX20" s="334" t="s">
        <v>112</v>
      </c>
      <c r="AY20" s="514" t="s">
        <v>151</v>
      </c>
      <c r="AZ20" s="334"/>
      <c r="BA20" s="334" t="s">
        <v>152</v>
      </c>
      <c r="BB20" s="348" t="s">
        <v>153</v>
      </c>
      <c r="BC20" s="1029"/>
      <c r="BD20" s="1031"/>
      <c r="BE20" s="1033"/>
      <c r="BF20" s="1265"/>
      <c r="BG20" s="1033"/>
      <c r="BH20" s="1033"/>
      <c r="BI20" s="1031"/>
      <c r="BJ20" s="1377"/>
      <c r="BK20" s="987"/>
      <c r="BL20" s="987"/>
      <c r="BM20" s="987"/>
      <c r="BN20" s="1368"/>
      <c r="BO20" s="1368"/>
      <c r="BP20" s="1368"/>
      <c r="BQ20" s="1368"/>
      <c r="BR20" s="1114"/>
      <c r="BS20" s="1109"/>
    </row>
    <row r="21" spans="1:71" ht="25.5" hidden="1" customHeight="1">
      <c r="A21" s="362" t="s">
        <v>1317</v>
      </c>
      <c r="B21" s="329"/>
      <c r="C21" s="329"/>
      <c r="D21" s="330"/>
      <c r="E21" s="331" t="s">
        <v>154</v>
      </c>
      <c r="F21" s="332" t="s">
        <v>155</v>
      </c>
      <c r="G21" s="332" t="s">
        <v>73</v>
      </c>
      <c r="H21" s="332" t="s">
        <v>156</v>
      </c>
      <c r="I21" s="332" t="s">
        <v>115</v>
      </c>
      <c r="J21" s="332" t="s">
        <v>157</v>
      </c>
      <c r="K21" s="333">
        <v>3</v>
      </c>
      <c r="L21" s="332" t="s">
        <v>158</v>
      </c>
      <c r="M21" s="332" t="s">
        <v>159</v>
      </c>
      <c r="N21" s="334" t="s">
        <v>79</v>
      </c>
      <c r="O21" s="332" t="s">
        <v>160</v>
      </c>
      <c r="P21" s="330">
        <v>3</v>
      </c>
      <c r="Q21" s="334" t="s">
        <v>161</v>
      </c>
      <c r="R21" s="342" t="s">
        <v>82</v>
      </c>
      <c r="S21" s="334" t="s">
        <v>136</v>
      </c>
      <c r="T21" s="336" t="s">
        <v>162</v>
      </c>
      <c r="U21" s="337">
        <f>VLOOKUP(T21,'Datos Validacion'!$C$6:$D$10,2,0)</f>
        <v>0.8</v>
      </c>
      <c r="V21" s="338" t="s">
        <v>163</v>
      </c>
      <c r="W21" s="339">
        <f>VLOOKUP(V21,'Datos Validacion'!$E$6:$F$15,2,0)</f>
        <v>0.8</v>
      </c>
      <c r="X21" s="354" t="s">
        <v>1361</v>
      </c>
      <c r="Y21" s="341" t="s">
        <v>165</v>
      </c>
      <c r="Z21" s="334" t="s">
        <v>1362</v>
      </c>
      <c r="AA21" s="344" t="s">
        <v>89</v>
      </c>
      <c r="AB21" s="332" t="s">
        <v>167</v>
      </c>
      <c r="AC21" s="344" t="s">
        <v>91</v>
      </c>
      <c r="AD21" s="344" t="s">
        <v>92</v>
      </c>
      <c r="AE21" s="357">
        <f>VLOOKUP(AD21,'Datos Validacion'!$K$6:$L$8,2,0)</f>
        <v>0.25</v>
      </c>
      <c r="AF21" s="332" t="s">
        <v>93</v>
      </c>
      <c r="AG21" s="357">
        <f>VLOOKUP(AF21,'Datos Validacion'!$M$6:$N$7,2,0)</f>
        <v>0.15</v>
      </c>
      <c r="AH21" s="344" t="s">
        <v>94</v>
      </c>
      <c r="AI21" s="334" t="s">
        <v>168</v>
      </c>
      <c r="AJ21" s="344" t="s">
        <v>96</v>
      </c>
      <c r="AK21" s="332" t="s">
        <v>141</v>
      </c>
      <c r="AL21" s="358">
        <f t="shared" si="0"/>
        <v>0.4</v>
      </c>
      <c r="AM21" s="363" t="str">
        <f>IF(AN21&lt;=20%,"MUY BAJA",IF(AN21&lt;=40%,"BAJA",IF(AN21&lt;=60%,"MEDIA",IF(AN21&lt;=80%,"ALTA","MUY ALTA"))))</f>
        <v>MEDIA</v>
      </c>
      <c r="AN21" s="363">
        <f>IF(OR(AD21="prevenir",AD21="detectar"),(U21-(U21*AL21)), U21)</f>
        <v>0.48</v>
      </c>
      <c r="AO21" s="363" t="str">
        <f>IF(AP21&lt;=20%,"LEVE",IF(AP21&lt;=40%,"MENOR",IF(AP21&lt;=60%,"MODERADO",IF(AP21&lt;=80%,"MAYOR","CATASTROFICO"))))</f>
        <v>MAYOR</v>
      </c>
      <c r="AP21" s="363">
        <f>IF(AD21="corregir",(W21-(W21*AL21)), W21)</f>
        <v>0.8</v>
      </c>
      <c r="AQ21" s="341" t="s">
        <v>165</v>
      </c>
      <c r="AR21" s="334" t="s">
        <v>98</v>
      </c>
      <c r="AS21" s="364"/>
      <c r="AT21" s="365" t="s">
        <v>142</v>
      </c>
      <c r="AU21" s="427" t="s">
        <v>169</v>
      </c>
      <c r="AV21" s="366">
        <v>45209</v>
      </c>
      <c r="AW21" s="342" t="s">
        <v>170</v>
      </c>
      <c r="AX21" s="334" t="s">
        <v>171</v>
      </c>
      <c r="AY21" s="514" t="s">
        <v>151</v>
      </c>
      <c r="AZ21" s="334"/>
      <c r="BA21" s="334" t="s">
        <v>152</v>
      </c>
      <c r="BB21" s="348" t="s">
        <v>172</v>
      </c>
      <c r="BC21" s="428">
        <v>45335</v>
      </c>
      <c r="BD21" s="441" t="s">
        <v>1415</v>
      </c>
      <c r="BE21" s="429" t="s">
        <v>171</v>
      </c>
      <c r="BF21" s="448"/>
      <c r="BG21" s="429"/>
      <c r="BH21" s="429" t="s">
        <v>152</v>
      </c>
      <c r="BI21" s="441" t="str">
        <f>BD21</f>
        <v>Cumplida para la vigencia 2023</v>
      </c>
      <c r="BJ21" s="580" t="s">
        <v>1314</v>
      </c>
      <c r="BK21" s="535">
        <v>1</v>
      </c>
      <c r="BL21" s="535"/>
      <c r="BM21" s="535"/>
      <c r="BN21" s="551"/>
      <c r="BO21" s="551">
        <v>1</v>
      </c>
      <c r="BP21" s="551"/>
      <c r="BQ21" s="551"/>
      <c r="BR21" s="362"/>
      <c r="BS21" s="341">
        <f>SUM(BN21:BQ21)</f>
        <v>1</v>
      </c>
    </row>
    <row r="22" spans="1:71" ht="25.5" hidden="1" customHeight="1">
      <c r="A22" s="1105" t="s">
        <v>1318</v>
      </c>
      <c r="B22" s="1107"/>
      <c r="C22" s="1107"/>
      <c r="D22" s="1107"/>
      <c r="E22" s="1165" t="s">
        <v>1363</v>
      </c>
      <c r="F22" s="1107" t="s">
        <v>174</v>
      </c>
      <c r="G22" s="1107" t="s">
        <v>175</v>
      </c>
      <c r="H22" s="1107" t="s">
        <v>176</v>
      </c>
      <c r="I22" s="1107" t="s">
        <v>177</v>
      </c>
      <c r="J22" s="1107" t="s">
        <v>178</v>
      </c>
      <c r="K22" s="1164">
        <v>4</v>
      </c>
      <c r="L22" s="1107" t="s">
        <v>179</v>
      </c>
      <c r="M22" s="1107" t="s">
        <v>180</v>
      </c>
      <c r="N22" s="1118" t="s">
        <v>79</v>
      </c>
      <c r="O22" s="1107" t="s">
        <v>181</v>
      </c>
      <c r="P22" s="1009">
        <v>4</v>
      </c>
      <c r="Q22" s="1118" t="s">
        <v>182</v>
      </c>
      <c r="R22" s="1118" t="s">
        <v>82</v>
      </c>
      <c r="S22" s="1118" t="s">
        <v>183</v>
      </c>
      <c r="T22" s="1118" t="s">
        <v>184</v>
      </c>
      <c r="U22" s="1147">
        <f>VLOOKUP(T22,'Datos Validacion'!$C$6:$D$10,2,0)</f>
        <v>0.4</v>
      </c>
      <c r="V22" s="1149" t="s">
        <v>163</v>
      </c>
      <c r="W22" s="1137">
        <f>VLOOKUP(V22,'Datos Validacion'!$E$6:$F$15,2,0)</f>
        <v>0.8</v>
      </c>
      <c r="X22" s="1107" t="s">
        <v>1364</v>
      </c>
      <c r="Y22" s="1105" t="s">
        <v>165</v>
      </c>
      <c r="Z22" s="336" t="s">
        <v>1365</v>
      </c>
      <c r="AA22" s="343" t="s">
        <v>89</v>
      </c>
      <c r="AB22" s="336" t="s">
        <v>187</v>
      </c>
      <c r="AC22" s="343" t="s">
        <v>91</v>
      </c>
      <c r="AD22" s="343" t="s">
        <v>92</v>
      </c>
      <c r="AE22" s="337">
        <f>VLOOKUP(AD22,'Datos Validacion'!$K$6:$L$8,2,0)</f>
        <v>0.25</v>
      </c>
      <c r="AF22" s="340" t="s">
        <v>188</v>
      </c>
      <c r="AG22" s="337">
        <f>VLOOKUP(AF22,'Datos Validacion'!$M$6:$N$7,2,0)</f>
        <v>0.25</v>
      </c>
      <c r="AH22" s="343" t="s">
        <v>94</v>
      </c>
      <c r="AI22" s="336" t="s">
        <v>189</v>
      </c>
      <c r="AJ22" s="343" t="s">
        <v>96</v>
      </c>
      <c r="AK22" s="340" t="s">
        <v>190</v>
      </c>
      <c r="AL22" s="345">
        <f t="shared" si="0"/>
        <v>0.5</v>
      </c>
      <c r="AM22" s="1121" t="str">
        <f>IF(AN22&lt;=20%,"MUY BAJA",IF(AN22&lt;=40%,"BAJA",IF(AN22&lt;=60%,"MEDIA",IF(AN22&lt;=80%,"ALTA","MUY ALTA"))))</f>
        <v>MUY BAJA</v>
      </c>
      <c r="AN22" s="1121">
        <f>IF(OR(AD22="prevenir",AD22="detectar"),(U22-(U22*AL22)), U22)</f>
        <v>0.2</v>
      </c>
      <c r="AO22" s="1121" t="str">
        <f>IF(AP22&lt;=20%,"LEVE",IF(AP22&lt;=40%,"MENOR",IF(AP22&lt;=60%,"MODERADO",IF(AP22&lt;=80%,"MAYOR","CATASTROFICO"))))</f>
        <v>MAYOR</v>
      </c>
      <c r="AP22" s="1121">
        <f>IF(AD22="corregir",(W22-(W22*AL22)), W22)</f>
        <v>0.8</v>
      </c>
      <c r="AQ22" s="1105" t="s">
        <v>165</v>
      </c>
      <c r="AR22" s="1118" t="s">
        <v>191</v>
      </c>
      <c r="AS22" s="1125"/>
      <c r="AT22" s="365" t="s">
        <v>192</v>
      </c>
      <c r="AU22" s="368" t="s">
        <v>193</v>
      </c>
      <c r="AV22" s="366">
        <v>45209</v>
      </c>
      <c r="AW22" s="342" t="s">
        <v>194</v>
      </c>
      <c r="AX22" s="334" t="s">
        <v>195</v>
      </c>
      <c r="AY22" s="369" t="s">
        <v>196</v>
      </c>
      <c r="AZ22" s="342"/>
      <c r="BA22" s="334" t="s">
        <v>152</v>
      </c>
      <c r="BB22" s="348" t="s">
        <v>197</v>
      </c>
      <c r="BC22" s="370">
        <v>45335</v>
      </c>
      <c r="BD22" s="371" t="s">
        <v>194</v>
      </c>
      <c r="BE22" s="371" t="s">
        <v>195</v>
      </c>
      <c r="BF22" s="449" t="s">
        <v>1339</v>
      </c>
      <c r="BG22" s="371"/>
      <c r="BH22" s="372" t="s">
        <v>152</v>
      </c>
      <c r="BI22" s="371" t="s">
        <v>197</v>
      </c>
      <c r="BJ22" s="581" t="s">
        <v>1314</v>
      </c>
      <c r="BK22" s="535">
        <v>1</v>
      </c>
      <c r="BL22" s="535"/>
      <c r="BM22" s="535"/>
      <c r="BN22" s="1355"/>
      <c r="BO22" s="1355">
        <v>1</v>
      </c>
      <c r="BP22" s="1355"/>
      <c r="BQ22" s="1355"/>
      <c r="BR22" s="1105"/>
      <c r="BS22" s="1105">
        <f>SUM(BN22:BQ26)</f>
        <v>1</v>
      </c>
    </row>
    <row r="23" spans="1:71" ht="25.5" hidden="1" customHeight="1">
      <c r="A23" s="1106"/>
      <c r="B23" s="1108"/>
      <c r="C23" s="1108"/>
      <c r="D23" s="1108"/>
      <c r="E23" s="1165"/>
      <c r="F23" s="1108"/>
      <c r="G23" s="1108"/>
      <c r="H23" s="1108"/>
      <c r="I23" s="1108"/>
      <c r="J23" s="1108"/>
      <c r="K23" s="1164"/>
      <c r="L23" s="1108"/>
      <c r="M23" s="1108"/>
      <c r="N23" s="1124"/>
      <c r="O23" s="1108"/>
      <c r="P23" s="1112"/>
      <c r="Q23" s="1124"/>
      <c r="R23" s="1124"/>
      <c r="S23" s="1124"/>
      <c r="T23" s="1124"/>
      <c r="U23" s="1151"/>
      <c r="V23" s="1152"/>
      <c r="W23" s="1163"/>
      <c r="X23" s="1108"/>
      <c r="Y23" s="1106"/>
      <c r="Z23" s="335" t="s">
        <v>1366</v>
      </c>
      <c r="AA23" s="343" t="s">
        <v>89</v>
      </c>
      <c r="AB23" s="340" t="s">
        <v>199</v>
      </c>
      <c r="AC23" s="343" t="s">
        <v>91</v>
      </c>
      <c r="AD23" s="343" t="s">
        <v>92</v>
      </c>
      <c r="AE23" s="337">
        <f>VLOOKUP(AD23,'Datos Validacion'!$K$6:$L$8,2,0)</f>
        <v>0.25</v>
      </c>
      <c r="AF23" s="340" t="s">
        <v>188</v>
      </c>
      <c r="AG23" s="337">
        <f>VLOOKUP(AF23,'Datos Validacion'!$M$6:$N$7,2,0)</f>
        <v>0.25</v>
      </c>
      <c r="AH23" s="343" t="s">
        <v>94</v>
      </c>
      <c r="AI23" s="336" t="s">
        <v>200</v>
      </c>
      <c r="AJ23" s="343" t="s">
        <v>96</v>
      </c>
      <c r="AK23" s="340" t="s">
        <v>201</v>
      </c>
      <c r="AL23" s="345">
        <f t="shared" si="0"/>
        <v>0.5</v>
      </c>
      <c r="AM23" s="1122"/>
      <c r="AN23" s="1122"/>
      <c r="AO23" s="1122"/>
      <c r="AP23" s="1122"/>
      <c r="AQ23" s="1106"/>
      <c r="AR23" s="1124"/>
      <c r="AS23" s="1126"/>
      <c r="AT23" s="365" t="s">
        <v>202</v>
      </c>
      <c r="AU23" s="374" t="s">
        <v>203</v>
      </c>
      <c r="AV23" s="366">
        <v>45209</v>
      </c>
      <c r="AW23" s="342" t="s">
        <v>204</v>
      </c>
      <c r="AX23" s="334" t="s">
        <v>205</v>
      </c>
      <c r="AY23" s="367" t="s">
        <v>151</v>
      </c>
      <c r="AZ23" s="342"/>
      <c r="BA23" s="334" t="s">
        <v>152</v>
      </c>
      <c r="BB23" s="348" t="s">
        <v>206</v>
      </c>
      <c r="BC23" s="349">
        <v>45335</v>
      </c>
      <c r="BD23" s="350" t="s">
        <v>1415</v>
      </c>
      <c r="BE23" s="352" t="s">
        <v>205</v>
      </c>
      <c r="BF23" s="450" t="s">
        <v>1339</v>
      </c>
      <c r="BG23" s="350"/>
      <c r="BH23" s="352" t="s">
        <v>152</v>
      </c>
      <c r="BI23" s="350" t="s">
        <v>1415</v>
      </c>
      <c r="BJ23" s="582" t="s">
        <v>1314</v>
      </c>
      <c r="BK23" s="535">
        <v>1</v>
      </c>
      <c r="BL23" s="535"/>
      <c r="BM23" s="535"/>
      <c r="BN23" s="1364"/>
      <c r="BO23" s="1364"/>
      <c r="BP23" s="1364"/>
      <c r="BQ23" s="1364"/>
      <c r="BR23" s="1106"/>
      <c r="BS23" s="1106"/>
    </row>
    <row r="24" spans="1:71" ht="25.5" hidden="1" customHeight="1">
      <c r="A24" s="1106"/>
      <c r="B24" s="1108"/>
      <c r="C24" s="1108"/>
      <c r="D24" s="1108"/>
      <c r="E24" s="1165"/>
      <c r="F24" s="1108"/>
      <c r="G24" s="1108"/>
      <c r="H24" s="1108"/>
      <c r="I24" s="1108"/>
      <c r="J24" s="1108"/>
      <c r="K24" s="1164"/>
      <c r="L24" s="1108"/>
      <c r="M24" s="1108"/>
      <c r="N24" s="1124"/>
      <c r="O24" s="1108"/>
      <c r="P24" s="1112"/>
      <c r="Q24" s="1124"/>
      <c r="R24" s="1124"/>
      <c r="S24" s="1124"/>
      <c r="T24" s="1124"/>
      <c r="U24" s="1151"/>
      <c r="V24" s="1152"/>
      <c r="W24" s="1163"/>
      <c r="X24" s="1108"/>
      <c r="Y24" s="1106"/>
      <c r="Z24" s="336" t="s">
        <v>1367</v>
      </c>
      <c r="AA24" s="343" t="s">
        <v>89</v>
      </c>
      <c r="AB24" s="340" t="s">
        <v>167</v>
      </c>
      <c r="AC24" s="343" t="s">
        <v>91</v>
      </c>
      <c r="AD24" s="343" t="s">
        <v>208</v>
      </c>
      <c r="AE24" s="337">
        <f>VLOOKUP(AD24,'Datos Validacion'!$K$6:$L$8,2,0)</f>
        <v>0.1</v>
      </c>
      <c r="AF24" s="340" t="s">
        <v>188</v>
      </c>
      <c r="AG24" s="337">
        <f>VLOOKUP(AF24,'Datos Validacion'!$M$6:$N$7,2,0)</f>
        <v>0.25</v>
      </c>
      <c r="AH24" s="343" t="s">
        <v>94</v>
      </c>
      <c r="AI24" s="336" t="s">
        <v>209</v>
      </c>
      <c r="AJ24" s="343" t="s">
        <v>96</v>
      </c>
      <c r="AK24" s="340" t="s">
        <v>210</v>
      </c>
      <c r="AL24" s="345">
        <f t="shared" si="0"/>
        <v>0.35</v>
      </c>
      <c r="AM24" s="1122"/>
      <c r="AN24" s="1122"/>
      <c r="AO24" s="1122"/>
      <c r="AP24" s="1122"/>
      <c r="AQ24" s="1106"/>
      <c r="AR24" s="1124"/>
      <c r="AS24" s="1126"/>
      <c r="AT24" s="365" t="s">
        <v>211</v>
      </c>
      <c r="AU24" s="375" t="s">
        <v>212</v>
      </c>
      <c r="AV24" s="366">
        <v>45209</v>
      </c>
      <c r="AW24" s="342" t="s">
        <v>213</v>
      </c>
      <c r="AX24" s="334" t="s">
        <v>205</v>
      </c>
      <c r="AY24" s="367" t="s">
        <v>151</v>
      </c>
      <c r="AZ24" s="342"/>
      <c r="BA24" s="334" t="s">
        <v>152</v>
      </c>
      <c r="BB24" s="348" t="s">
        <v>206</v>
      </c>
      <c r="BC24" s="376">
        <v>45335</v>
      </c>
      <c r="BD24" s="378" t="s">
        <v>213</v>
      </c>
      <c r="BE24" s="377" t="s">
        <v>205</v>
      </c>
      <c r="BF24" s="451" t="s">
        <v>1339</v>
      </c>
      <c r="BG24" s="378"/>
      <c r="BH24" s="377" t="s">
        <v>152</v>
      </c>
      <c r="BI24" s="378" t="s">
        <v>1341</v>
      </c>
      <c r="BJ24" s="583" t="s">
        <v>1314</v>
      </c>
      <c r="BK24" s="535">
        <v>1</v>
      </c>
      <c r="BL24" s="535"/>
      <c r="BM24" s="535"/>
      <c r="BN24" s="1364"/>
      <c r="BO24" s="1364"/>
      <c r="BP24" s="1364"/>
      <c r="BQ24" s="1364"/>
      <c r="BR24" s="1106"/>
      <c r="BS24" s="1106"/>
    </row>
    <row r="25" spans="1:71" ht="25.5" hidden="1" customHeight="1">
      <c r="A25" s="1106"/>
      <c r="B25" s="1108"/>
      <c r="C25" s="1108"/>
      <c r="D25" s="1108"/>
      <c r="E25" s="1165"/>
      <c r="F25" s="1108"/>
      <c r="G25" s="1108"/>
      <c r="H25" s="1108"/>
      <c r="I25" s="1108"/>
      <c r="J25" s="1108"/>
      <c r="K25" s="1164"/>
      <c r="L25" s="1108"/>
      <c r="M25" s="1108"/>
      <c r="N25" s="1124"/>
      <c r="O25" s="1108"/>
      <c r="P25" s="1112"/>
      <c r="Q25" s="1124"/>
      <c r="R25" s="1124"/>
      <c r="S25" s="1124"/>
      <c r="T25" s="1124"/>
      <c r="U25" s="1151"/>
      <c r="V25" s="1152"/>
      <c r="W25" s="1163"/>
      <c r="X25" s="1108"/>
      <c r="Y25" s="1106"/>
      <c r="Z25" s="336" t="s">
        <v>1368</v>
      </c>
      <c r="AA25" s="343" t="s">
        <v>89</v>
      </c>
      <c r="AB25" s="340" t="s">
        <v>215</v>
      </c>
      <c r="AC25" s="343" t="s">
        <v>91</v>
      </c>
      <c r="AD25" s="343" t="s">
        <v>92</v>
      </c>
      <c r="AE25" s="337">
        <f>VLOOKUP(AD25,'Datos Validacion'!$K$6:$L$8,2,0)</f>
        <v>0.25</v>
      </c>
      <c r="AF25" s="340" t="s">
        <v>188</v>
      </c>
      <c r="AG25" s="337">
        <f>VLOOKUP(AF25,'Datos Validacion'!$M$6:$N$7,2,0)</f>
        <v>0.25</v>
      </c>
      <c r="AH25" s="343" t="s">
        <v>94</v>
      </c>
      <c r="AI25" s="336" t="s">
        <v>216</v>
      </c>
      <c r="AJ25" s="343" t="s">
        <v>96</v>
      </c>
      <c r="AK25" s="340" t="s">
        <v>217</v>
      </c>
      <c r="AL25" s="345">
        <f t="shared" si="0"/>
        <v>0.5</v>
      </c>
      <c r="AM25" s="1122"/>
      <c r="AN25" s="1122"/>
      <c r="AO25" s="1122"/>
      <c r="AP25" s="1122"/>
      <c r="AQ25" s="1106"/>
      <c r="AR25" s="1124"/>
      <c r="AS25" s="355"/>
      <c r="AT25" s="365" t="s">
        <v>192</v>
      </c>
      <c r="AU25" s="368" t="s">
        <v>193</v>
      </c>
      <c r="AV25" s="366">
        <v>45209</v>
      </c>
      <c r="AW25" s="342" t="s">
        <v>194</v>
      </c>
      <c r="AX25" s="334" t="s">
        <v>195</v>
      </c>
      <c r="AY25" s="367" t="s">
        <v>196</v>
      </c>
      <c r="AZ25" s="342"/>
      <c r="BA25" s="334" t="s">
        <v>152</v>
      </c>
      <c r="BB25" s="348" t="s">
        <v>197</v>
      </c>
      <c r="BC25" s="370">
        <f>BC22</f>
        <v>45335</v>
      </c>
      <c r="BD25" s="442" t="str">
        <f t="shared" ref="BD25:BJ25" si="1">BD22</f>
        <v>Reportes de Accesos a los Servicios de TI, Aplicaciones y Sitios Web</v>
      </c>
      <c r="BE25" s="370" t="str">
        <f t="shared" si="1"/>
        <v>Oficina Sistemas de Información 
SPI</v>
      </c>
      <c r="BF25" s="452" t="str">
        <f t="shared" si="1"/>
        <v>MRSPI2022 Seguimeinto Acciones 202312 202402</v>
      </c>
      <c r="BG25" s="370"/>
      <c r="BH25" s="370" t="str">
        <f t="shared" si="1"/>
        <v>X</v>
      </c>
      <c r="BI25" s="442" t="str">
        <f t="shared" si="1"/>
        <v>Revisión periódica de accesos a los servicios de aplicativos Web institucionales.</v>
      </c>
      <c r="BJ25" s="584" t="str">
        <f t="shared" si="1"/>
        <v>Cumplida</v>
      </c>
      <c r="BK25" s="536">
        <v>1</v>
      </c>
      <c r="BL25" s="535"/>
      <c r="BM25" s="535"/>
      <c r="BN25" s="1364"/>
      <c r="BO25" s="1364"/>
      <c r="BP25" s="1364"/>
      <c r="BQ25" s="1364"/>
      <c r="BR25" s="1106"/>
      <c r="BS25" s="1106"/>
    </row>
    <row r="26" spans="1:71" ht="25.5" hidden="1" customHeight="1">
      <c r="A26" s="1106"/>
      <c r="B26" s="1108"/>
      <c r="C26" s="1108"/>
      <c r="D26" s="1108"/>
      <c r="E26" s="1165"/>
      <c r="F26" s="1108"/>
      <c r="G26" s="1108"/>
      <c r="H26" s="1108"/>
      <c r="I26" s="1108"/>
      <c r="J26" s="1108"/>
      <c r="K26" s="1164"/>
      <c r="L26" s="1108"/>
      <c r="M26" s="1108"/>
      <c r="N26" s="1124"/>
      <c r="O26" s="1108"/>
      <c r="P26" s="1112"/>
      <c r="Q26" s="1124"/>
      <c r="R26" s="1124"/>
      <c r="S26" s="1124"/>
      <c r="T26" s="1119"/>
      <c r="U26" s="1148"/>
      <c r="V26" s="1150"/>
      <c r="W26" s="1138"/>
      <c r="X26" s="1108"/>
      <c r="Y26" s="1109"/>
      <c r="Z26" s="336" t="s">
        <v>1369</v>
      </c>
      <c r="AA26" s="343" t="s">
        <v>89</v>
      </c>
      <c r="AB26" s="340" t="s">
        <v>219</v>
      </c>
      <c r="AC26" s="343" t="s">
        <v>91</v>
      </c>
      <c r="AD26" s="343" t="s">
        <v>208</v>
      </c>
      <c r="AE26" s="337">
        <f>VLOOKUP(AD26,'Datos Validacion'!$K$6:$L$8,2,0)</f>
        <v>0.1</v>
      </c>
      <c r="AF26" s="340" t="s">
        <v>188</v>
      </c>
      <c r="AG26" s="337">
        <f>VLOOKUP(AF26,'Datos Validacion'!$M$6:$N$7,2,0)</f>
        <v>0.25</v>
      </c>
      <c r="AH26" s="343" t="s">
        <v>94</v>
      </c>
      <c r="AI26" s="334" t="s">
        <v>220</v>
      </c>
      <c r="AJ26" s="343" t="s">
        <v>96</v>
      </c>
      <c r="AK26" s="332" t="s">
        <v>221</v>
      </c>
      <c r="AL26" s="345">
        <f t="shared" si="0"/>
        <v>0.35</v>
      </c>
      <c r="AM26" s="1123"/>
      <c r="AN26" s="1123"/>
      <c r="AO26" s="1122"/>
      <c r="AP26" s="1123"/>
      <c r="AQ26" s="1106"/>
      <c r="AR26" s="1124"/>
      <c r="AS26" s="355"/>
      <c r="AT26" s="365" t="s">
        <v>222</v>
      </c>
      <c r="AU26" s="431" t="s">
        <v>223</v>
      </c>
      <c r="AV26" s="366">
        <v>45209</v>
      </c>
      <c r="AW26" s="342" t="s">
        <v>224</v>
      </c>
      <c r="AX26" s="334" t="s">
        <v>195</v>
      </c>
      <c r="AY26" s="367" t="s">
        <v>196</v>
      </c>
      <c r="AZ26" s="342"/>
      <c r="BA26" s="334" t="s">
        <v>152</v>
      </c>
      <c r="BB26" s="348" t="s">
        <v>225</v>
      </c>
      <c r="BC26" s="432">
        <v>45335</v>
      </c>
      <c r="BD26" s="434" t="s">
        <v>1342</v>
      </c>
      <c r="BE26" s="433" t="s">
        <v>195</v>
      </c>
      <c r="BF26" s="453" t="s">
        <v>1343</v>
      </c>
      <c r="BG26" s="434"/>
      <c r="BH26" s="433" t="s">
        <v>152</v>
      </c>
      <c r="BI26" s="434" t="s">
        <v>225</v>
      </c>
      <c r="BJ26" s="585" t="s">
        <v>1314</v>
      </c>
      <c r="BK26" s="535">
        <v>1</v>
      </c>
      <c r="BL26" s="535"/>
      <c r="BM26" s="535"/>
      <c r="BN26" s="1364"/>
      <c r="BO26" s="1364"/>
      <c r="BP26" s="1364"/>
      <c r="BQ26" s="1364"/>
      <c r="BR26" s="1106"/>
      <c r="BS26" s="1106"/>
    </row>
    <row r="27" spans="1:71" ht="25.5" hidden="1" customHeight="1">
      <c r="A27" s="1105" t="s">
        <v>1319</v>
      </c>
      <c r="B27" s="1107"/>
      <c r="C27" s="1107"/>
      <c r="D27" s="1107"/>
      <c r="E27" s="1156" t="s">
        <v>1370</v>
      </c>
      <c r="F27" s="1107" t="s">
        <v>174</v>
      </c>
      <c r="G27" s="1107" t="s">
        <v>175</v>
      </c>
      <c r="H27" s="1107" t="s">
        <v>176</v>
      </c>
      <c r="I27" s="1107" t="s">
        <v>227</v>
      </c>
      <c r="J27" s="1107" t="s">
        <v>178</v>
      </c>
      <c r="K27" s="1159">
        <v>5</v>
      </c>
      <c r="L27" s="1107" t="s">
        <v>179</v>
      </c>
      <c r="M27" s="1107" t="s">
        <v>180</v>
      </c>
      <c r="N27" s="1118" t="s">
        <v>79</v>
      </c>
      <c r="O27" s="1107" t="s">
        <v>228</v>
      </c>
      <c r="P27" s="1009">
        <v>5</v>
      </c>
      <c r="Q27" s="1118" t="s">
        <v>229</v>
      </c>
      <c r="R27" s="1118" t="s">
        <v>82</v>
      </c>
      <c r="S27" s="1118" t="s">
        <v>136</v>
      </c>
      <c r="T27" s="1118" t="s">
        <v>184</v>
      </c>
      <c r="U27" s="1147">
        <f>VLOOKUP(T27,'Datos Validacion'!$C$6:$D$10,2,0)</f>
        <v>0.4</v>
      </c>
      <c r="V27" s="1149" t="s">
        <v>163</v>
      </c>
      <c r="W27" s="1137">
        <f>VLOOKUP(V27,'Datos Validacion'!$E$6:$F$15,2,0)</f>
        <v>0.8</v>
      </c>
      <c r="X27" s="1107" t="s">
        <v>1364</v>
      </c>
      <c r="Y27" s="1105" t="s">
        <v>165</v>
      </c>
      <c r="Z27" s="336" t="s">
        <v>1365</v>
      </c>
      <c r="AA27" s="343" t="s">
        <v>89</v>
      </c>
      <c r="AB27" s="336" t="s">
        <v>187</v>
      </c>
      <c r="AC27" s="343" t="s">
        <v>91</v>
      </c>
      <c r="AD27" s="343" t="s">
        <v>92</v>
      </c>
      <c r="AE27" s="337">
        <f>VLOOKUP(AD27,'Datos Validacion'!$K$6:$L$8,2,0)</f>
        <v>0.25</v>
      </c>
      <c r="AF27" s="340" t="s">
        <v>188</v>
      </c>
      <c r="AG27" s="337">
        <f>VLOOKUP(AF27,'Datos Validacion'!$M$6:$N$7,2,0)</f>
        <v>0.25</v>
      </c>
      <c r="AH27" s="343" t="s">
        <v>94</v>
      </c>
      <c r="AI27" s="336" t="s">
        <v>189</v>
      </c>
      <c r="AJ27" s="343" t="s">
        <v>96</v>
      </c>
      <c r="AK27" s="340" t="s">
        <v>190</v>
      </c>
      <c r="AL27" s="345">
        <f>+AE27+AG27</f>
        <v>0.5</v>
      </c>
      <c r="AM27" s="1121" t="str">
        <f>IF(AN27&lt;=20%,"MUY BAJA",IF(AN27&lt;=40%,"BAJA",IF(AN27&lt;=60%,"MEDIA",IF(AN27&lt;=80%,"ALTA","MUY ALTA"))))</f>
        <v>MUY BAJA</v>
      </c>
      <c r="AN27" s="1121">
        <f>IF(OR(AD27="prevenir",AD27="detectar"),(U27-(U27*AL27)), U27)</f>
        <v>0.2</v>
      </c>
      <c r="AO27" s="1121" t="str">
        <f>IF(AP27&lt;=20%,"LEVE",IF(AP27&lt;=40%,"MENOR",IF(AP27&lt;=60%,"MODERADO",IF(AP27&lt;=80%,"MAYOR","CATASTROFICO"))))</f>
        <v>MAYOR</v>
      </c>
      <c r="AP27" s="1121">
        <f t="shared" ref="AP27" si="2">IF(AD27="corregir",(W27-(W27*AL27)), W27)</f>
        <v>0.8</v>
      </c>
      <c r="AQ27" s="1105" t="s">
        <v>165</v>
      </c>
      <c r="AR27" s="1118" t="s">
        <v>191</v>
      </c>
      <c r="AS27" s="1125"/>
      <c r="AT27" s="365" t="s">
        <v>192</v>
      </c>
      <c r="AU27" s="368" t="s">
        <v>193</v>
      </c>
      <c r="AV27" s="366">
        <v>45209</v>
      </c>
      <c r="AW27" s="342" t="s">
        <v>194</v>
      </c>
      <c r="AX27" s="334" t="s">
        <v>195</v>
      </c>
      <c r="AY27" s="367" t="s">
        <v>196</v>
      </c>
      <c r="AZ27" s="342"/>
      <c r="BA27" s="334" t="s">
        <v>152</v>
      </c>
      <c r="BB27" s="348" t="s">
        <v>197</v>
      </c>
      <c r="BC27" s="370">
        <f>BC22</f>
        <v>45335</v>
      </c>
      <c r="BD27" s="442" t="str">
        <f t="shared" ref="BD27:BJ29" si="3">BD22</f>
        <v>Reportes de Accesos a los Servicios de TI, Aplicaciones y Sitios Web</v>
      </c>
      <c r="BE27" s="370" t="str">
        <f t="shared" si="3"/>
        <v>Oficina Sistemas de Información 
SPI</v>
      </c>
      <c r="BF27" s="452" t="str">
        <f t="shared" si="3"/>
        <v>MRSPI2022 Seguimeinto Acciones 202312 202402</v>
      </c>
      <c r="BG27" s="370"/>
      <c r="BH27" s="370" t="str">
        <f t="shared" si="3"/>
        <v>X</v>
      </c>
      <c r="BI27" s="442" t="str">
        <f t="shared" si="3"/>
        <v>Revisión periódica de accesos a los servicios de aplicativos Web institucionales.</v>
      </c>
      <c r="BJ27" s="584" t="str">
        <f t="shared" si="3"/>
        <v>Cumplida</v>
      </c>
      <c r="BK27" s="535">
        <v>1</v>
      </c>
      <c r="BL27" s="535"/>
      <c r="BM27" s="535"/>
      <c r="BN27" s="1355"/>
      <c r="BO27" s="1355">
        <v>1</v>
      </c>
      <c r="BP27" s="1355"/>
      <c r="BQ27" s="1355"/>
      <c r="BR27" s="1105"/>
      <c r="BS27" s="1105">
        <f>SUM(BN27:BQ31)</f>
        <v>1</v>
      </c>
    </row>
    <row r="28" spans="1:71" ht="25.5" hidden="1" customHeight="1">
      <c r="A28" s="1106"/>
      <c r="B28" s="1108"/>
      <c r="C28" s="1108"/>
      <c r="D28" s="1108"/>
      <c r="E28" s="1156"/>
      <c r="F28" s="1108"/>
      <c r="G28" s="1108"/>
      <c r="H28" s="1108"/>
      <c r="I28" s="1108"/>
      <c r="J28" s="1108"/>
      <c r="K28" s="1159"/>
      <c r="L28" s="1108"/>
      <c r="M28" s="1108"/>
      <c r="N28" s="1124"/>
      <c r="O28" s="1108"/>
      <c r="P28" s="1112"/>
      <c r="Q28" s="1124"/>
      <c r="R28" s="1124"/>
      <c r="S28" s="1124"/>
      <c r="T28" s="1124"/>
      <c r="U28" s="1151"/>
      <c r="V28" s="1152"/>
      <c r="W28" s="1163"/>
      <c r="X28" s="1108"/>
      <c r="Y28" s="1106"/>
      <c r="Z28" s="335" t="s">
        <v>1371</v>
      </c>
      <c r="AA28" s="343" t="s">
        <v>89</v>
      </c>
      <c r="AB28" s="340" t="s">
        <v>199</v>
      </c>
      <c r="AC28" s="343" t="s">
        <v>91</v>
      </c>
      <c r="AD28" s="343" t="s">
        <v>92</v>
      </c>
      <c r="AE28" s="337">
        <f>VLOOKUP(AD28,'Datos Validacion'!$K$6:$L$8,2,0)</f>
        <v>0.25</v>
      </c>
      <c r="AF28" s="340" t="s">
        <v>188</v>
      </c>
      <c r="AG28" s="337">
        <f>VLOOKUP(AF28,'Datos Validacion'!$M$6:$N$7,2,0)</f>
        <v>0.25</v>
      </c>
      <c r="AH28" s="343" t="s">
        <v>94</v>
      </c>
      <c r="AI28" s="336" t="s">
        <v>200</v>
      </c>
      <c r="AJ28" s="343" t="s">
        <v>96</v>
      </c>
      <c r="AK28" s="340" t="s">
        <v>201</v>
      </c>
      <c r="AL28" s="345">
        <f>+AE28+AG28</f>
        <v>0.5</v>
      </c>
      <c r="AM28" s="1122"/>
      <c r="AN28" s="1122"/>
      <c r="AO28" s="1122"/>
      <c r="AP28" s="1122"/>
      <c r="AQ28" s="1106"/>
      <c r="AR28" s="1124"/>
      <c r="AS28" s="1126"/>
      <c r="AT28" s="365" t="s">
        <v>202</v>
      </c>
      <c r="AU28" s="374" t="s">
        <v>203</v>
      </c>
      <c r="AV28" s="366">
        <v>45209</v>
      </c>
      <c r="AW28" s="342" t="s">
        <v>204</v>
      </c>
      <c r="AX28" s="334" t="s">
        <v>205</v>
      </c>
      <c r="AY28" s="367" t="s">
        <v>151</v>
      </c>
      <c r="AZ28" s="342"/>
      <c r="BA28" s="334" t="s">
        <v>152</v>
      </c>
      <c r="BB28" s="348" t="s">
        <v>206</v>
      </c>
      <c r="BC28" s="349">
        <f>BC23</f>
        <v>45335</v>
      </c>
      <c r="BD28" s="443" t="str">
        <f t="shared" si="3"/>
        <v>Cumplida para la vigencia 2023</v>
      </c>
      <c r="BE28" s="349" t="str">
        <f t="shared" si="3"/>
        <v>Oficina Sistemas de Información 
- Monitoreo Plataforma Tecnológica</v>
      </c>
      <c r="BF28" s="454" t="str">
        <f t="shared" si="3"/>
        <v>MRSPI2022 Seguimeinto Acciones 202312 202402</v>
      </c>
      <c r="BG28" s="349"/>
      <c r="BH28" s="349" t="str">
        <f t="shared" si="3"/>
        <v>X</v>
      </c>
      <c r="BI28" s="443" t="str">
        <f t="shared" si="3"/>
        <v>Cumplida para la vigencia 2023</v>
      </c>
      <c r="BJ28" s="586" t="str">
        <f t="shared" si="3"/>
        <v>Cumplida</v>
      </c>
      <c r="BK28" s="535">
        <v>1</v>
      </c>
      <c r="BL28" s="535"/>
      <c r="BM28" s="535"/>
      <c r="BN28" s="1364"/>
      <c r="BO28" s="1364"/>
      <c r="BP28" s="1364"/>
      <c r="BQ28" s="1364"/>
      <c r="BR28" s="1106"/>
      <c r="BS28" s="1106"/>
    </row>
    <row r="29" spans="1:71" ht="25.5" hidden="1" customHeight="1">
      <c r="A29" s="1106"/>
      <c r="B29" s="1108"/>
      <c r="C29" s="1108"/>
      <c r="D29" s="1108"/>
      <c r="E29" s="1156"/>
      <c r="F29" s="1108"/>
      <c r="G29" s="1108"/>
      <c r="H29" s="1108"/>
      <c r="I29" s="1108"/>
      <c r="J29" s="1108"/>
      <c r="K29" s="1159"/>
      <c r="L29" s="1108"/>
      <c r="M29" s="1108"/>
      <c r="N29" s="1124"/>
      <c r="O29" s="1108"/>
      <c r="P29" s="1112"/>
      <c r="Q29" s="1124"/>
      <c r="R29" s="1124"/>
      <c r="S29" s="1124"/>
      <c r="T29" s="1124"/>
      <c r="U29" s="1151"/>
      <c r="V29" s="1152"/>
      <c r="W29" s="1163"/>
      <c r="X29" s="1108"/>
      <c r="Y29" s="1106"/>
      <c r="Z29" s="336" t="s">
        <v>1367</v>
      </c>
      <c r="AA29" s="343" t="s">
        <v>89</v>
      </c>
      <c r="AB29" s="340" t="s">
        <v>167</v>
      </c>
      <c r="AC29" s="343" t="s">
        <v>91</v>
      </c>
      <c r="AD29" s="343" t="s">
        <v>208</v>
      </c>
      <c r="AE29" s="337">
        <f>VLOOKUP(AD29,'Datos Validacion'!$K$6:$L$8,2,0)</f>
        <v>0.1</v>
      </c>
      <c r="AF29" s="340" t="s">
        <v>188</v>
      </c>
      <c r="AG29" s="337">
        <f>VLOOKUP(AF29,'Datos Validacion'!$M$6:$N$7,2,0)</f>
        <v>0.25</v>
      </c>
      <c r="AH29" s="343" t="s">
        <v>94</v>
      </c>
      <c r="AI29" s="336" t="s">
        <v>209</v>
      </c>
      <c r="AJ29" s="343" t="s">
        <v>96</v>
      </c>
      <c r="AK29" s="340" t="s">
        <v>210</v>
      </c>
      <c r="AL29" s="345">
        <f>+AE29+AG29</f>
        <v>0.35</v>
      </c>
      <c r="AM29" s="1122"/>
      <c r="AN29" s="1122"/>
      <c r="AO29" s="1122"/>
      <c r="AP29" s="1122"/>
      <c r="AQ29" s="1106"/>
      <c r="AR29" s="1124"/>
      <c r="AS29" s="1126"/>
      <c r="AT29" s="365" t="s">
        <v>211</v>
      </c>
      <c r="AU29" s="375" t="s">
        <v>231</v>
      </c>
      <c r="AV29" s="366">
        <v>45209</v>
      </c>
      <c r="AW29" s="342" t="s">
        <v>213</v>
      </c>
      <c r="AX29" s="334" t="s">
        <v>205</v>
      </c>
      <c r="AY29" s="367" t="s">
        <v>151</v>
      </c>
      <c r="AZ29" s="342"/>
      <c r="BA29" s="334" t="s">
        <v>152</v>
      </c>
      <c r="BB29" s="348" t="s">
        <v>206</v>
      </c>
      <c r="BC29" s="376">
        <f>BC24</f>
        <v>45335</v>
      </c>
      <c r="BD29" s="444" t="str">
        <f t="shared" si="3"/>
        <v>Infomes periodicos de seguimiento alertas de eventos e incidentes</v>
      </c>
      <c r="BE29" s="376" t="str">
        <f t="shared" si="3"/>
        <v>Oficina Sistemas de Información 
- Monitoreo Plataforma Tecnológica</v>
      </c>
      <c r="BF29" s="455" t="str">
        <f t="shared" si="3"/>
        <v>MRSPI2022 Seguimeinto Acciones 202312 202402</v>
      </c>
      <c r="BG29" s="376"/>
      <c r="BH29" s="376" t="str">
        <f t="shared" si="3"/>
        <v>X</v>
      </c>
      <c r="BI29" s="444" t="str">
        <f t="shared" si="3"/>
        <v>ANS Contrato GC363-2025</v>
      </c>
      <c r="BJ29" s="587" t="str">
        <f t="shared" si="3"/>
        <v>Cumplida</v>
      </c>
      <c r="BK29" s="535">
        <v>1</v>
      </c>
      <c r="BL29" s="535"/>
      <c r="BM29" s="535"/>
      <c r="BN29" s="1364"/>
      <c r="BO29" s="1364"/>
      <c r="BP29" s="1364"/>
      <c r="BQ29" s="1364"/>
      <c r="BR29" s="1106"/>
      <c r="BS29" s="1106"/>
    </row>
    <row r="30" spans="1:71" ht="25.5" hidden="1" customHeight="1">
      <c r="A30" s="1106"/>
      <c r="B30" s="1108"/>
      <c r="C30" s="1108"/>
      <c r="D30" s="1108"/>
      <c r="E30" s="1156"/>
      <c r="F30" s="1108"/>
      <c r="G30" s="1108"/>
      <c r="H30" s="1108"/>
      <c r="I30" s="1108"/>
      <c r="J30" s="1108"/>
      <c r="K30" s="1159"/>
      <c r="L30" s="1108"/>
      <c r="M30" s="1108"/>
      <c r="N30" s="1124"/>
      <c r="O30" s="1108"/>
      <c r="P30" s="1112"/>
      <c r="Q30" s="1124"/>
      <c r="R30" s="1124"/>
      <c r="S30" s="1124"/>
      <c r="T30" s="1124"/>
      <c r="U30" s="1151"/>
      <c r="V30" s="1152"/>
      <c r="W30" s="1163"/>
      <c r="X30" s="1108"/>
      <c r="Y30" s="1106"/>
      <c r="Z30" s="336" t="s">
        <v>1372</v>
      </c>
      <c r="AA30" s="343" t="s">
        <v>89</v>
      </c>
      <c r="AB30" s="340" t="s">
        <v>215</v>
      </c>
      <c r="AC30" s="343" t="s">
        <v>91</v>
      </c>
      <c r="AD30" s="343" t="s">
        <v>92</v>
      </c>
      <c r="AE30" s="337">
        <f>VLOOKUP(AD30,'Datos Validacion'!$K$6:$L$8,2,0)</f>
        <v>0.25</v>
      </c>
      <c r="AF30" s="340" t="s">
        <v>188</v>
      </c>
      <c r="AG30" s="337">
        <f>VLOOKUP(AF30,'Datos Validacion'!$M$6:$N$7,2,0)</f>
        <v>0.25</v>
      </c>
      <c r="AH30" s="343" t="s">
        <v>94</v>
      </c>
      <c r="AI30" s="336" t="s">
        <v>216</v>
      </c>
      <c r="AJ30" s="343" t="s">
        <v>96</v>
      </c>
      <c r="AK30" s="340" t="s">
        <v>217</v>
      </c>
      <c r="AL30" s="345">
        <f t="shared" ref="AL30:AL31" si="4">+AE30+AG30</f>
        <v>0.5</v>
      </c>
      <c r="AM30" s="1122"/>
      <c r="AN30" s="1122"/>
      <c r="AO30" s="1122"/>
      <c r="AP30" s="1122"/>
      <c r="AQ30" s="1106"/>
      <c r="AR30" s="1124"/>
      <c r="AS30" s="1126"/>
      <c r="AT30" s="365" t="s">
        <v>192</v>
      </c>
      <c r="AU30" s="368" t="s">
        <v>193</v>
      </c>
      <c r="AV30" s="366">
        <v>45209</v>
      </c>
      <c r="AW30" s="342" t="s">
        <v>194</v>
      </c>
      <c r="AX30" s="334" t="s">
        <v>195</v>
      </c>
      <c r="AY30" s="369" t="s">
        <v>196</v>
      </c>
      <c r="AZ30" s="342"/>
      <c r="BA30" s="334" t="s">
        <v>152</v>
      </c>
      <c r="BB30" s="348" t="s">
        <v>197</v>
      </c>
      <c r="BC30" s="370">
        <f>BC22</f>
        <v>45335</v>
      </c>
      <c r="BD30" s="442" t="str">
        <f t="shared" ref="BD30:BJ31" si="5">BD22</f>
        <v>Reportes de Accesos a los Servicios de TI, Aplicaciones y Sitios Web</v>
      </c>
      <c r="BE30" s="370" t="str">
        <f t="shared" si="5"/>
        <v>Oficina Sistemas de Información 
SPI</v>
      </c>
      <c r="BF30" s="452" t="str">
        <f t="shared" si="5"/>
        <v>MRSPI2022 Seguimeinto Acciones 202312 202402</v>
      </c>
      <c r="BG30" s="370"/>
      <c r="BH30" s="370" t="str">
        <f t="shared" si="5"/>
        <v>X</v>
      </c>
      <c r="BI30" s="442" t="str">
        <f t="shared" si="5"/>
        <v>Revisión periódica de accesos a los servicios de aplicativos Web institucionales.</v>
      </c>
      <c r="BJ30" s="584" t="str">
        <f t="shared" si="5"/>
        <v>Cumplida</v>
      </c>
      <c r="BK30" s="535">
        <v>1</v>
      </c>
      <c r="BL30" s="535"/>
      <c r="BM30" s="535"/>
      <c r="BN30" s="1364"/>
      <c r="BO30" s="1364"/>
      <c r="BP30" s="1364"/>
      <c r="BQ30" s="1364"/>
      <c r="BR30" s="1106"/>
      <c r="BS30" s="1106"/>
    </row>
    <row r="31" spans="1:71" ht="25.5" hidden="1" customHeight="1">
      <c r="A31" s="1106"/>
      <c r="B31" s="1108"/>
      <c r="C31" s="1108"/>
      <c r="D31" s="1108"/>
      <c r="E31" s="1156"/>
      <c r="F31" s="1108"/>
      <c r="G31" s="1108"/>
      <c r="H31" s="1108"/>
      <c r="I31" s="1108"/>
      <c r="J31" s="1108"/>
      <c r="K31" s="1159"/>
      <c r="L31" s="1108"/>
      <c r="M31" s="1108"/>
      <c r="N31" s="1124"/>
      <c r="O31" s="1108"/>
      <c r="P31" s="1112"/>
      <c r="Q31" s="1124"/>
      <c r="R31" s="1124"/>
      <c r="S31" s="1124"/>
      <c r="T31" s="1119"/>
      <c r="U31" s="1148"/>
      <c r="V31" s="1150"/>
      <c r="W31" s="1138"/>
      <c r="X31" s="1108"/>
      <c r="Y31" s="1109"/>
      <c r="Z31" s="380" t="s">
        <v>1373</v>
      </c>
      <c r="AA31" s="343" t="s">
        <v>89</v>
      </c>
      <c r="AB31" s="340" t="s">
        <v>219</v>
      </c>
      <c r="AC31" s="343" t="s">
        <v>91</v>
      </c>
      <c r="AD31" s="343" t="s">
        <v>208</v>
      </c>
      <c r="AE31" s="337">
        <f>VLOOKUP(AD31,'Datos Validacion'!$K$6:$L$8,2,0)</f>
        <v>0.1</v>
      </c>
      <c r="AF31" s="340" t="s">
        <v>188</v>
      </c>
      <c r="AG31" s="337">
        <f>VLOOKUP(AF31,'Datos Validacion'!$M$6:$N$7,2,0)</f>
        <v>0.25</v>
      </c>
      <c r="AH31" s="343" t="s">
        <v>94</v>
      </c>
      <c r="AI31" s="334" t="s">
        <v>220</v>
      </c>
      <c r="AJ31" s="343" t="s">
        <v>96</v>
      </c>
      <c r="AK31" s="332" t="s">
        <v>221</v>
      </c>
      <c r="AL31" s="345">
        <f t="shared" si="4"/>
        <v>0.35</v>
      </c>
      <c r="AM31" s="1123"/>
      <c r="AN31" s="1123"/>
      <c r="AO31" s="1122"/>
      <c r="AP31" s="1122"/>
      <c r="AQ31" s="1106"/>
      <c r="AR31" s="1124"/>
      <c r="AS31" s="1126"/>
      <c r="AT31" s="365" t="s">
        <v>222</v>
      </c>
      <c r="AU31" s="431" t="s">
        <v>234</v>
      </c>
      <c r="AV31" s="366">
        <v>45209</v>
      </c>
      <c r="AW31" s="342" t="s">
        <v>224</v>
      </c>
      <c r="AX31" s="334" t="s">
        <v>195</v>
      </c>
      <c r="AY31" s="367" t="s">
        <v>196</v>
      </c>
      <c r="AZ31" s="342"/>
      <c r="BA31" s="334" t="s">
        <v>152</v>
      </c>
      <c r="BB31" s="348" t="s">
        <v>225</v>
      </c>
      <c r="BC31" s="432">
        <f>BC23</f>
        <v>45335</v>
      </c>
      <c r="BD31" s="445" t="str">
        <f t="shared" si="5"/>
        <v>Cumplida para la vigencia 2023</v>
      </c>
      <c r="BE31" s="432" t="str">
        <f t="shared" si="5"/>
        <v>Oficina Sistemas de Información 
- Monitoreo Plataforma Tecnológica</v>
      </c>
      <c r="BF31" s="456" t="str">
        <f t="shared" si="5"/>
        <v>MRSPI2022 Seguimeinto Acciones 202312 202402</v>
      </c>
      <c r="BG31" s="432"/>
      <c r="BH31" s="432" t="str">
        <f t="shared" si="5"/>
        <v>X</v>
      </c>
      <c r="BI31" s="445" t="str">
        <f t="shared" si="5"/>
        <v>Cumplida para la vigencia 2023</v>
      </c>
      <c r="BJ31" s="588" t="str">
        <f t="shared" si="5"/>
        <v>Cumplida</v>
      </c>
      <c r="BK31" s="535">
        <v>1</v>
      </c>
      <c r="BL31" s="535"/>
      <c r="BM31" s="535"/>
      <c r="BN31" s="1364"/>
      <c r="BO31" s="1364"/>
      <c r="BP31" s="1364"/>
      <c r="BQ31" s="1364"/>
      <c r="BR31" s="1106"/>
      <c r="BS31" s="1106"/>
    </row>
    <row r="32" spans="1:71" ht="25.5" hidden="1" customHeight="1">
      <c r="A32" s="335" t="s">
        <v>1320</v>
      </c>
      <c r="B32" s="329"/>
      <c r="C32" s="329"/>
      <c r="D32" s="335"/>
      <c r="E32" s="381" t="s">
        <v>1374</v>
      </c>
      <c r="F32" s="340" t="s">
        <v>236</v>
      </c>
      <c r="G32" s="340" t="s">
        <v>175</v>
      </c>
      <c r="H32" s="332" t="s">
        <v>237</v>
      </c>
      <c r="I32" s="340" t="s">
        <v>238</v>
      </c>
      <c r="J32" s="340" t="s">
        <v>178</v>
      </c>
      <c r="K32" s="382">
        <v>6</v>
      </c>
      <c r="L32" s="332"/>
      <c r="M32" s="332"/>
      <c r="N32" s="334" t="s">
        <v>239</v>
      </c>
      <c r="O32" s="340" t="s">
        <v>240</v>
      </c>
      <c r="P32" s="335">
        <v>6</v>
      </c>
      <c r="Q32" s="340" t="s">
        <v>241</v>
      </c>
      <c r="R32" s="336" t="s">
        <v>82</v>
      </c>
      <c r="S32" s="336" t="s">
        <v>242</v>
      </c>
      <c r="T32" s="336" t="s">
        <v>184</v>
      </c>
      <c r="U32" s="337">
        <f>VLOOKUP(T32,'Datos Validacion'!$C$6:$D$10,2,0)</f>
        <v>0.4</v>
      </c>
      <c r="V32" s="338" t="s">
        <v>243</v>
      </c>
      <c r="W32" s="339">
        <f>VLOOKUP(V32,'Datos Validacion'!$E$6:$F$15,2,0)</f>
        <v>0.2</v>
      </c>
      <c r="X32" s="340" t="s">
        <v>1375</v>
      </c>
      <c r="Y32" s="341" t="s">
        <v>245</v>
      </c>
      <c r="Z32" s="336" t="s">
        <v>1376</v>
      </c>
      <c r="AA32" s="383" t="s">
        <v>89</v>
      </c>
      <c r="AB32" s="336" t="s">
        <v>247</v>
      </c>
      <c r="AC32" s="383" t="s">
        <v>91</v>
      </c>
      <c r="AD32" s="383" t="s">
        <v>92</v>
      </c>
      <c r="AE32" s="384">
        <f>VLOOKUP(AD32,'Datos Validacion'!$K$6:$L$8,2,0)</f>
        <v>0.25</v>
      </c>
      <c r="AF32" s="385" t="s">
        <v>188</v>
      </c>
      <c r="AG32" s="384">
        <f>VLOOKUP(AF32,'Datos Validacion'!$M$6:$N$7,2,0)</f>
        <v>0.25</v>
      </c>
      <c r="AH32" s="383" t="s">
        <v>94</v>
      </c>
      <c r="AI32" s="336" t="s">
        <v>248</v>
      </c>
      <c r="AJ32" s="383" t="s">
        <v>96</v>
      </c>
      <c r="AK32" s="385" t="s">
        <v>249</v>
      </c>
      <c r="AL32" s="345">
        <f>+AE32+AG32</f>
        <v>0.5</v>
      </c>
      <c r="AM32" s="346" t="str">
        <f>IF(AN32&lt;=20%,"MUY BAJA",IF(AN32&lt;=40%,"BAJA",IF(AN32&lt;=60%,"MEDIA",IF(AN32&lt;=80%,"ALTA","MUY ALTA"))))</f>
        <v>MUY BAJA</v>
      </c>
      <c r="AN32" s="346">
        <f>IF(OR(AD32="prevenir",AD32="detectar"),(U32-(U32*AL32)), U32)</f>
        <v>0.2</v>
      </c>
      <c r="AO32" s="346" t="str">
        <f>IF(AP32&lt;=20%,"LEVE",IF(AP32&lt;=40%,"MENOR",IF(AP32&lt;=60%,"MODERADO",IF(AP32&lt;=80%,"MAYOR","CATASTROFICO"))))</f>
        <v>LEVE</v>
      </c>
      <c r="AP32" s="346">
        <f>IF(AD32="corregir",(W32-(W32*AL32)), W32)</f>
        <v>0.2</v>
      </c>
      <c r="AQ32" s="341" t="s">
        <v>245</v>
      </c>
      <c r="AR32" s="336" t="s">
        <v>250</v>
      </c>
      <c r="AS32" s="347"/>
      <c r="AT32" s="386" t="s">
        <v>251</v>
      </c>
      <c r="AU32" s="436" t="s">
        <v>252</v>
      </c>
      <c r="AV32" s="388">
        <v>45209</v>
      </c>
      <c r="AW32" s="389" t="s">
        <v>253</v>
      </c>
      <c r="AX32" s="391" t="s">
        <v>195</v>
      </c>
      <c r="AY32" s="391"/>
      <c r="AZ32" s="389"/>
      <c r="BA32" s="391"/>
      <c r="BB32" s="387"/>
      <c r="BC32" s="437">
        <v>45334</v>
      </c>
      <c r="BD32" s="439" t="s">
        <v>1395</v>
      </c>
      <c r="BE32" s="438" t="s">
        <v>195</v>
      </c>
      <c r="BF32" s="457" t="s">
        <v>1339</v>
      </c>
      <c r="BG32" s="439"/>
      <c r="BH32" s="438" t="s">
        <v>152</v>
      </c>
      <c r="BI32" s="447" t="s">
        <v>1394</v>
      </c>
      <c r="BJ32" s="589" t="s">
        <v>1314</v>
      </c>
      <c r="BK32" s="535">
        <v>1</v>
      </c>
      <c r="BL32" s="535"/>
      <c r="BM32" s="535"/>
      <c r="BN32" s="553"/>
      <c r="BO32" s="553"/>
      <c r="BP32" s="553"/>
      <c r="BQ32" s="553">
        <v>1</v>
      </c>
      <c r="BR32" s="335"/>
      <c r="BS32" s="341">
        <f>SUM(BN32:BQ32)</f>
        <v>1</v>
      </c>
    </row>
    <row r="33" spans="1:71" ht="25.5" hidden="1" customHeight="1">
      <c r="A33" s="1105" t="s">
        <v>1321</v>
      </c>
      <c r="B33" s="1107"/>
      <c r="C33" s="1107"/>
      <c r="D33" s="1107"/>
      <c r="E33" s="1105" t="s">
        <v>254</v>
      </c>
      <c r="F33" s="1157" t="s">
        <v>255</v>
      </c>
      <c r="G33" s="1107" t="s">
        <v>256</v>
      </c>
      <c r="H33" s="1107" t="s">
        <v>257</v>
      </c>
      <c r="I33" s="1107" t="s">
        <v>258</v>
      </c>
      <c r="J33" s="1107" t="s">
        <v>259</v>
      </c>
      <c r="K33" s="1198">
        <v>7</v>
      </c>
      <c r="L33" s="340"/>
      <c r="M33" s="340"/>
      <c r="N33" s="1118" t="s">
        <v>79</v>
      </c>
      <c r="O33" s="1107" t="s">
        <v>260</v>
      </c>
      <c r="P33" s="1009">
        <v>7</v>
      </c>
      <c r="Q33" s="1118" t="s">
        <v>261</v>
      </c>
      <c r="R33" s="1118" t="s">
        <v>82</v>
      </c>
      <c r="S33" s="1118" t="s">
        <v>262</v>
      </c>
      <c r="T33" s="1118" t="s">
        <v>184</v>
      </c>
      <c r="U33" s="1147">
        <f>VLOOKUP(T33,'Datos Validacion'!$C$6:$D$10,2,0)</f>
        <v>0.4</v>
      </c>
      <c r="V33" s="1149" t="s">
        <v>263</v>
      </c>
      <c r="W33" s="1137">
        <f>VLOOKUP(V33,'Datos Validacion'!$E$6:$F$15,2,0)</f>
        <v>0.6</v>
      </c>
      <c r="X33" s="1105" t="s">
        <v>1377</v>
      </c>
      <c r="Y33" s="1105" t="s">
        <v>263</v>
      </c>
      <c r="Z33" s="392" t="s">
        <v>1378</v>
      </c>
      <c r="AA33" s="393" t="s">
        <v>89</v>
      </c>
      <c r="AB33" s="392" t="s">
        <v>266</v>
      </c>
      <c r="AC33" s="394" t="s">
        <v>91</v>
      </c>
      <c r="AD33" s="394" t="s">
        <v>92</v>
      </c>
      <c r="AE33" s="395">
        <f>VLOOKUP(AD33,'Datos Validacion'!$K$6:$L$8,2,0)</f>
        <v>0.25</v>
      </c>
      <c r="AF33" s="396" t="s">
        <v>93</v>
      </c>
      <c r="AG33" s="395">
        <f>VLOOKUP(AF33,'Datos Validacion'!$M$6:$N$7,2,0)</f>
        <v>0.15</v>
      </c>
      <c r="AH33" s="394" t="s">
        <v>94</v>
      </c>
      <c r="AI33" s="392" t="s">
        <v>267</v>
      </c>
      <c r="AJ33" s="394" t="s">
        <v>96</v>
      </c>
      <c r="AK33" s="396" t="s">
        <v>268</v>
      </c>
      <c r="AL33" s="397">
        <f>+AE33+AG33</f>
        <v>0.4</v>
      </c>
      <c r="AM33" s="1183" t="str">
        <f>IF(AN33&lt;=20%,"MUY BAJA",IF(AN33&lt;=40%,"BAJA",IF(AN33&lt;=60%,"MEDIA",IF(AN33&lt;=80%,"ALTA","MUY ALTA"))))</f>
        <v>BAJA</v>
      </c>
      <c r="AN33" s="1121">
        <f>IF(OR(AD33="prevenir",AD33="detectar"),(U33-(U33*AL33)), U33)</f>
        <v>0.24</v>
      </c>
      <c r="AO33" s="1183" t="str">
        <f>IF(AP33&lt;=20%,"LEVE",IF(AP33&lt;=40%,"MENOR",IF(AP33&lt;=60%,"MODERADO",IF(AP33&lt;=80%,"MAYOR","CATASTROFICO"))))</f>
        <v>MODERADO</v>
      </c>
      <c r="AP33" s="1121">
        <f>IF(AD33="corregir",(W33-(W33*AL33)), W33)</f>
        <v>0.6</v>
      </c>
      <c r="AQ33" s="1105" t="s">
        <v>263</v>
      </c>
      <c r="AR33" s="1118" t="s">
        <v>191</v>
      </c>
      <c r="AS33" s="364"/>
      <c r="AT33" s="398" t="s">
        <v>269</v>
      </c>
      <c r="AU33" s="1026" t="s">
        <v>270</v>
      </c>
      <c r="AV33" s="1190">
        <v>45209</v>
      </c>
      <c r="AW33" s="1191" t="s">
        <v>271</v>
      </c>
      <c r="AX33" s="1193" t="s">
        <v>195</v>
      </c>
      <c r="AY33" s="1196" t="s">
        <v>476</v>
      </c>
      <c r="AZ33" s="1191"/>
      <c r="BA33" s="1193" t="s">
        <v>152</v>
      </c>
      <c r="BB33" s="1195" t="s">
        <v>271</v>
      </c>
      <c r="BC33" s="1021">
        <v>45334</v>
      </c>
      <c r="BD33" s="1022" t="s">
        <v>1415</v>
      </c>
      <c r="BE33" s="1023" t="s">
        <v>195</v>
      </c>
      <c r="BF33" s="1255" t="s">
        <v>1396</v>
      </c>
      <c r="BG33" s="1022"/>
      <c r="BH33" s="1023" t="s">
        <v>152</v>
      </c>
      <c r="BI33" s="1022" t="s">
        <v>1415</v>
      </c>
      <c r="BJ33" s="1378" t="s">
        <v>1314</v>
      </c>
      <c r="BK33" s="1015">
        <v>1</v>
      </c>
      <c r="BL33" s="1015"/>
      <c r="BM33" s="1015"/>
      <c r="BN33" s="1355"/>
      <c r="BO33" s="1355"/>
      <c r="BP33" s="1355"/>
      <c r="BQ33" s="1355">
        <v>1</v>
      </c>
      <c r="BR33" s="1105"/>
      <c r="BS33" s="1105">
        <f>SUM(BN33:BQ34)</f>
        <v>1</v>
      </c>
    </row>
    <row r="34" spans="1:71" ht="25.5" hidden="1" customHeight="1">
      <c r="A34" s="1109"/>
      <c r="B34" s="1110"/>
      <c r="C34" s="1110"/>
      <c r="D34" s="1110"/>
      <c r="E34" s="1109"/>
      <c r="F34" s="1200"/>
      <c r="G34" s="1110"/>
      <c r="H34" s="1110"/>
      <c r="I34" s="1110"/>
      <c r="J34" s="1110"/>
      <c r="K34" s="1199"/>
      <c r="L34" s="354"/>
      <c r="M34" s="354"/>
      <c r="N34" s="1119"/>
      <c r="O34" s="1110"/>
      <c r="P34" s="1010"/>
      <c r="Q34" s="1119"/>
      <c r="R34" s="1119"/>
      <c r="S34" s="1119"/>
      <c r="T34" s="1119"/>
      <c r="U34" s="1148"/>
      <c r="V34" s="1150"/>
      <c r="W34" s="1138"/>
      <c r="X34" s="1109"/>
      <c r="Y34" s="1109"/>
      <c r="Z34" s="400" t="s">
        <v>1379</v>
      </c>
      <c r="AA34" s="393" t="s">
        <v>89</v>
      </c>
      <c r="AB34" s="392" t="s">
        <v>273</v>
      </c>
      <c r="AC34" s="394" t="s">
        <v>91</v>
      </c>
      <c r="AD34" s="394" t="s">
        <v>92</v>
      </c>
      <c r="AE34" s="395">
        <f>VLOOKUP(AD34,'Datos Validacion'!$K$6:$L$8,2,0)</f>
        <v>0.25</v>
      </c>
      <c r="AF34" s="396" t="s">
        <v>93</v>
      </c>
      <c r="AG34" s="395">
        <f>VLOOKUP(AF34,'Datos Validacion'!$M$6:$N$7,2,0)</f>
        <v>0.15</v>
      </c>
      <c r="AH34" s="394" t="s">
        <v>94</v>
      </c>
      <c r="AI34" s="392" t="s">
        <v>274</v>
      </c>
      <c r="AJ34" s="394" t="s">
        <v>96</v>
      </c>
      <c r="AK34" s="401" t="s">
        <v>275</v>
      </c>
      <c r="AL34" s="397">
        <f t="shared" ref="AL34" si="6">+AE34+AG34</f>
        <v>0.4</v>
      </c>
      <c r="AM34" s="1185"/>
      <c r="AN34" s="1123"/>
      <c r="AO34" s="1185"/>
      <c r="AP34" s="1123"/>
      <c r="AQ34" s="1109"/>
      <c r="AR34" s="1119"/>
      <c r="AS34" s="402"/>
      <c r="AT34" s="403" t="s">
        <v>99</v>
      </c>
      <c r="AU34" s="1026"/>
      <c r="AV34" s="1190"/>
      <c r="AW34" s="1192"/>
      <c r="AX34" s="1194"/>
      <c r="AY34" s="1197"/>
      <c r="AZ34" s="1192"/>
      <c r="BA34" s="1194"/>
      <c r="BB34" s="1195"/>
      <c r="BC34" s="1021"/>
      <c r="BD34" s="1022"/>
      <c r="BE34" s="1023"/>
      <c r="BF34" s="1256"/>
      <c r="BG34" s="1022"/>
      <c r="BH34" s="1023"/>
      <c r="BI34" s="1022"/>
      <c r="BJ34" s="1378"/>
      <c r="BK34" s="1015"/>
      <c r="BL34" s="1015"/>
      <c r="BM34" s="1015"/>
      <c r="BN34" s="1356"/>
      <c r="BO34" s="1356"/>
      <c r="BP34" s="1356"/>
      <c r="BQ34" s="1356"/>
      <c r="BR34" s="1109"/>
      <c r="BS34" s="1109"/>
    </row>
    <row r="35" spans="1:71" ht="12" customHeight="1">
      <c r="A35" s="1105" t="s">
        <v>1322</v>
      </c>
      <c r="B35" s="1107"/>
      <c r="C35" s="1107"/>
      <c r="D35" s="1107"/>
      <c r="E35" s="1176" t="s">
        <v>276</v>
      </c>
      <c r="F35" s="1107" t="s">
        <v>277</v>
      </c>
      <c r="G35" s="1107" t="s">
        <v>256</v>
      </c>
      <c r="H35" s="1107" t="s">
        <v>278</v>
      </c>
      <c r="I35" s="1107" t="s">
        <v>279</v>
      </c>
      <c r="J35" s="1107" t="s">
        <v>280</v>
      </c>
      <c r="K35" s="1178">
        <v>8</v>
      </c>
      <c r="L35" s="1111"/>
      <c r="M35" s="1111"/>
      <c r="N35" s="1118" t="s">
        <v>79</v>
      </c>
      <c r="O35" s="1107" t="s">
        <v>281</v>
      </c>
      <c r="P35" s="1009">
        <v>8</v>
      </c>
      <c r="Q35" s="1118" t="s">
        <v>282</v>
      </c>
      <c r="R35" s="1118" t="s">
        <v>82</v>
      </c>
      <c r="S35" s="1118" t="s">
        <v>283</v>
      </c>
      <c r="T35" s="1118" t="s">
        <v>184</v>
      </c>
      <c r="U35" s="1147">
        <f>VLOOKUP(T35,'Datos Validacion'!$C$6:$D$10,2,0)</f>
        <v>0.4</v>
      </c>
      <c r="V35" s="1149" t="s">
        <v>263</v>
      </c>
      <c r="W35" s="1137">
        <f>VLOOKUP(V35,'Datos Validacion'!$E$6:$F$15,2,0)</f>
        <v>0.6</v>
      </c>
      <c r="X35" s="1105" t="s">
        <v>1380</v>
      </c>
      <c r="Y35" s="1105" t="s">
        <v>263</v>
      </c>
      <c r="Z35" s="1118" t="s">
        <v>1378</v>
      </c>
      <c r="AA35" s="343" t="s">
        <v>89</v>
      </c>
      <c r="AB35" s="336" t="s">
        <v>266</v>
      </c>
      <c r="AC35" s="343" t="s">
        <v>91</v>
      </c>
      <c r="AD35" s="343" t="s">
        <v>92</v>
      </c>
      <c r="AE35" s="337">
        <f>VLOOKUP(AD35,'Datos Validacion'!$K$6:$L$8,2,0)</f>
        <v>0.25</v>
      </c>
      <c r="AF35" s="340" t="s">
        <v>188</v>
      </c>
      <c r="AG35" s="337">
        <f>VLOOKUP(AF35,'Datos Validacion'!$M$6:$N$7,2,0)</f>
        <v>0.25</v>
      </c>
      <c r="AH35" s="343" t="s">
        <v>94</v>
      </c>
      <c r="AI35" s="336" t="s">
        <v>267</v>
      </c>
      <c r="AJ35" s="343" t="s">
        <v>96</v>
      </c>
      <c r="AK35" s="1107" t="s">
        <v>268</v>
      </c>
      <c r="AL35" s="404">
        <f>+AE35+AG35</f>
        <v>0.5</v>
      </c>
      <c r="AM35" s="1183" t="str">
        <f>IF(AN35&lt;=20%,"MUY BAJA",IF(AN35&lt;=40%,"BAJA",IF(AN35&lt;=60%,"MEDIA",IF(AN35&lt;=80%,"ALTA","MUY ALTA"))))</f>
        <v>MUY BAJA</v>
      </c>
      <c r="AN35" s="1121">
        <f>IF(OR(AD35="prevenir",AD35="detectar"),(U35-(U35*AL35)), U35)</f>
        <v>0.2</v>
      </c>
      <c r="AO35" s="1183" t="str">
        <f>IF(AP35&lt;=20%,"LEVE",IF(AP35&lt;=40%,"MENOR",IF(AP35&lt;=60%,"MODERADO",IF(AP35&lt;=80%,"MAYOR","CATASTROFICO"))))</f>
        <v>MODERADO</v>
      </c>
      <c r="AP35" s="1121">
        <f>IF(AD35="corregir",(W35-(W35*AL35)), W35)</f>
        <v>0.6</v>
      </c>
      <c r="AQ35" s="1180" t="s">
        <v>263</v>
      </c>
      <c r="AR35" s="1118" t="s">
        <v>191</v>
      </c>
      <c r="AS35" s="1125"/>
      <c r="AT35" s="403" t="s">
        <v>99</v>
      </c>
      <c r="AU35" s="1160" t="s">
        <v>285</v>
      </c>
      <c r="AV35" s="1190">
        <v>45209</v>
      </c>
      <c r="AW35" s="1191" t="s">
        <v>253</v>
      </c>
      <c r="AX35" s="1193" t="s">
        <v>195</v>
      </c>
      <c r="AY35" s="1191"/>
      <c r="AZ35" s="1191"/>
      <c r="BA35" s="1193"/>
      <c r="BB35" s="1195"/>
      <c r="BC35" s="1104" t="s">
        <v>1397</v>
      </c>
      <c r="BD35" s="1129" t="s">
        <v>1398</v>
      </c>
      <c r="BE35" s="1130" t="s">
        <v>195</v>
      </c>
      <c r="BF35" s="475" t="s">
        <v>1399</v>
      </c>
      <c r="BG35" s="460"/>
      <c r="BH35" s="1132" t="s">
        <v>152</v>
      </c>
      <c r="BI35" s="1129" t="s">
        <v>1400</v>
      </c>
      <c r="BJ35" s="1379" t="s">
        <v>1340</v>
      </c>
      <c r="BK35" s="1015"/>
      <c r="BL35" s="1015">
        <v>1</v>
      </c>
      <c r="BM35" s="1015"/>
      <c r="BN35" s="1355"/>
      <c r="BO35" s="1355"/>
      <c r="BP35" s="1355"/>
      <c r="BQ35" s="1355">
        <v>1</v>
      </c>
      <c r="BR35" s="1105"/>
      <c r="BS35" s="1359">
        <f>SUM(BN35:BQ40)</f>
        <v>1</v>
      </c>
    </row>
    <row r="36" spans="1:71" ht="12" customHeight="1">
      <c r="A36" s="1106"/>
      <c r="B36" s="1108"/>
      <c r="C36" s="1108"/>
      <c r="D36" s="1108"/>
      <c r="E36" s="1177"/>
      <c r="F36" s="1108"/>
      <c r="G36" s="1108"/>
      <c r="H36" s="1108"/>
      <c r="I36" s="1108"/>
      <c r="J36" s="1108"/>
      <c r="K36" s="1179"/>
      <c r="L36" s="1111"/>
      <c r="M36" s="1111"/>
      <c r="N36" s="1124"/>
      <c r="O36" s="1108"/>
      <c r="P36" s="1112"/>
      <c r="Q36" s="1124"/>
      <c r="R36" s="1124"/>
      <c r="S36" s="1124"/>
      <c r="T36" s="1124"/>
      <c r="U36" s="1151"/>
      <c r="V36" s="1152"/>
      <c r="W36" s="1163"/>
      <c r="X36" s="1106"/>
      <c r="Y36" s="1106"/>
      <c r="Z36" s="1119"/>
      <c r="AA36" s="343" t="s">
        <v>89</v>
      </c>
      <c r="AB36" s="336" t="s">
        <v>266</v>
      </c>
      <c r="AC36" s="343" t="s">
        <v>91</v>
      </c>
      <c r="AD36" s="343" t="s">
        <v>92</v>
      </c>
      <c r="AE36" s="337">
        <f>VLOOKUP(AD36,'Datos Validacion'!$K$6:$L$8,2,0)</f>
        <v>0.25</v>
      </c>
      <c r="AF36" s="340" t="s">
        <v>188</v>
      </c>
      <c r="AG36" s="337">
        <f>VLOOKUP(AF36,'Datos Validacion'!$M$6:$N$7,2,0)</f>
        <v>0.25</v>
      </c>
      <c r="AH36" s="343" t="s">
        <v>94</v>
      </c>
      <c r="AI36" s="336" t="s">
        <v>286</v>
      </c>
      <c r="AJ36" s="343" t="s">
        <v>96</v>
      </c>
      <c r="AK36" s="1110"/>
      <c r="AL36" s="404">
        <f>+AE36+AG36</f>
        <v>0.5</v>
      </c>
      <c r="AM36" s="1184"/>
      <c r="AN36" s="1122"/>
      <c r="AO36" s="1184"/>
      <c r="AP36" s="1122"/>
      <c r="AQ36" s="1181"/>
      <c r="AR36" s="1124"/>
      <c r="AS36" s="1126"/>
      <c r="AT36" s="403" t="s">
        <v>287</v>
      </c>
      <c r="AU36" s="1160"/>
      <c r="AV36" s="1190">
        <v>45209</v>
      </c>
      <c r="AW36" s="1192"/>
      <c r="AX36" s="1194"/>
      <c r="AY36" s="1192"/>
      <c r="AZ36" s="1192"/>
      <c r="BA36" s="1194"/>
      <c r="BB36" s="1195"/>
      <c r="BC36" s="1104"/>
      <c r="BD36" s="1129"/>
      <c r="BE36" s="1131"/>
      <c r="BF36" s="476"/>
      <c r="BG36" s="461"/>
      <c r="BH36" s="1132"/>
      <c r="BI36" s="1129"/>
      <c r="BJ36" s="1379"/>
      <c r="BK36" s="1015"/>
      <c r="BL36" s="1015"/>
      <c r="BM36" s="1015"/>
      <c r="BN36" s="1364"/>
      <c r="BO36" s="1364"/>
      <c r="BP36" s="1364"/>
      <c r="BQ36" s="1364"/>
      <c r="BR36" s="1106"/>
      <c r="BS36" s="1360"/>
    </row>
    <row r="37" spans="1:71" ht="12" hidden="1" customHeight="1">
      <c r="A37" s="1106"/>
      <c r="B37" s="1108"/>
      <c r="C37" s="1108"/>
      <c r="D37" s="1108"/>
      <c r="E37" s="1177"/>
      <c r="F37" s="1108"/>
      <c r="G37" s="1108"/>
      <c r="H37" s="1108"/>
      <c r="I37" s="1108"/>
      <c r="J37" s="1108"/>
      <c r="K37" s="1179"/>
      <c r="L37" s="1111"/>
      <c r="M37" s="1111"/>
      <c r="N37" s="1124"/>
      <c r="O37" s="1108"/>
      <c r="P37" s="1112"/>
      <c r="Q37" s="1124"/>
      <c r="R37" s="1124"/>
      <c r="S37" s="1124"/>
      <c r="T37" s="1124"/>
      <c r="U37" s="1151"/>
      <c r="V37" s="1152"/>
      <c r="W37" s="1163"/>
      <c r="X37" s="1106"/>
      <c r="Y37" s="1106"/>
      <c r="Z37" s="1145" t="s">
        <v>1381</v>
      </c>
      <c r="AA37" s="343" t="s">
        <v>89</v>
      </c>
      <c r="AB37" s="336" t="s">
        <v>289</v>
      </c>
      <c r="AC37" s="343" t="s">
        <v>91</v>
      </c>
      <c r="AD37" s="343" t="s">
        <v>92</v>
      </c>
      <c r="AE37" s="337">
        <f>VLOOKUP(AD37,'Datos Validacion'!$K$6:$L$8,2,0)</f>
        <v>0.25</v>
      </c>
      <c r="AF37" s="340" t="s">
        <v>188</v>
      </c>
      <c r="AG37" s="337">
        <f>VLOOKUP(AF37,'Datos Validacion'!$M$6:$N$7,2,0)</f>
        <v>0.25</v>
      </c>
      <c r="AH37" s="343" t="s">
        <v>94</v>
      </c>
      <c r="AI37" s="336" t="s">
        <v>189</v>
      </c>
      <c r="AJ37" s="343" t="s">
        <v>96</v>
      </c>
      <c r="AK37" s="1107" t="s">
        <v>290</v>
      </c>
      <c r="AL37" s="345">
        <f>+AE37+AG37</f>
        <v>0.5</v>
      </c>
      <c r="AM37" s="1184"/>
      <c r="AN37" s="1122"/>
      <c r="AO37" s="1184"/>
      <c r="AP37" s="1122"/>
      <c r="AQ37" s="1181"/>
      <c r="AR37" s="1124"/>
      <c r="AS37" s="1126"/>
      <c r="AT37" s="403" t="s">
        <v>291</v>
      </c>
      <c r="AU37" s="464" t="s">
        <v>292</v>
      </c>
      <c r="AV37" s="388">
        <v>45209</v>
      </c>
      <c r="AW37" s="389" t="s">
        <v>213</v>
      </c>
      <c r="AX37" s="391" t="s">
        <v>205</v>
      </c>
      <c r="AY37" s="405" t="s">
        <v>151</v>
      </c>
      <c r="AZ37" s="389"/>
      <c r="BA37" s="391" t="s">
        <v>152</v>
      </c>
      <c r="BB37" s="387" t="s">
        <v>206</v>
      </c>
      <c r="BC37" s="465">
        <f>BC29</f>
        <v>45335</v>
      </c>
      <c r="BD37" s="466" t="str">
        <f t="shared" ref="BD37:BJ37" si="7">BD29</f>
        <v>Infomes periodicos de seguimiento alertas de eventos e incidentes</v>
      </c>
      <c r="BE37" s="465" t="str">
        <f t="shared" si="7"/>
        <v>Oficina Sistemas de Información 
- Monitoreo Plataforma Tecnológica</v>
      </c>
      <c r="BF37" s="465" t="str">
        <f t="shared" si="7"/>
        <v>MRSPI2022 Seguimeinto Acciones 202312 202402</v>
      </c>
      <c r="BG37" s="465"/>
      <c r="BH37" s="465" t="str">
        <f t="shared" si="7"/>
        <v>X</v>
      </c>
      <c r="BI37" s="466" t="str">
        <f t="shared" si="7"/>
        <v>ANS Contrato GC363-2025</v>
      </c>
      <c r="BJ37" s="590" t="str">
        <f t="shared" si="7"/>
        <v>Cumplida</v>
      </c>
      <c r="BK37" s="535">
        <v>1</v>
      </c>
      <c r="BL37" s="535"/>
      <c r="BM37" s="535"/>
      <c r="BN37" s="1364"/>
      <c r="BO37" s="1364"/>
      <c r="BP37" s="1364"/>
      <c r="BQ37" s="1364"/>
      <c r="BR37" s="1106"/>
      <c r="BS37" s="1360"/>
    </row>
    <row r="38" spans="1:71" ht="12" hidden="1" customHeight="1">
      <c r="A38" s="1106"/>
      <c r="B38" s="1108"/>
      <c r="C38" s="1108"/>
      <c r="D38" s="1108"/>
      <c r="E38" s="1177"/>
      <c r="F38" s="1108"/>
      <c r="G38" s="1108"/>
      <c r="H38" s="1108"/>
      <c r="I38" s="1108"/>
      <c r="J38" s="1108"/>
      <c r="K38" s="1179"/>
      <c r="L38" s="1111"/>
      <c r="M38" s="1111"/>
      <c r="N38" s="1124"/>
      <c r="O38" s="1108"/>
      <c r="P38" s="1112"/>
      <c r="Q38" s="1124"/>
      <c r="R38" s="1124"/>
      <c r="S38" s="1124"/>
      <c r="T38" s="1124"/>
      <c r="U38" s="1151"/>
      <c r="V38" s="1152"/>
      <c r="W38" s="1163"/>
      <c r="X38" s="1106"/>
      <c r="Y38" s="1106"/>
      <c r="Z38" s="1145"/>
      <c r="AA38" s="343" t="s">
        <v>89</v>
      </c>
      <c r="AB38" s="336" t="s">
        <v>289</v>
      </c>
      <c r="AC38" s="343" t="s">
        <v>91</v>
      </c>
      <c r="AD38" s="343" t="s">
        <v>92</v>
      </c>
      <c r="AE38" s="337">
        <f>VLOOKUP(AD38,'Datos Validacion'!$K$6:$L$8,2,0)</f>
        <v>0.25</v>
      </c>
      <c r="AF38" s="340" t="s">
        <v>188</v>
      </c>
      <c r="AG38" s="337">
        <f>VLOOKUP(AF38,'Datos Validacion'!$M$6:$N$7,2,0)</f>
        <v>0.25</v>
      </c>
      <c r="AH38" s="343" t="s">
        <v>94</v>
      </c>
      <c r="AI38" s="336" t="s">
        <v>189</v>
      </c>
      <c r="AJ38" s="343" t="s">
        <v>96</v>
      </c>
      <c r="AK38" s="1108"/>
      <c r="AL38" s="345">
        <f t="shared" ref="AL38:AL40" si="8">+AE38+AG38</f>
        <v>0.5</v>
      </c>
      <c r="AM38" s="1184"/>
      <c r="AN38" s="1122"/>
      <c r="AO38" s="1184"/>
      <c r="AP38" s="1122"/>
      <c r="AQ38" s="1181"/>
      <c r="AR38" s="1124"/>
      <c r="AS38" s="1126"/>
      <c r="AT38" s="403" t="s">
        <v>293</v>
      </c>
      <c r="AU38" s="467" t="s">
        <v>294</v>
      </c>
      <c r="AV38" s="388">
        <v>45209</v>
      </c>
      <c r="AW38" s="386" t="s">
        <v>295</v>
      </c>
      <c r="AX38" s="391" t="s">
        <v>296</v>
      </c>
      <c r="AY38" s="405" t="s">
        <v>151</v>
      </c>
      <c r="AZ38" s="386"/>
      <c r="BA38" s="399" t="s">
        <v>152</v>
      </c>
      <c r="BB38" s="387" t="s">
        <v>297</v>
      </c>
      <c r="BC38" s="468">
        <v>45335</v>
      </c>
      <c r="BD38" s="469" t="s">
        <v>1401</v>
      </c>
      <c r="BE38" s="470" t="s">
        <v>296</v>
      </c>
      <c r="BF38" s="471"/>
      <c r="BG38" s="469"/>
      <c r="BH38" s="470"/>
      <c r="BI38" s="469" t="s">
        <v>1402</v>
      </c>
      <c r="BJ38" s="591" t="s">
        <v>1314</v>
      </c>
      <c r="BK38" s="535">
        <v>1</v>
      </c>
      <c r="BL38" s="535"/>
      <c r="BM38" s="535"/>
      <c r="BN38" s="1364"/>
      <c r="BO38" s="1364"/>
      <c r="BP38" s="1364"/>
      <c r="BQ38" s="1364"/>
      <c r="BR38" s="1106"/>
      <c r="BS38" s="1360"/>
    </row>
    <row r="39" spans="1:71" ht="12" hidden="1" customHeight="1">
      <c r="A39" s="1106"/>
      <c r="B39" s="1108"/>
      <c r="C39" s="1108"/>
      <c r="D39" s="1108"/>
      <c r="E39" s="1177"/>
      <c r="F39" s="1108"/>
      <c r="G39" s="1108"/>
      <c r="H39" s="1108"/>
      <c r="I39" s="1108"/>
      <c r="J39" s="1108"/>
      <c r="K39" s="1179"/>
      <c r="L39" s="1111"/>
      <c r="M39" s="1111"/>
      <c r="N39" s="1124"/>
      <c r="O39" s="1108"/>
      <c r="P39" s="1112"/>
      <c r="Q39" s="1124"/>
      <c r="R39" s="1124"/>
      <c r="S39" s="1124"/>
      <c r="T39" s="1124"/>
      <c r="U39" s="1151"/>
      <c r="V39" s="1152"/>
      <c r="W39" s="1163"/>
      <c r="X39" s="1106"/>
      <c r="Y39" s="1106"/>
      <c r="Z39" s="1145"/>
      <c r="AA39" s="343" t="s">
        <v>89</v>
      </c>
      <c r="AB39" s="336" t="s">
        <v>289</v>
      </c>
      <c r="AC39" s="343" t="s">
        <v>91</v>
      </c>
      <c r="AD39" s="343" t="s">
        <v>92</v>
      </c>
      <c r="AE39" s="337">
        <f>VLOOKUP(AD39,'Datos Validacion'!$K$6:$L$8,2,0)</f>
        <v>0.25</v>
      </c>
      <c r="AF39" s="340" t="s">
        <v>188</v>
      </c>
      <c r="AG39" s="337">
        <f>VLOOKUP(AF39,'Datos Validacion'!$M$6:$N$7,2,0)</f>
        <v>0.25</v>
      </c>
      <c r="AH39" s="343" t="s">
        <v>94</v>
      </c>
      <c r="AI39" s="336" t="s">
        <v>189</v>
      </c>
      <c r="AJ39" s="343" t="s">
        <v>96</v>
      </c>
      <c r="AK39" s="1108"/>
      <c r="AL39" s="345">
        <f t="shared" si="8"/>
        <v>0.5</v>
      </c>
      <c r="AM39" s="1184"/>
      <c r="AN39" s="1122"/>
      <c r="AO39" s="1184"/>
      <c r="AP39" s="1122"/>
      <c r="AQ39" s="1181"/>
      <c r="AR39" s="1124"/>
      <c r="AS39" s="1126"/>
      <c r="AT39" s="406" t="s">
        <v>298</v>
      </c>
      <c r="AU39" s="462" t="s">
        <v>299</v>
      </c>
      <c r="AV39" s="366">
        <v>45209</v>
      </c>
      <c r="AW39" s="408" t="str">
        <f>AW35</f>
        <v xml:space="preserve">Pendiente de publicar en noviembre 2023 noticia sobre aplicación de políticas de segurida de la información. </v>
      </c>
      <c r="AX39" s="336" t="str">
        <f t="shared" ref="AX39:BB39" si="9">AX35</f>
        <v>Oficina Sistemas de Información 
SPI</v>
      </c>
      <c r="AY39" s="408">
        <f t="shared" si="9"/>
        <v>0</v>
      </c>
      <c r="AZ39" s="408"/>
      <c r="BA39" s="336">
        <f t="shared" si="9"/>
        <v>0</v>
      </c>
      <c r="BB39" s="348">
        <f t="shared" si="9"/>
        <v>0</v>
      </c>
      <c r="BC39" s="459" t="str">
        <f>BC35</f>
        <v>12/02/204</v>
      </c>
      <c r="BD39" s="463" t="str">
        <f t="shared" ref="BD39:BJ39" si="10">BD35</f>
        <v>Durante el 2024 se adelantarán publicaciones de buenas prácticas de seguridad y privacidad de la información y el manejo de repositorios de almacenamientos.</v>
      </c>
      <c r="BE39" s="459" t="str">
        <f t="shared" si="10"/>
        <v>Oficina Sistemas de Información 
SPI</v>
      </c>
      <c r="BF39" s="463" t="str">
        <f t="shared" si="10"/>
        <v>2 ECCS SPI 2024</v>
      </c>
      <c r="BG39" s="459"/>
      <c r="BH39" s="459" t="str">
        <f t="shared" si="10"/>
        <v>X</v>
      </c>
      <c r="BI39" s="463" t="str">
        <f t="shared" si="10"/>
        <v>Se implementan controles de acceso de usuarios a servicios de almacenamiento institucionales</v>
      </c>
      <c r="BJ39" s="592" t="str">
        <f t="shared" si="10"/>
        <v xml:space="preserve">En Ejecución </v>
      </c>
      <c r="BK39" s="535"/>
      <c r="BL39" s="535">
        <v>1</v>
      </c>
      <c r="BM39" s="535"/>
      <c r="BN39" s="1364"/>
      <c r="BO39" s="1364"/>
      <c r="BP39" s="1364"/>
      <c r="BQ39" s="1364"/>
      <c r="BR39" s="1106"/>
      <c r="BS39" s="1360"/>
    </row>
    <row r="40" spans="1:71" ht="12" hidden="1" customHeight="1">
      <c r="A40" s="1106"/>
      <c r="B40" s="1108"/>
      <c r="C40" s="1108"/>
      <c r="D40" s="1108"/>
      <c r="E40" s="1177"/>
      <c r="F40" s="1108"/>
      <c r="G40" s="1108"/>
      <c r="H40" s="1108"/>
      <c r="I40" s="1108"/>
      <c r="J40" s="1108"/>
      <c r="K40" s="1179"/>
      <c r="L40" s="1111"/>
      <c r="M40" s="1111"/>
      <c r="N40" s="1124"/>
      <c r="O40" s="1108"/>
      <c r="P40" s="1112"/>
      <c r="Q40" s="1124"/>
      <c r="R40" s="1124"/>
      <c r="S40" s="1124"/>
      <c r="T40" s="1119"/>
      <c r="U40" s="1148"/>
      <c r="V40" s="1150"/>
      <c r="W40" s="1138"/>
      <c r="X40" s="1106"/>
      <c r="Y40" s="1109"/>
      <c r="Z40" s="336" t="s">
        <v>1382</v>
      </c>
      <c r="AA40" s="343" t="s">
        <v>89</v>
      </c>
      <c r="AB40" s="340" t="s">
        <v>167</v>
      </c>
      <c r="AC40" s="343" t="s">
        <v>91</v>
      </c>
      <c r="AD40" s="343" t="s">
        <v>208</v>
      </c>
      <c r="AE40" s="337">
        <f>VLOOKUP(AD40,'Datos Validacion'!$K$6:$L$8,2,0)</f>
        <v>0.1</v>
      </c>
      <c r="AF40" s="340" t="s">
        <v>188</v>
      </c>
      <c r="AG40" s="337">
        <f>VLOOKUP(AF40,'Datos Validacion'!$M$6:$N$7,2,0)</f>
        <v>0.25</v>
      </c>
      <c r="AH40" s="343" t="s">
        <v>94</v>
      </c>
      <c r="AI40" s="336" t="s">
        <v>209</v>
      </c>
      <c r="AJ40" s="343" t="s">
        <v>96</v>
      </c>
      <c r="AK40" s="340" t="s">
        <v>210</v>
      </c>
      <c r="AL40" s="409">
        <f t="shared" si="8"/>
        <v>0.35</v>
      </c>
      <c r="AM40" s="1185"/>
      <c r="AN40" s="1123"/>
      <c r="AO40" s="1185"/>
      <c r="AP40" s="1123"/>
      <c r="AQ40" s="1182"/>
      <c r="AR40" s="1119"/>
      <c r="AS40" s="1126"/>
      <c r="AT40" s="365" t="s">
        <v>211</v>
      </c>
      <c r="AU40" s="410" t="s">
        <v>301</v>
      </c>
      <c r="AV40" s="366">
        <v>45209</v>
      </c>
      <c r="AW40" s="342" t="s">
        <v>213</v>
      </c>
      <c r="AX40" s="334" t="s">
        <v>205</v>
      </c>
      <c r="AY40" s="367" t="s">
        <v>151</v>
      </c>
      <c r="AZ40" s="342"/>
      <c r="BA40" s="334" t="s">
        <v>152</v>
      </c>
      <c r="BB40" s="348" t="s">
        <v>206</v>
      </c>
      <c r="BC40" s="376">
        <f>BC24</f>
        <v>45335</v>
      </c>
      <c r="BD40" s="455" t="str">
        <f t="shared" ref="BD40:BJ40" si="11">BD24</f>
        <v>Infomes periodicos de seguimiento alertas de eventos e incidentes</v>
      </c>
      <c r="BE40" s="376" t="str">
        <f t="shared" si="11"/>
        <v>Oficina Sistemas de Información 
- Monitoreo Plataforma Tecnológica</v>
      </c>
      <c r="BF40" s="455" t="str">
        <f t="shared" si="11"/>
        <v>MRSPI2022 Seguimeinto Acciones 202312 202402</v>
      </c>
      <c r="BG40" s="376"/>
      <c r="BH40" s="376" t="str">
        <f t="shared" si="11"/>
        <v>X</v>
      </c>
      <c r="BI40" s="444" t="str">
        <f t="shared" si="11"/>
        <v>ANS Contrato GC363-2025</v>
      </c>
      <c r="BJ40" s="587" t="str">
        <f t="shared" si="11"/>
        <v>Cumplida</v>
      </c>
      <c r="BK40" s="535">
        <v>1</v>
      </c>
      <c r="BL40" s="535"/>
      <c r="BM40" s="535"/>
      <c r="BN40" s="1364"/>
      <c r="BO40" s="1364"/>
      <c r="BP40" s="1364"/>
      <c r="BQ40" s="1364"/>
      <c r="BR40" s="1106"/>
      <c r="BS40" s="1361"/>
    </row>
    <row r="41" spans="1:71" ht="12" hidden="1" customHeight="1">
      <c r="A41" s="1105" t="s">
        <v>1323</v>
      </c>
      <c r="B41" s="1107"/>
      <c r="C41" s="1107"/>
      <c r="D41" s="1107"/>
      <c r="E41" s="1176" t="s">
        <v>302</v>
      </c>
      <c r="F41" s="1107" t="s">
        <v>303</v>
      </c>
      <c r="G41" s="1107" t="s">
        <v>256</v>
      </c>
      <c r="H41" s="1107" t="s">
        <v>304</v>
      </c>
      <c r="I41" s="1107" t="s">
        <v>305</v>
      </c>
      <c r="J41" s="1107" t="s">
        <v>306</v>
      </c>
      <c r="K41" s="1178">
        <v>9</v>
      </c>
      <c r="L41" s="1107" t="s">
        <v>307</v>
      </c>
      <c r="M41" s="1107" t="s">
        <v>308</v>
      </c>
      <c r="N41" s="1118" t="s">
        <v>239</v>
      </c>
      <c r="O41" s="1107" t="s">
        <v>309</v>
      </c>
      <c r="P41" s="1117">
        <v>9</v>
      </c>
      <c r="Q41" s="1118" t="s">
        <v>310</v>
      </c>
      <c r="R41" s="1118" t="s">
        <v>82</v>
      </c>
      <c r="S41" s="1118" t="s">
        <v>283</v>
      </c>
      <c r="T41" s="1118" t="s">
        <v>184</v>
      </c>
      <c r="U41" s="1147">
        <f>VLOOKUP(T41,'Datos Validacion'!$C$6:$D$10,2,0)</f>
        <v>0.4</v>
      </c>
      <c r="V41" s="1149" t="s">
        <v>263</v>
      </c>
      <c r="W41" s="1137">
        <f>VLOOKUP(V41,'Datos Validacion'!$E$6:$F$15,2,0)</f>
        <v>0.6</v>
      </c>
      <c r="X41" s="1105" t="s">
        <v>1383</v>
      </c>
      <c r="Y41" s="1105" t="s">
        <v>263</v>
      </c>
      <c r="Z41" s="334" t="s">
        <v>1381</v>
      </c>
      <c r="AA41" s="343" t="s">
        <v>89</v>
      </c>
      <c r="AB41" s="336" t="s">
        <v>289</v>
      </c>
      <c r="AC41" s="343" t="s">
        <v>91</v>
      </c>
      <c r="AD41" s="343" t="s">
        <v>92</v>
      </c>
      <c r="AE41" s="337">
        <f>VLOOKUP(AD41,'Datos Validacion'!$K$6:$L$8,2,0)</f>
        <v>0.25</v>
      </c>
      <c r="AF41" s="340" t="s">
        <v>188</v>
      </c>
      <c r="AG41" s="337">
        <f>VLOOKUP(AF41,'Datos Validacion'!$M$6:$N$7,2,0)</f>
        <v>0.25</v>
      </c>
      <c r="AH41" s="343" t="s">
        <v>94</v>
      </c>
      <c r="AI41" s="336" t="s">
        <v>189</v>
      </c>
      <c r="AJ41" s="343" t="s">
        <v>96</v>
      </c>
      <c r="AK41" s="340" t="s">
        <v>290</v>
      </c>
      <c r="AL41" s="345">
        <f>+AE41+AG41</f>
        <v>0.5</v>
      </c>
      <c r="AM41" s="1183" t="str">
        <f>IF(AN41&lt;=20%,"MUY BAJA",IF(AN41&lt;=40%,"BAJA",IF(AN41&lt;=60%,"MEDIA",IF(AN41&lt;=80%,"ALTA","MUY ALTA"))))</f>
        <v>MUY BAJA</v>
      </c>
      <c r="AN41" s="1121">
        <f>IF(OR(AD41="prevenir",AD41="detectar"),(U41-(U41*AL41)), U41)</f>
        <v>0.2</v>
      </c>
      <c r="AO41" s="1183" t="str">
        <f>IF(AP41&lt;=20%,"LEVE",IF(AP41&lt;=40%,"MENOR",IF(AP41&lt;=60%,"MODERADO",IF(AP41&lt;=80%,"MAYOR","CATASTROFICO"))))</f>
        <v>MODERADO</v>
      </c>
      <c r="AP41" s="1121">
        <f>IF(AD41="corregir",(W41-(W41*AL41)), W41)</f>
        <v>0.6</v>
      </c>
      <c r="AQ41" s="1180" t="s">
        <v>263</v>
      </c>
      <c r="AR41" s="1118" t="s">
        <v>191</v>
      </c>
      <c r="AS41" s="1125"/>
      <c r="AT41" s="365" t="s">
        <v>192</v>
      </c>
      <c r="AU41" s="368" t="s">
        <v>312</v>
      </c>
      <c r="AV41" s="366">
        <v>45209</v>
      </c>
      <c r="AW41" s="342" t="s">
        <v>194</v>
      </c>
      <c r="AX41" s="334" t="s">
        <v>195</v>
      </c>
      <c r="AY41" s="369" t="s">
        <v>196</v>
      </c>
      <c r="AZ41" s="342"/>
      <c r="BA41" s="334" t="s">
        <v>152</v>
      </c>
      <c r="BB41" s="348" t="s">
        <v>197</v>
      </c>
      <c r="BC41" s="370">
        <f>BC22</f>
        <v>45335</v>
      </c>
      <c r="BD41" s="452" t="str">
        <f t="shared" ref="BD41:BJ41" si="12">BD22</f>
        <v>Reportes de Accesos a los Servicios de TI, Aplicaciones y Sitios Web</v>
      </c>
      <c r="BE41" s="370" t="str">
        <f t="shared" si="12"/>
        <v>Oficina Sistemas de Información 
SPI</v>
      </c>
      <c r="BF41" s="452" t="str">
        <f t="shared" si="12"/>
        <v>MRSPI2022 Seguimeinto Acciones 202312 202402</v>
      </c>
      <c r="BG41" s="370"/>
      <c r="BH41" s="370" t="str">
        <f t="shared" si="12"/>
        <v>X</v>
      </c>
      <c r="BI41" s="442" t="str">
        <f t="shared" si="12"/>
        <v>Revisión periódica de accesos a los servicios de aplicativos Web institucionales.</v>
      </c>
      <c r="BJ41" s="584" t="str">
        <f t="shared" si="12"/>
        <v>Cumplida</v>
      </c>
      <c r="BK41" s="535">
        <v>1</v>
      </c>
      <c r="BL41" s="535"/>
      <c r="BM41" s="535"/>
      <c r="BN41" s="1355"/>
      <c r="BO41" s="1355"/>
      <c r="BP41" s="1355"/>
      <c r="BQ41" s="1355">
        <v>1</v>
      </c>
      <c r="BR41" s="1105"/>
      <c r="BS41" s="1359">
        <f>SUM(BN41:BQ43)</f>
        <v>1</v>
      </c>
    </row>
    <row r="42" spans="1:71" ht="12" hidden="1" customHeight="1">
      <c r="A42" s="1106"/>
      <c r="B42" s="1108"/>
      <c r="C42" s="1108"/>
      <c r="D42" s="1108"/>
      <c r="E42" s="1177"/>
      <c r="F42" s="1108"/>
      <c r="G42" s="1108"/>
      <c r="H42" s="1108"/>
      <c r="I42" s="1108"/>
      <c r="J42" s="1108"/>
      <c r="K42" s="1179"/>
      <c r="L42" s="1108"/>
      <c r="M42" s="1108"/>
      <c r="N42" s="1124"/>
      <c r="O42" s="1108"/>
      <c r="P42" s="1117"/>
      <c r="Q42" s="1124"/>
      <c r="R42" s="1124"/>
      <c r="S42" s="1124"/>
      <c r="T42" s="1124"/>
      <c r="U42" s="1151"/>
      <c r="V42" s="1152"/>
      <c r="W42" s="1163"/>
      <c r="X42" s="1106"/>
      <c r="Y42" s="1106"/>
      <c r="Z42" s="334" t="s">
        <v>1382</v>
      </c>
      <c r="AA42" s="343" t="s">
        <v>89</v>
      </c>
      <c r="AB42" s="332" t="s">
        <v>167</v>
      </c>
      <c r="AC42" s="343" t="s">
        <v>91</v>
      </c>
      <c r="AD42" s="343" t="s">
        <v>92</v>
      </c>
      <c r="AE42" s="337">
        <f>VLOOKUP(AD42,'Datos Validacion'!$K$6:$L$8,2,0)</f>
        <v>0.25</v>
      </c>
      <c r="AF42" s="340" t="s">
        <v>188</v>
      </c>
      <c r="AG42" s="337">
        <f>VLOOKUP(AF42,'Datos Validacion'!$M$6:$N$7,2,0)</f>
        <v>0.25</v>
      </c>
      <c r="AH42" s="343" t="s">
        <v>94</v>
      </c>
      <c r="AI42" s="336" t="s">
        <v>209</v>
      </c>
      <c r="AJ42" s="343" t="s">
        <v>96</v>
      </c>
      <c r="AK42" s="340" t="s">
        <v>210</v>
      </c>
      <c r="AL42" s="345">
        <f t="shared" ref="AL42:AL48" si="13">+AE42+AG42</f>
        <v>0.5</v>
      </c>
      <c r="AM42" s="1184"/>
      <c r="AN42" s="1122"/>
      <c r="AO42" s="1184"/>
      <c r="AP42" s="1122"/>
      <c r="AQ42" s="1181"/>
      <c r="AR42" s="1124"/>
      <c r="AS42" s="1126"/>
      <c r="AT42" s="365" t="s">
        <v>211</v>
      </c>
      <c r="AU42" s="375" t="s">
        <v>313</v>
      </c>
      <c r="AV42" s="366">
        <v>45209</v>
      </c>
      <c r="AW42" s="342" t="s">
        <v>213</v>
      </c>
      <c r="AX42" s="334" t="s">
        <v>205</v>
      </c>
      <c r="AY42" s="367" t="s">
        <v>151</v>
      </c>
      <c r="AZ42" s="342"/>
      <c r="BA42" s="334" t="s">
        <v>152</v>
      </c>
      <c r="BB42" s="348" t="s">
        <v>206</v>
      </c>
      <c r="BC42" s="376">
        <f>BC24</f>
        <v>45335</v>
      </c>
      <c r="BD42" s="455" t="str">
        <f t="shared" ref="BD42:BJ42" si="14">BD24</f>
        <v>Infomes periodicos de seguimiento alertas de eventos e incidentes</v>
      </c>
      <c r="BE42" s="376" t="str">
        <f t="shared" si="14"/>
        <v>Oficina Sistemas de Información 
- Monitoreo Plataforma Tecnológica</v>
      </c>
      <c r="BF42" s="455" t="str">
        <f t="shared" si="14"/>
        <v>MRSPI2022 Seguimeinto Acciones 202312 202402</v>
      </c>
      <c r="BG42" s="376"/>
      <c r="BH42" s="376" t="str">
        <f t="shared" si="14"/>
        <v>X</v>
      </c>
      <c r="BI42" s="444" t="str">
        <f t="shared" si="14"/>
        <v>ANS Contrato GC363-2025</v>
      </c>
      <c r="BJ42" s="587" t="str">
        <f t="shared" si="14"/>
        <v>Cumplida</v>
      </c>
      <c r="BK42" s="535">
        <v>1</v>
      </c>
      <c r="BL42" s="535"/>
      <c r="BM42" s="535"/>
      <c r="BN42" s="1364"/>
      <c r="BO42" s="1364"/>
      <c r="BP42" s="1364"/>
      <c r="BQ42" s="1364"/>
      <c r="BR42" s="1106"/>
      <c r="BS42" s="1360"/>
    </row>
    <row r="43" spans="1:71" ht="12" hidden="1" customHeight="1">
      <c r="A43" s="1109"/>
      <c r="B43" s="1110"/>
      <c r="C43" s="1110"/>
      <c r="D43" s="1110"/>
      <c r="E43" s="1188"/>
      <c r="F43" s="1110"/>
      <c r="G43" s="1110"/>
      <c r="H43" s="1110"/>
      <c r="I43" s="1110"/>
      <c r="J43" s="1110"/>
      <c r="K43" s="1189"/>
      <c r="L43" s="1110"/>
      <c r="M43" s="1110"/>
      <c r="N43" s="1119"/>
      <c r="O43" s="1110"/>
      <c r="P43" s="1117"/>
      <c r="Q43" s="1119"/>
      <c r="R43" s="1119"/>
      <c r="S43" s="1119"/>
      <c r="T43" s="1119"/>
      <c r="U43" s="1148"/>
      <c r="V43" s="1150"/>
      <c r="W43" s="1138"/>
      <c r="X43" s="1109"/>
      <c r="Y43" s="1109"/>
      <c r="Z43" s="334" t="s">
        <v>1355</v>
      </c>
      <c r="AA43" s="344" t="s">
        <v>89</v>
      </c>
      <c r="AB43" s="332" t="s">
        <v>90</v>
      </c>
      <c r="AC43" s="344" t="s">
        <v>91</v>
      </c>
      <c r="AD43" s="344" t="s">
        <v>92</v>
      </c>
      <c r="AE43" s="357">
        <f>VLOOKUP(AD43,'Datos Validacion'!$K$6:$L$8,2,0)</f>
        <v>0.25</v>
      </c>
      <c r="AF43" s="332" t="s">
        <v>93</v>
      </c>
      <c r="AG43" s="357">
        <f>VLOOKUP(AF43,'Datos Validacion'!$M$6:$N$7,2,0)</f>
        <v>0.15</v>
      </c>
      <c r="AH43" s="344" t="s">
        <v>94</v>
      </c>
      <c r="AI43" s="334" t="s">
        <v>95</v>
      </c>
      <c r="AJ43" s="344" t="s">
        <v>96</v>
      </c>
      <c r="AK43" s="332" t="s">
        <v>141</v>
      </c>
      <c r="AL43" s="345">
        <f t="shared" si="13"/>
        <v>0.4</v>
      </c>
      <c r="AM43" s="1185"/>
      <c r="AN43" s="1123"/>
      <c r="AO43" s="1185"/>
      <c r="AP43" s="1123"/>
      <c r="AQ43" s="1182"/>
      <c r="AR43" s="1119"/>
      <c r="AS43" s="355"/>
      <c r="AT43" s="398" t="s">
        <v>287</v>
      </c>
      <c r="AU43" s="473" t="s">
        <v>315</v>
      </c>
      <c r="AV43" s="388">
        <v>45209</v>
      </c>
      <c r="AW43" s="342" t="s">
        <v>213</v>
      </c>
      <c r="AX43" s="334" t="s">
        <v>205</v>
      </c>
      <c r="AY43" s="367" t="s">
        <v>151</v>
      </c>
      <c r="AZ43" s="342"/>
      <c r="BA43" s="334" t="s">
        <v>152</v>
      </c>
      <c r="BB43" s="348" t="s">
        <v>206</v>
      </c>
      <c r="BC43" s="474">
        <f>BC22</f>
        <v>45335</v>
      </c>
      <c r="BD43" s="489" t="str">
        <f t="shared" ref="BD43:BJ43" si="15">BD22</f>
        <v>Reportes de Accesos a los Servicios de TI, Aplicaciones y Sitios Web</v>
      </c>
      <c r="BE43" s="474" t="str">
        <f t="shared" si="15"/>
        <v>Oficina Sistemas de Información 
SPI</v>
      </c>
      <c r="BF43" s="474" t="str">
        <f t="shared" si="15"/>
        <v>MRSPI2022 Seguimeinto Acciones 202312 202402</v>
      </c>
      <c r="BG43" s="474"/>
      <c r="BH43" s="474" t="str">
        <f t="shared" si="15"/>
        <v>X</v>
      </c>
      <c r="BI43" s="474" t="str">
        <f t="shared" si="15"/>
        <v>Revisión periódica de accesos a los servicios de aplicativos Web institucionales.</v>
      </c>
      <c r="BJ43" s="593" t="str">
        <f t="shared" si="15"/>
        <v>Cumplida</v>
      </c>
      <c r="BK43" s="535">
        <v>1</v>
      </c>
      <c r="BL43" s="535"/>
      <c r="BM43" s="535"/>
      <c r="BN43" s="1356"/>
      <c r="BO43" s="1356"/>
      <c r="BP43" s="1356"/>
      <c r="BQ43" s="1356"/>
      <c r="BR43" s="1109"/>
      <c r="BS43" s="1361"/>
    </row>
    <row r="44" spans="1:71" ht="12" hidden="1" customHeight="1">
      <c r="A44" s="1113" t="s">
        <v>1324</v>
      </c>
      <c r="B44" s="1111"/>
      <c r="C44" s="1111"/>
      <c r="D44" s="1111" t="s">
        <v>316</v>
      </c>
      <c r="E44" s="1186" t="s">
        <v>317</v>
      </c>
      <c r="F44" s="1111" t="s">
        <v>318</v>
      </c>
      <c r="G44" s="1111" t="s">
        <v>256</v>
      </c>
      <c r="H44" s="1107" t="s">
        <v>176</v>
      </c>
      <c r="I44" s="1107" t="s">
        <v>319</v>
      </c>
      <c r="J44" s="1107" t="s">
        <v>320</v>
      </c>
      <c r="K44" s="1187">
        <v>10</v>
      </c>
      <c r="L44" s="1107" t="s">
        <v>321</v>
      </c>
      <c r="M44" s="1107" t="s">
        <v>321</v>
      </c>
      <c r="N44" s="1118" t="s">
        <v>79</v>
      </c>
      <c r="O44" s="1107" t="s">
        <v>322</v>
      </c>
      <c r="P44" s="1117">
        <v>10</v>
      </c>
      <c r="Q44" s="1118" t="s">
        <v>323</v>
      </c>
      <c r="R44" s="1118" t="s">
        <v>82</v>
      </c>
      <c r="S44" s="1118" t="s">
        <v>324</v>
      </c>
      <c r="T44" s="1118" t="s">
        <v>184</v>
      </c>
      <c r="U44" s="1147">
        <f>VLOOKUP(T44,'Datos Validacion'!$C$6:$D$10,2,0)</f>
        <v>0.4</v>
      </c>
      <c r="V44" s="1149" t="s">
        <v>163</v>
      </c>
      <c r="W44" s="1137">
        <f>VLOOKUP(V44,'Datos Validacion'!$E$6:$F$15,2,0)</f>
        <v>0.8</v>
      </c>
      <c r="X44" s="1105" t="s">
        <v>1384</v>
      </c>
      <c r="Y44" s="1105" t="s">
        <v>165</v>
      </c>
      <c r="Z44" s="391" t="s">
        <v>1372</v>
      </c>
      <c r="AA44" s="343" t="s">
        <v>89</v>
      </c>
      <c r="AB44" s="340" t="s">
        <v>215</v>
      </c>
      <c r="AC44" s="343" t="s">
        <v>91</v>
      </c>
      <c r="AD44" s="343" t="s">
        <v>92</v>
      </c>
      <c r="AE44" s="337">
        <f>VLOOKUP(AD44,'Datos Validacion'!$K$6:$L$8,2,0)</f>
        <v>0.25</v>
      </c>
      <c r="AF44" s="340" t="s">
        <v>188</v>
      </c>
      <c r="AG44" s="337">
        <f>VLOOKUP(AF44,'Datos Validacion'!$M$6:$N$7,2,0)</f>
        <v>0.25</v>
      </c>
      <c r="AH44" s="343" t="s">
        <v>94</v>
      </c>
      <c r="AI44" s="336" t="s">
        <v>216</v>
      </c>
      <c r="AJ44" s="343" t="s">
        <v>96</v>
      </c>
      <c r="AK44" s="340" t="s">
        <v>217</v>
      </c>
      <c r="AL44" s="345">
        <f t="shared" si="13"/>
        <v>0.5</v>
      </c>
      <c r="AM44" s="1183" t="str">
        <f t="shared" ref="AM44" si="16">IF(AN44&lt;=20%,"MUY BAJA",IF(AN44&lt;=40%,"BAJA",IF(AN44&lt;=60%,"MEDIA",IF(AN44&lt;=80%,"ALTA","MUY ALTA"))))</f>
        <v>MUY BAJA</v>
      </c>
      <c r="AN44" s="1121">
        <f t="shared" ref="AN44" si="17">IF(OR(AD44="prevenir",AD44="detectar"),(U44-(U44*AL44)), U44)</f>
        <v>0.2</v>
      </c>
      <c r="AO44" s="1183" t="str">
        <f t="shared" ref="AO44" si="18">IF(AP44&lt;=20%,"LEVE",IF(AP44&lt;=40%,"MENOR",IF(AP44&lt;=60%,"MODERADO",IF(AP44&lt;=80%,"MAYOR","CATASTROFICO"))))</f>
        <v>MAYOR</v>
      </c>
      <c r="AP44" s="1121">
        <f t="shared" ref="AP44" si="19">IF(AD44="corregir",(W44-(W44*AL44)), W44)</f>
        <v>0.8</v>
      </c>
      <c r="AQ44" s="1180" t="s">
        <v>165</v>
      </c>
      <c r="AR44" s="1118" t="s">
        <v>191</v>
      </c>
      <c r="AS44" s="347"/>
      <c r="AT44" s="365" t="s">
        <v>192</v>
      </c>
      <c r="AU44" s="368" t="s">
        <v>326</v>
      </c>
      <c r="AV44" s="366">
        <v>45209</v>
      </c>
      <c r="AW44" s="342" t="s">
        <v>194</v>
      </c>
      <c r="AX44" s="334" t="s">
        <v>195</v>
      </c>
      <c r="AY44" s="369" t="s">
        <v>196</v>
      </c>
      <c r="AZ44" s="342"/>
      <c r="BA44" s="334" t="s">
        <v>152</v>
      </c>
      <c r="BB44" s="348" t="s">
        <v>197</v>
      </c>
      <c r="BC44" s="370">
        <f>BC22</f>
        <v>45335</v>
      </c>
      <c r="BD44" s="452" t="str">
        <f t="shared" ref="BD44:BJ44" si="20">BD22</f>
        <v>Reportes de Accesos a los Servicios de TI, Aplicaciones y Sitios Web</v>
      </c>
      <c r="BE44" s="370" t="str">
        <f t="shared" si="20"/>
        <v>Oficina Sistemas de Información 
SPI</v>
      </c>
      <c r="BF44" s="452" t="str">
        <f t="shared" si="20"/>
        <v>MRSPI2022 Seguimeinto Acciones 202312 202402</v>
      </c>
      <c r="BG44" s="370"/>
      <c r="BH44" s="370" t="str">
        <f t="shared" si="20"/>
        <v>X</v>
      </c>
      <c r="BI44" s="442" t="str">
        <f t="shared" si="20"/>
        <v>Revisión periódica de accesos a los servicios de aplicativos Web institucionales.</v>
      </c>
      <c r="BJ44" s="584" t="str">
        <f t="shared" si="20"/>
        <v>Cumplida</v>
      </c>
      <c r="BK44" s="535">
        <v>1</v>
      </c>
      <c r="BL44" s="535"/>
      <c r="BM44" s="535"/>
      <c r="BN44" s="1369"/>
      <c r="BO44" s="1369"/>
      <c r="BP44" s="1369">
        <v>1</v>
      </c>
      <c r="BQ44" s="1369"/>
      <c r="BR44" s="1113"/>
      <c r="BS44" s="1359">
        <f>SUM(BN44:BQ48)</f>
        <v>1</v>
      </c>
    </row>
    <row r="45" spans="1:71" ht="12" hidden="1" customHeight="1">
      <c r="A45" s="1113"/>
      <c r="B45" s="1111"/>
      <c r="C45" s="1111"/>
      <c r="D45" s="1111"/>
      <c r="E45" s="1186"/>
      <c r="F45" s="1111"/>
      <c r="G45" s="1111"/>
      <c r="H45" s="1108"/>
      <c r="I45" s="1108"/>
      <c r="J45" s="1108"/>
      <c r="K45" s="1187"/>
      <c r="L45" s="1108"/>
      <c r="M45" s="1108"/>
      <c r="N45" s="1124"/>
      <c r="O45" s="1108"/>
      <c r="P45" s="1117"/>
      <c r="Q45" s="1124"/>
      <c r="R45" s="1124"/>
      <c r="S45" s="1124"/>
      <c r="T45" s="1124"/>
      <c r="U45" s="1151"/>
      <c r="V45" s="1152"/>
      <c r="W45" s="1163"/>
      <c r="X45" s="1106"/>
      <c r="Y45" s="1106"/>
      <c r="Z45" s="391" t="s">
        <v>1365</v>
      </c>
      <c r="AA45" s="343" t="s">
        <v>89</v>
      </c>
      <c r="AB45" s="336" t="s">
        <v>187</v>
      </c>
      <c r="AC45" s="343" t="s">
        <v>91</v>
      </c>
      <c r="AD45" s="343" t="s">
        <v>92</v>
      </c>
      <c r="AE45" s="337">
        <f>VLOOKUP(AD45,'Datos Validacion'!$K$6:$L$8,2,0)</f>
        <v>0.25</v>
      </c>
      <c r="AF45" s="340" t="s">
        <v>188</v>
      </c>
      <c r="AG45" s="337">
        <f>VLOOKUP(AF45,'Datos Validacion'!$M$6:$N$7,2,0)</f>
        <v>0.25</v>
      </c>
      <c r="AH45" s="343" t="s">
        <v>94</v>
      </c>
      <c r="AI45" s="336" t="s">
        <v>327</v>
      </c>
      <c r="AJ45" s="343" t="s">
        <v>96</v>
      </c>
      <c r="AK45" s="340" t="s">
        <v>190</v>
      </c>
      <c r="AL45" s="345">
        <f t="shared" si="13"/>
        <v>0.5</v>
      </c>
      <c r="AM45" s="1184"/>
      <c r="AN45" s="1122"/>
      <c r="AO45" s="1184"/>
      <c r="AP45" s="1122"/>
      <c r="AQ45" s="1181"/>
      <c r="AR45" s="1124"/>
      <c r="AS45" s="355"/>
      <c r="AT45" s="365" t="s">
        <v>328</v>
      </c>
      <c r="AU45" s="477" t="s">
        <v>329</v>
      </c>
      <c r="AV45" s="366">
        <v>45209</v>
      </c>
      <c r="AW45" s="342" t="s">
        <v>330</v>
      </c>
      <c r="AX45" s="334" t="s">
        <v>331</v>
      </c>
      <c r="AY45" s="367" t="s">
        <v>151</v>
      </c>
      <c r="AZ45" s="342"/>
      <c r="BA45" s="334" t="s">
        <v>152</v>
      </c>
      <c r="BB45" s="348" t="s">
        <v>332</v>
      </c>
      <c r="BC45" s="478">
        <v>45335</v>
      </c>
      <c r="BD45" s="479" t="s">
        <v>1403</v>
      </c>
      <c r="BE45" s="480" t="s">
        <v>331</v>
      </c>
      <c r="BF45" s="481" t="s">
        <v>1343</v>
      </c>
      <c r="BG45" s="479"/>
      <c r="BH45" s="480" t="s">
        <v>152</v>
      </c>
      <c r="BI45" s="479" t="s">
        <v>1404</v>
      </c>
      <c r="BJ45" s="594" t="s">
        <v>1314</v>
      </c>
      <c r="BK45" s="535">
        <v>1</v>
      </c>
      <c r="BL45" s="535"/>
      <c r="BM45" s="535"/>
      <c r="BN45" s="1369"/>
      <c r="BO45" s="1369"/>
      <c r="BP45" s="1369"/>
      <c r="BQ45" s="1369"/>
      <c r="BR45" s="1113"/>
      <c r="BS45" s="1360"/>
    </row>
    <row r="46" spans="1:71" ht="12" hidden="1" customHeight="1">
      <c r="A46" s="1113"/>
      <c r="B46" s="1111"/>
      <c r="C46" s="1111"/>
      <c r="D46" s="1111"/>
      <c r="E46" s="1186"/>
      <c r="F46" s="1111"/>
      <c r="G46" s="1111"/>
      <c r="H46" s="1108"/>
      <c r="I46" s="1108"/>
      <c r="J46" s="1108"/>
      <c r="K46" s="1187"/>
      <c r="L46" s="1108"/>
      <c r="M46" s="1108"/>
      <c r="N46" s="1124"/>
      <c r="O46" s="1108"/>
      <c r="P46" s="1117"/>
      <c r="Q46" s="1124"/>
      <c r="R46" s="1124"/>
      <c r="S46" s="1124"/>
      <c r="T46" s="1124"/>
      <c r="U46" s="1151"/>
      <c r="V46" s="1152"/>
      <c r="W46" s="1163"/>
      <c r="X46" s="1106"/>
      <c r="Y46" s="1106"/>
      <c r="Z46" s="390" t="s">
        <v>1385</v>
      </c>
      <c r="AA46" s="343" t="s">
        <v>89</v>
      </c>
      <c r="AB46" s="340" t="s">
        <v>199</v>
      </c>
      <c r="AC46" s="343" t="s">
        <v>91</v>
      </c>
      <c r="AD46" s="343" t="s">
        <v>92</v>
      </c>
      <c r="AE46" s="337">
        <f>VLOOKUP(AD46,'Datos Validacion'!$K$6:$L$8,2,0)</f>
        <v>0.25</v>
      </c>
      <c r="AF46" s="340" t="s">
        <v>188</v>
      </c>
      <c r="AG46" s="337">
        <f>VLOOKUP(AF46,'Datos Validacion'!$M$6:$N$7,2,0)</f>
        <v>0.25</v>
      </c>
      <c r="AH46" s="343" t="s">
        <v>94</v>
      </c>
      <c r="AI46" s="336" t="s">
        <v>200</v>
      </c>
      <c r="AJ46" s="343" t="s">
        <v>96</v>
      </c>
      <c r="AK46" s="340" t="s">
        <v>201</v>
      </c>
      <c r="AL46" s="345">
        <f t="shared" si="13"/>
        <v>0.5</v>
      </c>
      <c r="AM46" s="1184"/>
      <c r="AN46" s="1122"/>
      <c r="AO46" s="1184"/>
      <c r="AP46" s="1122"/>
      <c r="AQ46" s="1181"/>
      <c r="AR46" s="1124"/>
      <c r="AS46" s="355"/>
      <c r="AT46" s="365" t="s">
        <v>334</v>
      </c>
      <c r="AU46" s="483" t="s">
        <v>335</v>
      </c>
      <c r="AV46" s="366">
        <v>45209</v>
      </c>
      <c r="AW46" s="342" t="s">
        <v>1406</v>
      </c>
      <c r="AX46" s="334" t="s">
        <v>331</v>
      </c>
      <c r="AY46" s="367" t="s">
        <v>151</v>
      </c>
      <c r="AZ46" s="342"/>
      <c r="BA46" s="334" t="s">
        <v>152</v>
      </c>
      <c r="BB46" s="348" t="s">
        <v>332</v>
      </c>
      <c r="BC46" s="484" t="s">
        <v>1405</v>
      </c>
      <c r="BD46" s="485" t="s">
        <v>1413</v>
      </c>
      <c r="BE46" s="486" t="s">
        <v>331</v>
      </c>
      <c r="BF46" s="487" t="s">
        <v>1339</v>
      </c>
      <c r="BG46" s="485"/>
      <c r="BH46" s="486" t="s">
        <v>152</v>
      </c>
      <c r="BI46" s="485" t="s">
        <v>1414</v>
      </c>
      <c r="BJ46" s="595" t="s">
        <v>1314</v>
      </c>
      <c r="BK46" s="535">
        <v>1</v>
      </c>
      <c r="BL46" s="535"/>
      <c r="BM46" s="535"/>
      <c r="BN46" s="1369"/>
      <c r="BO46" s="1369"/>
      <c r="BP46" s="1369"/>
      <c r="BQ46" s="1369"/>
      <c r="BR46" s="1113"/>
      <c r="BS46" s="1360"/>
    </row>
    <row r="47" spans="1:71" ht="12" hidden="1" customHeight="1">
      <c r="A47" s="1113"/>
      <c r="B47" s="1111"/>
      <c r="C47" s="1111"/>
      <c r="D47" s="1111"/>
      <c r="E47" s="1186"/>
      <c r="F47" s="1111"/>
      <c r="G47" s="1111"/>
      <c r="H47" s="1108"/>
      <c r="I47" s="1108"/>
      <c r="J47" s="1108"/>
      <c r="K47" s="1187"/>
      <c r="L47" s="1108"/>
      <c r="M47" s="1108"/>
      <c r="N47" s="1124"/>
      <c r="O47" s="1108"/>
      <c r="P47" s="1117"/>
      <c r="Q47" s="1124"/>
      <c r="R47" s="1124"/>
      <c r="S47" s="1124"/>
      <c r="T47" s="1124"/>
      <c r="U47" s="1151"/>
      <c r="V47" s="1152"/>
      <c r="W47" s="1163"/>
      <c r="X47" s="1106"/>
      <c r="Y47" s="1106"/>
      <c r="Z47" s="391" t="s">
        <v>1367</v>
      </c>
      <c r="AA47" s="343" t="s">
        <v>89</v>
      </c>
      <c r="AB47" s="340" t="s">
        <v>167</v>
      </c>
      <c r="AC47" s="343" t="s">
        <v>91</v>
      </c>
      <c r="AD47" s="343" t="s">
        <v>208</v>
      </c>
      <c r="AE47" s="337">
        <f>VLOOKUP(AD47,'Datos Validacion'!$K$6:$L$8,2,0)</f>
        <v>0.1</v>
      </c>
      <c r="AF47" s="340" t="s">
        <v>188</v>
      </c>
      <c r="AG47" s="337">
        <f>VLOOKUP(AF47,'Datos Validacion'!$M$6:$N$7,2,0)</f>
        <v>0.25</v>
      </c>
      <c r="AH47" s="343" t="s">
        <v>94</v>
      </c>
      <c r="AI47" s="336" t="s">
        <v>209</v>
      </c>
      <c r="AJ47" s="343" t="s">
        <v>96</v>
      </c>
      <c r="AK47" s="340" t="s">
        <v>210</v>
      </c>
      <c r="AL47" s="345">
        <f t="shared" si="13"/>
        <v>0.35</v>
      </c>
      <c r="AM47" s="1184"/>
      <c r="AN47" s="1122"/>
      <c r="AO47" s="1184"/>
      <c r="AP47" s="1122"/>
      <c r="AQ47" s="1181"/>
      <c r="AR47" s="1124"/>
      <c r="AS47" s="355"/>
      <c r="AT47" s="365" t="s">
        <v>211</v>
      </c>
      <c r="AU47" s="375" t="s">
        <v>336</v>
      </c>
      <c r="AV47" s="366">
        <v>45209</v>
      </c>
      <c r="AW47" s="342" t="s">
        <v>213</v>
      </c>
      <c r="AX47" s="334" t="s">
        <v>205</v>
      </c>
      <c r="AY47" s="367" t="s">
        <v>151</v>
      </c>
      <c r="AZ47" s="342"/>
      <c r="BA47" s="334" t="s">
        <v>152</v>
      </c>
      <c r="BB47" s="348" t="s">
        <v>206</v>
      </c>
      <c r="BC47" s="376">
        <f>BC24</f>
        <v>45335</v>
      </c>
      <c r="BD47" s="444" t="str">
        <f t="shared" ref="BD47:BJ47" si="21">BD24</f>
        <v>Infomes periodicos de seguimiento alertas de eventos e incidentes</v>
      </c>
      <c r="BE47" s="376" t="str">
        <f t="shared" si="21"/>
        <v>Oficina Sistemas de Información 
- Monitoreo Plataforma Tecnológica</v>
      </c>
      <c r="BF47" s="455" t="str">
        <f t="shared" si="21"/>
        <v>MRSPI2022 Seguimeinto Acciones 202312 202402</v>
      </c>
      <c r="BG47" s="376"/>
      <c r="BH47" s="376" t="str">
        <f t="shared" si="21"/>
        <v>X</v>
      </c>
      <c r="BI47" s="444" t="str">
        <f t="shared" si="21"/>
        <v>ANS Contrato GC363-2025</v>
      </c>
      <c r="BJ47" s="587" t="str">
        <f t="shared" si="21"/>
        <v>Cumplida</v>
      </c>
      <c r="BK47" s="535">
        <v>1</v>
      </c>
      <c r="BL47" s="535"/>
      <c r="BM47" s="535"/>
      <c r="BN47" s="1369"/>
      <c r="BO47" s="1369"/>
      <c r="BP47" s="1369"/>
      <c r="BQ47" s="1369"/>
      <c r="BR47" s="1113"/>
      <c r="BS47" s="1360"/>
    </row>
    <row r="48" spans="1:71" ht="12" hidden="1" customHeight="1">
      <c r="A48" s="1113"/>
      <c r="B48" s="1111"/>
      <c r="C48" s="1111"/>
      <c r="D48" s="1111"/>
      <c r="E48" s="1186"/>
      <c r="F48" s="1111"/>
      <c r="G48" s="1111"/>
      <c r="H48" s="1108"/>
      <c r="I48" s="1108"/>
      <c r="J48" s="1108"/>
      <c r="K48" s="1187"/>
      <c r="L48" s="1108"/>
      <c r="M48" s="1108"/>
      <c r="N48" s="1124"/>
      <c r="O48" s="1108"/>
      <c r="P48" s="1117"/>
      <c r="Q48" s="1124"/>
      <c r="R48" s="1124"/>
      <c r="S48" s="1124"/>
      <c r="T48" s="1119"/>
      <c r="U48" s="1148"/>
      <c r="V48" s="1150"/>
      <c r="W48" s="1138"/>
      <c r="X48" s="1106"/>
      <c r="Y48" s="1109"/>
      <c r="Z48" s="391" t="s">
        <v>1386</v>
      </c>
      <c r="AA48" s="343" t="s">
        <v>89</v>
      </c>
      <c r="AB48" s="340" t="s">
        <v>219</v>
      </c>
      <c r="AC48" s="343" t="s">
        <v>91</v>
      </c>
      <c r="AD48" s="343" t="s">
        <v>208</v>
      </c>
      <c r="AE48" s="337">
        <f>VLOOKUP(AD48,'Datos Validacion'!$K$6:$L$8,2,0)</f>
        <v>0.1</v>
      </c>
      <c r="AF48" s="340" t="s">
        <v>188</v>
      </c>
      <c r="AG48" s="337">
        <f>VLOOKUP(AF48,'Datos Validacion'!$M$6:$N$7,2,0)</f>
        <v>0.25</v>
      </c>
      <c r="AH48" s="343" t="s">
        <v>94</v>
      </c>
      <c r="AI48" s="334" t="s">
        <v>220</v>
      </c>
      <c r="AJ48" s="343" t="s">
        <v>96</v>
      </c>
      <c r="AK48" s="332" t="s">
        <v>221</v>
      </c>
      <c r="AL48" s="345">
        <f t="shared" si="13"/>
        <v>0.35</v>
      </c>
      <c r="AM48" s="1185"/>
      <c r="AN48" s="1123"/>
      <c r="AO48" s="1185"/>
      <c r="AP48" s="1123"/>
      <c r="AQ48" s="1182"/>
      <c r="AR48" s="1124"/>
      <c r="AS48" s="355"/>
      <c r="AT48" s="365" t="s">
        <v>222</v>
      </c>
      <c r="AU48" s="431" t="s">
        <v>338</v>
      </c>
      <c r="AV48" s="366">
        <v>45209</v>
      </c>
      <c r="AW48" s="342" t="s">
        <v>224</v>
      </c>
      <c r="AX48" s="334" t="s">
        <v>195</v>
      </c>
      <c r="AY48" s="367" t="s">
        <v>196</v>
      </c>
      <c r="AZ48" s="342"/>
      <c r="BA48" s="334" t="s">
        <v>152</v>
      </c>
      <c r="BB48" s="348" t="s">
        <v>225</v>
      </c>
      <c r="BC48" s="432">
        <f>BC23</f>
        <v>45335</v>
      </c>
      <c r="BD48" s="445" t="str">
        <f t="shared" ref="BD48:BJ48" si="22">BD23</f>
        <v>Cumplida para la vigencia 2023</v>
      </c>
      <c r="BE48" s="432" t="str">
        <f t="shared" si="22"/>
        <v>Oficina Sistemas de Información 
- Monitoreo Plataforma Tecnológica</v>
      </c>
      <c r="BF48" s="456" t="str">
        <f t="shared" si="22"/>
        <v>MRSPI2022 Seguimeinto Acciones 202312 202402</v>
      </c>
      <c r="BG48" s="432"/>
      <c r="BH48" s="432" t="str">
        <f t="shared" si="22"/>
        <v>X</v>
      </c>
      <c r="BI48" s="445" t="str">
        <f t="shared" si="22"/>
        <v>Cumplida para la vigencia 2023</v>
      </c>
      <c r="BJ48" s="588" t="str">
        <f t="shared" si="22"/>
        <v>Cumplida</v>
      </c>
      <c r="BK48" s="535">
        <v>1</v>
      </c>
      <c r="BL48" s="535"/>
      <c r="BM48" s="535"/>
      <c r="BN48" s="1369"/>
      <c r="BO48" s="1369"/>
      <c r="BP48" s="1369"/>
      <c r="BQ48" s="1369"/>
      <c r="BR48" s="1113"/>
      <c r="BS48" s="1361"/>
    </row>
    <row r="49" spans="1:71" ht="12" customHeight="1">
      <c r="A49" s="1113" t="s">
        <v>1325</v>
      </c>
      <c r="B49" s="1111"/>
      <c r="C49" s="1111" t="s">
        <v>316</v>
      </c>
      <c r="D49" s="1111"/>
      <c r="E49" s="1186" t="s">
        <v>339</v>
      </c>
      <c r="F49" s="1111" t="s">
        <v>340</v>
      </c>
      <c r="G49" s="1111" t="s">
        <v>256</v>
      </c>
      <c r="H49" s="1111" t="s">
        <v>341</v>
      </c>
      <c r="I49" s="1111" t="s">
        <v>342</v>
      </c>
      <c r="J49" s="1111" t="s">
        <v>343</v>
      </c>
      <c r="K49" s="1187">
        <v>11</v>
      </c>
      <c r="L49" s="1111" t="s">
        <v>344</v>
      </c>
      <c r="M49" s="1111" t="s">
        <v>344</v>
      </c>
      <c r="N49" s="1145" t="s">
        <v>79</v>
      </c>
      <c r="O49" s="1111" t="s">
        <v>345</v>
      </c>
      <c r="P49" s="1117">
        <v>11</v>
      </c>
      <c r="Q49" s="1145" t="s">
        <v>346</v>
      </c>
      <c r="R49" s="1145" t="s">
        <v>82</v>
      </c>
      <c r="S49" s="1145" t="s">
        <v>347</v>
      </c>
      <c r="T49" s="1118" t="s">
        <v>184</v>
      </c>
      <c r="U49" s="1147">
        <f>VLOOKUP(T49,'Datos Validacion'!$C$6:$D$10,2,0)</f>
        <v>0.4</v>
      </c>
      <c r="V49" s="1149" t="s">
        <v>263</v>
      </c>
      <c r="W49" s="1137">
        <f>VLOOKUP(V49,'Datos Validacion'!$E$6:$F$15,2,0)</f>
        <v>0.6</v>
      </c>
      <c r="X49" s="1113" t="s">
        <v>1387</v>
      </c>
      <c r="Y49" s="1113" t="s">
        <v>263</v>
      </c>
      <c r="Z49" s="1118" t="s">
        <v>1388</v>
      </c>
      <c r="AA49" s="343" t="s">
        <v>89</v>
      </c>
      <c r="AB49" s="343" t="s">
        <v>266</v>
      </c>
      <c r="AC49" s="343" t="s">
        <v>91</v>
      </c>
      <c r="AD49" s="343" t="s">
        <v>92</v>
      </c>
      <c r="AE49" s="337">
        <f>VLOOKUP(AD49,'Datos Validacion'!$K$6:$L$8,2,0)</f>
        <v>0.25</v>
      </c>
      <c r="AF49" s="340" t="s">
        <v>188</v>
      </c>
      <c r="AG49" s="337">
        <f>VLOOKUP(AF49,'Datos Validacion'!$M$6:$N$7,2,0)</f>
        <v>0.25</v>
      </c>
      <c r="AH49" s="343" t="s">
        <v>94</v>
      </c>
      <c r="AI49" s="1107" t="s">
        <v>267</v>
      </c>
      <c r="AJ49" s="1171" t="s">
        <v>96</v>
      </c>
      <c r="AK49" s="1107" t="s">
        <v>268</v>
      </c>
      <c r="AL49" s="1168">
        <f>+AE49+AG49</f>
        <v>0.5</v>
      </c>
      <c r="AM49" s="1121" t="str">
        <f>IF(AN49&lt;=20%,"MUY BAJA",IF(AN49&lt;=40%,"BAJA",IF(AN49&lt;=60%,"MEDIA",IF(AN49&lt;=80%,"ALTA","MUY ALTA"))))</f>
        <v>MUY BAJA</v>
      </c>
      <c r="AN49" s="1121">
        <f>IF(OR(AD49="prevenir",AD49="detectar"),(U49-(U49*AL49)), U49)</f>
        <v>0.2</v>
      </c>
      <c r="AO49" s="1121" t="str">
        <f>IF(AP49&lt;=20%,"LEVE",IF(AP49&lt;=40%,"MENOR",IF(AP49&lt;=60%,"MODERADO",IF(AP49&lt;=80%,"MAYOR","CATASTROFICO"))))</f>
        <v>MODERADO</v>
      </c>
      <c r="AP49" s="1121">
        <f>IF(AD49="corregir",(W49-(W49*AL49)), W49)</f>
        <v>0.6</v>
      </c>
      <c r="AQ49" s="1105" t="s">
        <v>263</v>
      </c>
      <c r="AR49" s="1145" t="s">
        <v>191</v>
      </c>
      <c r="AS49" s="1125"/>
      <c r="AT49" s="406" t="s">
        <v>99</v>
      </c>
      <c r="AU49" s="1160" t="s">
        <v>350</v>
      </c>
      <c r="AV49" s="1011">
        <v>45209</v>
      </c>
      <c r="AW49" s="1161" t="str">
        <f>AW35</f>
        <v xml:space="preserve">Pendiente de publicar en noviembre 2023 noticia sobre aplicación de políticas de segurida de la información. </v>
      </c>
      <c r="AX49" s="1118" t="str">
        <f t="shared" ref="AX49:BB49" si="23">AX35</f>
        <v>Oficina Sistemas de Información 
SPI</v>
      </c>
      <c r="AY49" s="1118">
        <f t="shared" si="23"/>
        <v>0</v>
      </c>
      <c r="AZ49" s="1118"/>
      <c r="BA49" s="1118">
        <f t="shared" si="23"/>
        <v>0</v>
      </c>
      <c r="BB49" s="1120">
        <f t="shared" si="23"/>
        <v>0</v>
      </c>
      <c r="BC49" s="1104" t="str">
        <f>BC35</f>
        <v>12/02/204</v>
      </c>
      <c r="BD49" s="1074" t="str">
        <f t="shared" ref="BD49:BJ49" si="24">BD35</f>
        <v>Durante el 2024 se adelantarán publicaciones de buenas prácticas de seguridad y privacidad de la información y el manejo de repositorios de almacenamientos.</v>
      </c>
      <c r="BE49" s="1104" t="str">
        <f t="shared" si="24"/>
        <v>Oficina Sistemas de Información 
SPI</v>
      </c>
      <c r="BF49" s="1071" t="str">
        <f t="shared" si="24"/>
        <v>2 ECCS SPI 2024</v>
      </c>
      <c r="BG49" s="1104"/>
      <c r="BH49" s="1104" t="str">
        <f t="shared" si="24"/>
        <v>X</v>
      </c>
      <c r="BI49" s="1071" t="str">
        <f t="shared" si="24"/>
        <v>Se implementan controles de acceso de usuarios a servicios de almacenamiento institucionales</v>
      </c>
      <c r="BJ49" s="1380" t="str">
        <f t="shared" si="24"/>
        <v xml:space="preserve">En Ejecución </v>
      </c>
      <c r="BK49" s="1015"/>
      <c r="BL49" s="1015">
        <v>1</v>
      </c>
      <c r="BM49" s="1015"/>
      <c r="BN49" s="1369"/>
      <c r="BO49" s="1369"/>
      <c r="BP49" s="1369"/>
      <c r="BQ49" s="1369">
        <v>1</v>
      </c>
      <c r="BR49" s="1113"/>
      <c r="BS49" s="1105">
        <f>SUM(BN49:BQ51)</f>
        <v>1</v>
      </c>
    </row>
    <row r="50" spans="1:71" ht="12" customHeight="1">
      <c r="A50" s="1113"/>
      <c r="B50" s="1111"/>
      <c r="C50" s="1111"/>
      <c r="D50" s="1111"/>
      <c r="E50" s="1186"/>
      <c r="F50" s="1111"/>
      <c r="G50" s="1111"/>
      <c r="H50" s="1111"/>
      <c r="I50" s="1111"/>
      <c r="J50" s="1111"/>
      <c r="K50" s="1187"/>
      <c r="L50" s="1111"/>
      <c r="M50" s="1111"/>
      <c r="N50" s="1145"/>
      <c r="O50" s="1111"/>
      <c r="P50" s="1117"/>
      <c r="Q50" s="1145"/>
      <c r="R50" s="1145"/>
      <c r="S50" s="1145"/>
      <c r="T50" s="1124"/>
      <c r="U50" s="1151"/>
      <c r="V50" s="1152"/>
      <c r="W50" s="1163"/>
      <c r="X50" s="1113"/>
      <c r="Y50" s="1113"/>
      <c r="Z50" s="1124"/>
      <c r="AA50" s="343" t="s">
        <v>89</v>
      </c>
      <c r="AB50" s="343" t="s">
        <v>266</v>
      </c>
      <c r="AC50" s="343" t="s">
        <v>91</v>
      </c>
      <c r="AD50" s="343" t="s">
        <v>92</v>
      </c>
      <c r="AE50" s="337">
        <f>VLOOKUP(AD50,'Datos Validacion'!$K$6:$L$8,2,0)</f>
        <v>0.25</v>
      </c>
      <c r="AF50" s="340" t="s">
        <v>188</v>
      </c>
      <c r="AG50" s="337">
        <f>VLOOKUP(AF50,'Datos Validacion'!$M$6:$N$7,2,0)</f>
        <v>0.25</v>
      </c>
      <c r="AH50" s="343" t="s">
        <v>94</v>
      </c>
      <c r="AI50" s="1108"/>
      <c r="AJ50" s="1172"/>
      <c r="AK50" s="1108"/>
      <c r="AL50" s="1168"/>
      <c r="AM50" s="1122"/>
      <c r="AN50" s="1122"/>
      <c r="AO50" s="1122"/>
      <c r="AP50" s="1122"/>
      <c r="AQ50" s="1106"/>
      <c r="AR50" s="1145"/>
      <c r="AS50" s="1126"/>
      <c r="AT50" s="406" t="s">
        <v>287</v>
      </c>
      <c r="AU50" s="1160"/>
      <c r="AV50" s="1011"/>
      <c r="AW50" s="1162"/>
      <c r="AX50" s="1119"/>
      <c r="AY50" s="1119"/>
      <c r="AZ50" s="1119"/>
      <c r="BA50" s="1119"/>
      <c r="BB50" s="1120"/>
      <c r="BC50" s="1104"/>
      <c r="BD50" s="1074"/>
      <c r="BE50" s="1104"/>
      <c r="BF50" s="1071"/>
      <c r="BG50" s="1104"/>
      <c r="BH50" s="1104"/>
      <c r="BI50" s="1071"/>
      <c r="BJ50" s="1380"/>
      <c r="BK50" s="1015"/>
      <c r="BL50" s="1015"/>
      <c r="BM50" s="1015"/>
      <c r="BN50" s="1369"/>
      <c r="BO50" s="1369"/>
      <c r="BP50" s="1369"/>
      <c r="BQ50" s="1369"/>
      <c r="BR50" s="1113"/>
      <c r="BS50" s="1106"/>
    </row>
    <row r="51" spans="1:71" ht="12" hidden="1" customHeight="1">
      <c r="A51" s="1113"/>
      <c r="B51" s="1111"/>
      <c r="C51" s="1111"/>
      <c r="D51" s="1111"/>
      <c r="E51" s="1186"/>
      <c r="F51" s="1111"/>
      <c r="G51" s="1111"/>
      <c r="H51" s="1111"/>
      <c r="I51" s="1111"/>
      <c r="J51" s="1111"/>
      <c r="K51" s="1187"/>
      <c r="L51" s="1111"/>
      <c r="M51" s="1111"/>
      <c r="N51" s="1145"/>
      <c r="O51" s="1111"/>
      <c r="P51" s="1117"/>
      <c r="Q51" s="1145"/>
      <c r="R51" s="1145"/>
      <c r="S51" s="1145"/>
      <c r="T51" s="1119"/>
      <c r="U51" s="1148"/>
      <c r="V51" s="1150"/>
      <c r="W51" s="1138"/>
      <c r="X51" s="1113"/>
      <c r="Y51" s="1113"/>
      <c r="Z51" s="334" t="s">
        <v>1382</v>
      </c>
      <c r="AA51" s="344" t="s">
        <v>89</v>
      </c>
      <c r="AB51" s="332" t="s">
        <v>167</v>
      </c>
      <c r="AC51" s="344" t="s">
        <v>91</v>
      </c>
      <c r="AD51" s="344" t="s">
        <v>208</v>
      </c>
      <c r="AE51" s="357">
        <f>VLOOKUP(AD51,'Datos Validacion'!$K$6:$L$8,2,0)</f>
        <v>0.1</v>
      </c>
      <c r="AF51" s="332" t="s">
        <v>188</v>
      </c>
      <c r="AG51" s="357">
        <f>VLOOKUP(AF51,'Datos Validacion'!$M$6:$N$7,2,0)</f>
        <v>0.25</v>
      </c>
      <c r="AH51" s="344" t="s">
        <v>94</v>
      </c>
      <c r="AI51" s="336" t="s">
        <v>209</v>
      </c>
      <c r="AJ51" s="344" t="s">
        <v>96</v>
      </c>
      <c r="AK51" s="332" t="s">
        <v>210</v>
      </c>
      <c r="AL51" s="358">
        <f t="shared" ref="AL51" si="25">+AE51+AG51</f>
        <v>0.35</v>
      </c>
      <c r="AM51" s="1123"/>
      <c r="AN51" s="1123"/>
      <c r="AO51" s="1123"/>
      <c r="AP51" s="1123"/>
      <c r="AQ51" s="1109"/>
      <c r="AR51" s="1145"/>
      <c r="AS51" s="1126"/>
      <c r="AT51" s="365" t="s">
        <v>211</v>
      </c>
      <c r="AU51" s="375" t="s">
        <v>351</v>
      </c>
      <c r="AV51" s="366">
        <v>45209</v>
      </c>
      <c r="AW51" s="342" t="s">
        <v>213</v>
      </c>
      <c r="AX51" s="334" t="s">
        <v>205</v>
      </c>
      <c r="AY51" s="367" t="s">
        <v>151</v>
      </c>
      <c r="AZ51" s="342"/>
      <c r="BA51" s="334" t="s">
        <v>152</v>
      </c>
      <c r="BB51" s="348" t="s">
        <v>206</v>
      </c>
      <c r="BC51" s="376">
        <f>BC24</f>
        <v>45335</v>
      </c>
      <c r="BD51" s="444" t="str">
        <f t="shared" ref="BD51:BJ51" si="26">BD24</f>
        <v>Infomes periodicos de seguimiento alertas de eventos e incidentes</v>
      </c>
      <c r="BE51" s="376" t="str">
        <f t="shared" si="26"/>
        <v>Oficina Sistemas de Información 
- Monitoreo Plataforma Tecnológica</v>
      </c>
      <c r="BF51" s="455" t="str">
        <f t="shared" si="26"/>
        <v>MRSPI2022 Seguimeinto Acciones 202312 202402</v>
      </c>
      <c r="BG51" s="376"/>
      <c r="BH51" s="376" t="str">
        <f t="shared" si="26"/>
        <v>X</v>
      </c>
      <c r="BI51" s="444" t="str">
        <f t="shared" si="26"/>
        <v>ANS Contrato GC363-2025</v>
      </c>
      <c r="BJ51" s="587" t="str">
        <f t="shared" si="26"/>
        <v>Cumplida</v>
      </c>
      <c r="BK51" s="535">
        <v>1</v>
      </c>
      <c r="BL51" s="535"/>
      <c r="BM51" s="535"/>
      <c r="BN51" s="1369"/>
      <c r="BO51" s="1369"/>
      <c r="BP51" s="1369"/>
      <c r="BQ51" s="1369"/>
      <c r="BR51" s="1113"/>
      <c r="BS51" s="1109"/>
    </row>
    <row r="52" spans="1:71" ht="12" customHeight="1">
      <c r="A52" s="1105" t="s">
        <v>1326</v>
      </c>
      <c r="B52" s="1107"/>
      <c r="C52" s="1107"/>
      <c r="D52" s="1107"/>
      <c r="E52" s="1176" t="s">
        <v>352</v>
      </c>
      <c r="F52" s="1107" t="s">
        <v>353</v>
      </c>
      <c r="G52" s="1107" t="s">
        <v>256</v>
      </c>
      <c r="H52" s="1107" t="s">
        <v>341</v>
      </c>
      <c r="I52" s="1107" t="s">
        <v>342</v>
      </c>
      <c r="J52" s="1107" t="s">
        <v>343</v>
      </c>
      <c r="K52" s="1178">
        <v>12</v>
      </c>
      <c r="L52" s="1107" t="s">
        <v>354</v>
      </c>
      <c r="M52" s="1107" t="s">
        <v>355</v>
      </c>
      <c r="N52" s="1118" t="s">
        <v>117</v>
      </c>
      <c r="O52" s="1107" t="s">
        <v>345</v>
      </c>
      <c r="P52" s="1009">
        <v>12</v>
      </c>
      <c r="Q52" s="1118" t="s">
        <v>356</v>
      </c>
      <c r="R52" s="1118" t="s">
        <v>82</v>
      </c>
      <c r="S52" s="1118" t="s">
        <v>347</v>
      </c>
      <c r="T52" s="1118" t="s">
        <v>184</v>
      </c>
      <c r="U52" s="1147">
        <f>VLOOKUP(T52,'Datos Validacion'!$C$6:$D$10,2,0)</f>
        <v>0.4</v>
      </c>
      <c r="V52" s="1149" t="s">
        <v>263</v>
      </c>
      <c r="W52" s="1137">
        <f>VLOOKUP(V52,'Datos Validacion'!$E$6:$F$15,2,0)</f>
        <v>0.6</v>
      </c>
      <c r="X52" s="1105" t="s">
        <v>1387</v>
      </c>
      <c r="Y52" s="1105" t="s">
        <v>263</v>
      </c>
      <c r="Z52" s="1169" t="s">
        <v>1388</v>
      </c>
      <c r="AA52" s="343" t="s">
        <v>89</v>
      </c>
      <c r="AB52" s="343" t="s">
        <v>266</v>
      </c>
      <c r="AC52" s="343" t="s">
        <v>91</v>
      </c>
      <c r="AD52" s="343" t="s">
        <v>92</v>
      </c>
      <c r="AE52" s="337">
        <f>VLOOKUP(AD52,'Datos Validacion'!$K$6:$L$8,2,0)</f>
        <v>0.25</v>
      </c>
      <c r="AF52" s="340" t="s">
        <v>188</v>
      </c>
      <c r="AG52" s="337">
        <f>VLOOKUP(AF52,'Datos Validacion'!$M$6:$N$7,2,0)</f>
        <v>0.25</v>
      </c>
      <c r="AH52" s="343" t="s">
        <v>94</v>
      </c>
      <c r="AI52" s="1107" t="s">
        <v>267</v>
      </c>
      <c r="AJ52" s="1171" t="s">
        <v>96</v>
      </c>
      <c r="AK52" s="1107" t="s">
        <v>268</v>
      </c>
      <c r="AL52" s="1168">
        <f>+AE52+AG52</f>
        <v>0.5</v>
      </c>
      <c r="AM52" s="1121" t="str">
        <f>IF(AN52&lt;=20%,"MUY BAJA",IF(AN52&lt;=40%,"BAJA",IF(AN52&lt;=60%,"MEDIA",IF(AN52&lt;=80%,"ALTA","MUY ALTA"))))</f>
        <v>MUY BAJA</v>
      </c>
      <c r="AN52" s="1121">
        <f>IF(OR(AD52="prevenir",AD52="detectar"),(U52-(U52*AL52)), U52)</f>
        <v>0.2</v>
      </c>
      <c r="AO52" s="1121" t="str">
        <f>IF(AP52&lt;=20%,"LEVE",IF(AP52&lt;=40%,"MENOR",IF(AP52&lt;=60%,"MODERADO",IF(AP52&lt;=80%,"MAYOR","CATASTROFICO"))))</f>
        <v>MODERADO</v>
      </c>
      <c r="AP52" s="1121">
        <f>IF(AD52="corregir",(W52-(W52*AL52)), W52)</f>
        <v>0.6</v>
      </c>
      <c r="AQ52" s="1105" t="s">
        <v>263</v>
      </c>
      <c r="AR52" s="1118" t="s">
        <v>191</v>
      </c>
      <c r="AS52" s="1125"/>
      <c r="AT52" s="406" t="s">
        <v>99</v>
      </c>
      <c r="AU52" s="1160" t="s">
        <v>350</v>
      </c>
      <c r="AV52" s="1011">
        <v>45209</v>
      </c>
      <c r="AW52" s="1161" t="str">
        <f>AW35</f>
        <v xml:space="preserve">Pendiente de publicar en noviembre 2023 noticia sobre aplicación de políticas de segurida de la información. </v>
      </c>
      <c r="AX52" s="1118" t="str">
        <f t="shared" ref="AX52:BB52" si="27">AX35</f>
        <v>Oficina Sistemas de Información 
SPI</v>
      </c>
      <c r="AY52" s="1118">
        <f t="shared" si="27"/>
        <v>0</v>
      </c>
      <c r="AZ52" s="1118"/>
      <c r="BA52" s="1118">
        <f t="shared" si="27"/>
        <v>0</v>
      </c>
      <c r="BB52" s="1120">
        <f t="shared" si="27"/>
        <v>0</v>
      </c>
      <c r="BC52" s="1104" t="str">
        <f>BC35</f>
        <v>12/02/204</v>
      </c>
      <c r="BD52" s="1074" t="str">
        <f t="shared" ref="BD52:BJ52" si="28">BD35</f>
        <v>Durante el 2024 se adelantarán publicaciones de buenas prácticas de seguridad y privacidad de la información y el manejo de repositorios de almacenamientos.</v>
      </c>
      <c r="BE52" s="1104" t="str">
        <f t="shared" si="28"/>
        <v>Oficina Sistemas de Información 
SPI</v>
      </c>
      <c r="BF52" s="1104" t="str">
        <f t="shared" si="28"/>
        <v>2 ECCS SPI 2024</v>
      </c>
      <c r="BG52" s="1104"/>
      <c r="BH52" s="1104" t="str">
        <f t="shared" si="28"/>
        <v>X</v>
      </c>
      <c r="BI52" s="1104" t="str">
        <f t="shared" si="28"/>
        <v>Se implementan controles de acceso de usuarios a servicios de almacenamiento institucionales</v>
      </c>
      <c r="BJ52" s="1380" t="str">
        <f t="shared" si="28"/>
        <v xml:space="preserve">En Ejecución </v>
      </c>
      <c r="BK52" s="1015"/>
      <c r="BL52" s="1015">
        <v>1</v>
      </c>
      <c r="BM52" s="1015"/>
      <c r="BN52" s="1355"/>
      <c r="BO52" s="1355"/>
      <c r="BP52" s="1355">
        <v>1</v>
      </c>
      <c r="BQ52" s="1355"/>
      <c r="BR52" s="1105"/>
      <c r="BS52" s="1105">
        <f>SUM(BN52:BQ54)</f>
        <v>1</v>
      </c>
    </row>
    <row r="53" spans="1:71" ht="12" customHeight="1">
      <c r="A53" s="1106"/>
      <c r="B53" s="1108"/>
      <c r="C53" s="1108"/>
      <c r="D53" s="1108"/>
      <c r="E53" s="1177"/>
      <c r="F53" s="1108"/>
      <c r="G53" s="1108"/>
      <c r="H53" s="1108"/>
      <c r="I53" s="1108"/>
      <c r="J53" s="1108"/>
      <c r="K53" s="1179"/>
      <c r="L53" s="1108"/>
      <c r="M53" s="1108"/>
      <c r="N53" s="1124"/>
      <c r="O53" s="1108"/>
      <c r="P53" s="1112"/>
      <c r="Q53" s="1124"/>
      <c r="R53" s="1124"/>
      <c r="S53" s="1124"/>
      <c r="T53" s="1124"/>
      <c r="U53" s="1151"/>
      <c r="V53" s="1152"/>
      <c r="W53" s="1163"/>
      <c r="X53" s="1106"/>
      <c r="Y53" s="1106"/>
      <c r="Z53" s="1170"/>
      <c r="AA53" s="343" t="s">
        <v>89</v>
      </c>
      <c r="AB53" s="343" t="s">
        <v>266</v>
      </c>
      <c r="AC53" s="343" t="s">
        <v>91</v>
      </c>
      <c r="AD53" s="343" t="s">
        <v>92</v>
      </c>
      <c r="AE53" s="337">
        <f>VLOOKUP(AD53,'Datos Validacion'!$K$6:$L$8,2,0)</f>
        <v>0.25</v>
      </c>
      <c r="AF53" s="340" t="s">
        <v>188</v>
      </c>
      <c r="AG53" s="337">
        <f>VLOOKUP(AF53,'Datos Validacion'!$M$6:$N$7,2,0)</f>
        <v>0.25</v>
      </c>
      <c r="AH53" s="343" t="s">
        <v>94</v>
      </c>
      <c r="AI53" s="1108"/>
      <c r="AJ53" s="1172"/>
      <c r="AK53" s="1108"/>
      <c r="AL53" s="1168"/>
      <c r="AM53" s="1122"/>
      <c r="AN53" s="1122"/>
      <c r="AO53" s="1122"/>
      <c r="AP53" s="1122"/>
      <c r="AQ53" s="1106"/>
      <c r="AR53" s="1124"/>
      <c r="AS53" s="1126"/>
      <c r="AT53" s="406" t="s">
        <v>287</v>
      </c>
      <c r="AU53" s="1160"/>
      <c r="AV53" s="1011"/>
      <c r="AW53" s="1162"/>
      <c r="AX53" s="1119"/>
      <c r="AY53" s="1119"/>
      <c r="AZ53" s="1119"/>
      <c r="BA53" s="1119"/>
      <c r="BB53" s="1120"/>
      <c r="BC53" s="1104"/>
      <c r="BD53" s="1074"/>
      <c r="BE53" s="1104"/>
      <c r="BF53" s="1104"/>
      <c r="BG53" s="1104"/>
      <c r="BH53" s="1104"/>
      <c r="BI53" s="1104"/>
      <c r="BJ53" s="1380"/>
      <c r="BK53" s="1015"/>
      <c r="BL53" s="1015"/>
      <c r="BM53" s="1015"/>
      <c r="BN53" s="1364"/>
      <c r="BO53" s="1364"/>
      <c r="BP53" s="1364"/>
      <c r="BQ53" s="1364"/>
      <c r="BR53" s="1106"/>
      <c r="BS53" s="1106"/>
    </row>
    <row r="54" spans="1:71" ht="12" hidden="1" customHeight="1">
      <c r="A54" s="1106"/>
      <c r="B54" s="1108"/>
      <c r="C54" s="1108"/>
      <c r="D54" s="1108"/>
      <c r="E54" s="1177"/>
      <c r="F54" s="1108"/>
      <c r="G54" s="1108"/>
      <c r="H54" s="1108"/>
      <c r="I54" s="1108"/>
      <c r="J54" s="1108"/>
      <c r="K54" s="1179"/>
      <c r="L54" s="1108"/>
      <c r="M54" s="1108"/>
      <c r="N54" s="1124"/>
      <c r="O54" s="1108"/>
      <c r="P54" s="1112"/>
      <c r="Q54" s="1124"/>
      <c r="R54" s="1124"/>
      <c r="S54" s="1124"/>
      <c r="T54" s="1119"/>
      <c r="U54" s="1148"/>
      <c r="V54" s="1150"/>
      <c r="W54" s="1138"/>
      <c r="X54" s="1106"/>
      <c r="Y54" s="1109"/>
      <c r="Z54" s="411" t="s">
        <v>1382</v>
      </c>
      <c r="AA54" s="344" t="s">
        <v>89</v>
      </c>
      <c r="AB54" s="332" t="s">
        <v>167</v>
      </c>
      <c r="AC54" s="344" t="s">
        <v>91</v>
      </c>
      <c r="AD54" s="344" t="s">
        <v>208</v>
      </c>
      <c r="AE54" s="357">
        <f>VLOOKUP(AD54,'Datos Validacion'!$K$6:$L$8,2,0)</f>
        <v>0.1</v>
      </c>
      <c r="AF54" s="332" t="s">
        <v>188</v>
      </c>
      <c r="AG54" s="357">
        <f>VLOOKUP(AF54,'Datos Validacion'!$M$6:$N$7,2,0)</f>
        <v>0.25</v>
      </c>
      <c r="AH54" s="344" t="s">
        <v>94</v>
      </c>
      <c r="AI54" s="336" t="s">
        <v>209</v>
      </c>
      <c r="AJ54" s="344" t="s">
        <v>96</v>
      </c>
      <c r="AK54" s="332" t="s">
        <v>210</v>
      </c>
      <c r="AL54" s="358">
        <f t="shared" ref="AL54" si="29">+AE54+AG54</f>
        <v>0.35</v>
      </c>
      <c r="AM54" s="1123"/>
      <c r="AN54" s="1123"/>
      <c r="AO54" s="1123"/>
      <c r="AP54" s="1123"/>
      <c r="AQ54" s="1109"/>
      <c r="AR54" s="1119"/>
      <c r="AS54" s="1126"/>
      <c r="AT54" s="365" t="s">
        <v>211</v>
      </c>
      <c r="AU54" s="375" t="s">
        <v>351</v>
      </c>
      <c r="AV54" s="366">
        <v>45209</v>
      </c>
      <c r="AW54" s="342" t="s">
        <v>213</v>
      </c>
      <c r="AX54" s="334" t="s">
        <v>205</v>
      </c>
      <c r="AY54" s="367" t="s">
        <v>151</v>
      </c>
      <c r="AZ54" s="342"/>
      <c r="BA54" s="334" t="s">
        <v>152</v>
      </c>
      <c r="BB54" s="348" t="s">
        <v>206</v>
      </c>
      <c r="BC54" s="376">
        <f>BC24</f>
        <v>45335</v>
      </c>
      <c r="BD54" s="444" t="str">
        <f t="shared" ref="BD54:BJ54" si="30">BD24</f>
        <v>Infomes periodicos de seguimiento alertas de eventos e incidentes</v>
      </c>
      <c r="BE54" s="376" t="str">
        <f t="shared" si="30"/>
        <v>Oficina Sistemas de Información 
- Monitoreo Plataforma Tecnológica</v>
      </c>
      <c r="BF54" s="455" t="str">
        <f t="shared" si="30"/>
        <v>MRSPI2022 Seguimeinto Acciones 202312 202402</v>
      </c>
      <c r="BG54" s="376"/>
      <c r="BH54" s="376" t="str">
        <f t="shared" si="30"/>
        <v>X</v>
      </c>
      <c r="BI54" s="444" t="str">
        <f t="shared" si="30"/>
        <v>ANS Contrato GC363-2025</v>
      </c>
      <c r="BJ54" s="587" t="str">
        <f t="shared" si="30"/>
        <v>Cumplida</v>
      </c>
      <c r="BK54" s="535">
        <v>1</v>
      </c>
      <c r="BL54" s="535"/>
      <c r="BM54" s="535"/>
      <c r="BN54" s="1364"/>
      <c r="BO54" s="1364"/>
      <c r="BP54" s="1364"/>
      <c r="BQ54" s="1364"/>
      <c r="BR54" s="1106"/>
      <c r="BS54" s="1109"/>
    </row>
    <row r="55" spans="1:71" ht="12" customHeight="1">
      <c r="A55" s="1009" t="s">
        <v>1327</v>
      </c>
      <c r="B55" s="329"/>
      <c r="C55" s="412"/>
      <c r="D55" s="1009"/>
      <c r="E55" s="1176" t="s">
        <v>357</v>
      </c>
      <c r="F55" s="1107" t="s">
        <v>358</v>
      </c>
      <c r="G55" s="1107" t="s">
        <v>256</v>
      </c>
      <c r="H55" s="1107" t="s">
        <v>359</v>
      </c>
      <c r="I55" s="1107" t="s">
        <v>360</v>
      </c>
      <c r="J55" s="1107" t="s">
        <v>343</v>
      </c>
      <c r="K55" s="1178">
        <v>13</v>
      </c>
      <c r="L55" s="1107"/>
      <c r="M55" s="1107"/>
      <c r="N55" s="1118" t="s">
        <v>79</v>
      </c>
      <c r="O55" s="1107" t="s">
        <v>345</v>
      </c>
      <c r="P55" s="1009">
        <v>13</v>
      </c>
      <c r="Q55" s="1118" t="s">
        <v>361</v>
      </c>
      <c r="R55" s="1118" t="s">
        <v>82</v>
      </c>
      <c r="S55" s="1118" t="s">
        <v>362</v>
      </c>
      <c r="T55" s="1118" t="s">
        <v>184</v>
      </c>
      <c r="U55" s="1147">
        <f>VLOOKUP(T55,'Datos Validacion'!$C$6:$D$10,2,0)</f>
        <v>0.4</v>
      </c>
      <c r="V55" s="1166" t="s">
        <v>263</v>
      </c>
      <c r="W55" s="1137">
        <f>VLOOKUP(V55,'Datos Validacion'!$E$6:$F$15,2,0)</f>
        <v>0.6</v>
      </c>
      <c r="X55" s="1107" t="s">
        <v>1389</v>
      </c>
      <c r="Y55" s="1105" t="s">
        <v>263</v>
      </c>
      <c r="Z55" s="1169" t="s">
        <v>1388</v>
      </c>
      <c r="AA55" s="343" t="s">
        <v>89</v>
      </c>
      <c r="AB55" s="343" t="s">
        <v>266</v>
      </c>
      <c r="AC55" s="343" t="s">
        <v>91</v>
      </c>
      <c r="AD55" s="343" t="s">
        <v>92</v>
      </c>
      <c r="AE55" s="337">
        <f>VLOOKUP(AD55,'Datos Validacion'!$K$6:$L$8,2,0)</f>
        <v>0.25</v>
      </c>
      <c r="AF55" s="340" t="s">
        <v>188</v>
      </c>
      <c r="AG55" s="337">
        <f>VLOOKUP(AF55,'Datos Validacion'!$M$6:$N$7,2,0)</f>
        <v>0.25</v>
      </c>
      <c r="AH55" s="343" t="s">
        <v>94</v>
      </c>
      <c r="AI55" s="1107" t="s">
        <v>267</v>
      </c>
      <c r="AJ55" s="1171" t="s">
        <v>96</v>
      </c>
      <c r="AK55" s="1107" t="s">
        <v>268</v>
      </c>
      <c r="AL55" s="1168">
        <f>+AE55+AG55</f>
        <v>0.5</v>
      </c>
      <c r="AM55" s="1121" t="str">
        <f t="shared" ref="AM55:AM61" si="31">IF(AN55&lt;=20%,"MUY BAJA",IF(AN55&lt;=40%,"BAJA",IF(AN55&lt;=60%,"MEDIA",IF(AN55&lt;=80%,"ALTA","MUY ALTA"))))</f>
        <v>MUY BAJA</v>
      </c>
      <c r="AN55" s="1121">
        <f t="shared" ref="AN55:AN61" si="32">IF(OR(AD55="prevenir",AD55="detectar"),(U55-(U55*AL55)), U55)</f>
        <v>0.2</v>
      </c>
      <c r="AO55" s="1121" t="str">
        <f t="shared" ref="AO55:AO61" si="33">IF(AP55&lt;=20%,"LEVE",IF(AP55&lt;=40%,"MENOR",IF(AP55&lt;=60%,"MODERADO",IF(AP55&lt;=80%,"MAYOR","CATASTROFICO"))))</f>
        <v>MODERADO</v>
      </c>
      <c r="AP55" s="1121">
        <f t="shared" ref="AP55:AP61" si="34">IF(AD55="corregir",(W55-(W55*AL55)), W55)</f>
        <v>0.6</v>
      </c>
      <c r="AQ55" s="1105" t="s">
        <v>263</v>
      </c>
      <c r="AR55" s="1118" t="s">
        <v>191</v>
      </c>
      <c r="AS55" s="364"/>
      <c r="AT55" s="406" t="s">
        <v>99</v>
      </c>
      <c r="AU55" s="1160" t="s">
        <v>350</v>
      </c>
      <c r="AV55" s="1011">
        <v>45209</v>
      </c>
      <c r="AW55" s="1161" t="str">
        <f>AW35</f>
        <v xml:space="preserve">Pendiente de publicar en noviembre 2023 noticia sobre aplicación de políticas de segurida de la información. </v>
      </c>
      <c r="AX55" s="1118" t="str">
        <f t="shared" ref="AX55:BB55" si="35">AX35</f>
        <v>Oficina Sistemas de Información 
SPI</v>
      </c>
      <c r="AY55" s="1118">
        <f t="shared" si="35"/>
        <v>0</v>
      </c>
      <c r="AZ55" s="1118"/>
      <c r="BA55" s="1118">
        <f t="shared" si="35"/>
        <v>0</v>
      </c>
      <c r="BB55" s="1120">
        <f t="shared" si="35"/>
        <v>0</v>
      </c>
      <c r="BC55" s="1104" t="str">
        <f>BC35</f>
        <v>12/02/204</v>
      </c>
      <c r="BD55" s="1074" t="str">
        <f t="shared" ref="BD55:BJ55" si="36">BD35</f>
        <v>Durante el 2024 se adelantarán publicaciones de buenas prácticas de seguridad y privacidad de la información y el manejo de repositorios de almacenamientos.</v>
      </c>
      <c r="BE55" s="1104" t="str">
        <f t="shared" si="36"/>
        <v>Oficina Sistemas de Información 
SPI</v>
      </c>
      <c r="BF55" s="1104" t="str">
        <f t="shared" si="36"/>
        <v>2 ECCS SPI 2024</v>
      </c>
      <c r="BG55" s="1104"/>
      <c r="BH55" s="1104" t="str">
        <f t="shared" si="36"/>
        <v>X</v>
      </c>
      <c r="BI55" s="1104" t="str">
        <f t="shared" si="36"/>
        <v>Se implementan controles de acceso de usuarios a servicios de almacenamiento institucionales</v>
      </c>
      <c r="BJ55" s="1380" t="str">
        <f t="shared" si="36"/>
        <v xml:space="preserve">En Ejecución </v>
      </c>
      <c r="BK55" s="1015"/>
      <c r="BL55" s="1015">
        <v>1</v>
      </c>
      <c r="BM55" s="1015"/>
      <c r="BN55" s="1362"/>
      <c r="BO55" s="1362"/>
      <c r="BP55" s="1362">
        <v>1</v>
      </c>
      <c r="BQ55" s="1362"/>
      <c r="BR55" s="1009"/>
      <c r="BS55" s="1105">
        <f>SUM(BN58:BQ60)</f>
        <v>1</v>
      </c>
    </row>
    <row r="56" spans="1:71" ht="12" customHeight="1">
      <c r="A56" s="1112"/>
      <c r="B56" s="329"/>
      <c r="C56" s="412"/>
      <c r="D56" s="1112"/>
      <c r="E56" s="1177"/>
      <c r="F56" s="1108"/>
      <c r="G56" s="1108"/>
      <c r="H56" s="1108"/>
      <c r="I56" s="1108"/>
      <c r="J56" s="1108"/>
      <c r="K56" s="1179"/>
      <c r="L56" s="1108"/>
      <c r="M56" s="1108"/>
      <c r="N56" s="1124"/>
      <c r="O56" s="1108"/>
      <c r="P56" s="1112"/>
      <c r="Q56" s="1124"/>
      <c r="R56" s="1124"/>
      <c r="S56" s="1124"/>
      <c r="T56" s="1124"/>
      <c r="U56" s="1151"/>
      <c r="V56" s="1167"/>
      <c r="W56" s="1163"/>
      <c r="X56" s="1108"/>
      <c r="Y56" s="1106"/>
      <c r="Z56" s="1170"/>
      <c r="AA56" s="343" t="s">
        <v>89</v>
      </c>
      <c r="AB56" s="343" t="s">
        <v>266</v>
      </c>
      <c r="AC56" s="343" t="s">
        <v>91</v>
      </c>
      <c r="AD56" s="343" t="s">
        <v>92</v>
      </c>
      <c r="AE56" s="337">
        <f>VLOOKUP(AD56,'Datos Validacion'!$K$6:$L$8,2,0)</f>
        <v>0.25</v>
      </c>
      <c r="AF56" s="340" t="s">
        <v>188</v>
      </c>
      <c r="AG56" s="337">
        <f>VLOOKUP(AF56,'Datos Validacion'!$M$6:$N$7,2,0)</f>
        <v>0.25</v>
      </c>
      <c r="AH56" s="343" t="s">
        <v>94</v>
      </c>
      <c r="AI56" s="1108"/>
      <c r="AJ56" s="1172"/>
      <c r="AK56" s="1108"/>
      <c r="AL56" s="1168"/>
      <c r="AM56" s="1122"/>
      <c r="AN56" s="1122"/>
      <c r="AO56" s="1122"/>
      <c r="AP56" s="1122"/>
      <c r="AQ56" s="1106"/>
      <c r="AR56" s="1124"/>
      <c r="AS56" s="364"/>
      <c r="AT56" s="406" t="s">
        <v>287</v>
      </c>
      <c r="AU56" s="1160"/>
      <c r="AV56" s="1011"/>
      <c r="AW56" s="1162"/>
      <c r="AX56" s="1119"/>
      <c r="AY56" s="1119"/>
      <c r="AZ56" s="1119"/>
      <c r="BA56" s="1119"/>
      <c r="BB56" s="1120"/>
      <c r="BC56" s="1104"/>
      <c r="BD56" s="1074"/>
      <c r="BE56" s="1104"/>
      <c r="BF56" s="1104"/>
      <c r="BG56" s="1104"/>
      <c r="BH56" s="1104"/>
      <c r="BI56" s="1104"/>
      <c r="BJ56" s="1380"/>
      <c r="BK56" s="1015"/>
      <c r="BL56" s="1015"/>
      <c r="BM56" s="1015"/>
      <c r="BN56" s="1363"/>
      <c r="BO56" s="1363"/>
      <c r="BP56" s="1363"/>
      <c r="BQ56" s="1363"/>
      <c r="BR56" s="1112"/>
      <c r="BS56" s="1106"/>
    </row>
    <row r="57" spans="1:71" ht="12" hidden="1" customHeight="1">
      <c r="A57" s="1112"/>
      <c r="B57" s="329"/>
      <c r="C57" s="412"/>
      <c r="D57" s="1112"/>
      <c r="E57" s="1177"/>
      <c r="F57" s="1108"/>
      <c r="G57" s="1108"/>
      <c r="H57" s="1108"/>
      <c r="I57" s="1108"/>
      <c r="J57" s="1108"/>
      <c r="K57" s="1179"/>
      <c r="L57" s="1108"/>
      <c r="M57" s="1108"/>
      <c r="N57" s="1124"/>
      <c r="O57" s="1108"/>
      <c r="P57" s="1112"/>
      <c r="Q57" s="1124"/>
      <c r="R57" s="1124"/>
      <c r="S57" s="1124"/>
      <c r="T57" s="1119"/>
      <c r="U57" s="1148"/>
      <c r="V57" s="1175"/>
      <c r="W57" s="1138"/>
      <c r="X57" s="1108"/>
      <c r="Y57" s="1109"/>
      <c r="Z57" s="411" t="s">
        <v>1382</v>
      </c>
      <c r="AA57" s="344" t="s">
        <v>89</v>
      </c>
      <c r="AB57" s="332" t="s">
        <v>167</v>
      </c>
      <c r="AC57" s="344" t="s">
        <v>91</v>
      </c>
      <c r="AD57" s="344" t="s">
        <v>208</v>
      </c>
      <c r="AE57" s="357">
        <f>VLOOKUP(AD57,'Datos Validacion'!$K$6:$L$8,2,0)</f>
        <v>0.1</v>
      </c>
      <c r="AF57" s="332" t="s">
        <v>188</v>
      </c>
      <c r="AG57" s="357">
        <f>VLOOKUP(AF57,'Datos Validacion'!$M$6:$N$7,2,0)</f>
        <v>0.25</v>
      </c>
      <c r="AH57" s="344" t="s">
        <v>94</v>
      </c>
      <c r="AI57" s="336" t="s">
        <v>209</v>
      </c>
      <c r="AJ57" s="344" t="s">
        <v>96</v>
      </c>
      <c r="AK57" s="332" t="s">
        <v>210</v>
      </c>
      <c r="AL57" s="358">
        <f t="shared" ref="AL57" si="37">+AE57+AG57</f>
        <v>0.35</v>
      </c>
      <c r="AM57" s="1123"/>
      <c r="AN57" s="1123"/>
      <c r="AO57" s="1123"/>
      <c r="AP57" s="1123"/>
      <c r="AQ57" s="1109"/>
      <c r="AR57" s="1119"/>
      <c r="AS57" s="364"/>
      <c r="AT57" s="365" t="s">
        <v>211</v>
      </c>
      <c r="AU57" s="375" t="s">
        <v>351</v>
      </c>
      <c r="AV57" s="366">
        <v>45209</v>
      </c>
      <c r="AW57" s="342" t="s">
        <v>213</v>
      </c>
      <c r="AX57" s="334" t="s">
        <v>205</v>
      </c>
      <c r="AY57" s="367" t="s">
        <v>151</v>
      </c>
      <c r="AZ57" s="342"/>
      <c r="BA57" s="334" t="s">
        <v>152</v>
      </c>
      <c r="BB57" s="348" t="s">
        <v>206</v>
      </c>
      <c r="BC57" s="376">
        <f>BC24</f>
        <v>45335</v>
      </c>
      <c r="BD57" s="455" t="str">
        <f t="shared" ref="BD57:BJ57" si="38">BD24</f>
        <v>Infomes periodicos de seguimiento alertas de eventos e incidentes</v>
      </c>
      <c r="BE57" s="376" t="str">
        <f t="shared" si="38"/>
        <v>Oficina Sistemas de Información 
- Monitoreo Plataforma Tecnológica</v>
      </c>
      <c r="BF57" s="455" t="str">
        <f t="shared" si="38"/>
        <v>MRSPI2022 Seguimeinto Acciones 202312 202402</v>
      </c>
      <c r="BG57" s="376">
        <f t="shared" si="38"/>
        <v>0</v>
      </c>
      <c r="BH57" s="376" t="str">
        <f t="shared" si="38"/>
        <v>X</v>
      </c>
      <c r="BI57" s="444" t="str">
        <f t="shared" si="38"/>
        <v>ANS Contrato GC363-2025</v>
      </c>
      <c r="BJ57" s="587" t="str">
        <f t="shared" si="38"/>
        <v>Cumplida</v>
      </c>
      <c r="BK57" s="535">
        <v>1</v>
      </c>
      <c r="BL57" s="535"/>
      <c r="BM57" s="535"/>
      <c r="BN57" s="1363"/>
      <c r="BO57" s="1363"/>
      <c r="BP57" s="1363"/>
      <c r="BQ57" s="1363"/>
      <c r="BR57" s="1112"/>
      <c r="BS57" s="1109"/>
    </row>
    <row r="58" spans="1:71" ht="12" customHeight="1">
      <c r="A58" s="1115" t="s">
        <v>1328</v>
      </c>
      <c r="B58" s="329"/>
      <c r="C58" s="412"/>
      <c r="D58" s="1171" t="s">
        <v>364</v>
      </c>
      <c r="E58" s="1115" t="s">
        <v>365</v>
      </c>
      <c r="F58" s="1107" t="s">
        <v>366</v>
      </c>
      <c r="G58" s="1107" t="s">
        <v>256</v>
      </c>
      <c r="H58" s="1107" t="s">
        <v>359</v>
      </c>
      <c r="I58" s="1107" t="s">
        <v>360</v>
      </c>
      <c r="J58" s="1107" t="s">
        <v>343</v>
      </c>
      <c r="K58" s="1173">
        <v>14</v>
      </c>
      <c r="L58" s="1107"/>
      <c r="M58" s="1107"/>
      <c r="N58" s="1118" t="s">
        <v>79</v>
      </c>
      <c r="O58" s="1111" t="s">
        <v>345</v>
      </c>
      <c r="P58" s="1009">
        <v>14</v>
      </c>
      <c r="Q58" s="1118" t="s">
        <v>367</v>
      </c>
      <c r="R58" s="1118" t="s">
        <v>82</v>
      </c>
      <c r="S58" s="1118" t="s">
        <v>362</v>
      </c>
      <c r="T58" s="1118" t="s">
        <v>184</v>
      </c>
      <c r="U58" s="1147">
        <f>VLOOKUP(T58,'Datos Validacion'!$C$6:$D$10,2,0)</f>
        <v>0.4</v>
      </c>
      <c r="V58" s="1149" t="s">
        <v>263</v>
      </c>
      <c r="W58" s="1137">
        <f>VLOOKUP(V58,'Datos Validacion'!$E$6:$F$15,2,0)</f>
        <v>0.6</v>
      </c>
      <c r="X58" s="1107" t="s">
        <v>1389</v>
      </c>
      <c r="Y58" s="1105" t="s">
        <v>263</v>
      </c>
      <c r="Z58" s="1169" t="s">
        <v>1388</v>
      </c>
      <c r="AA58" s="343" t="s">
        <v>89</v>
      </c>
      <c r="AB58" s="343" t="s">
        <v>266</v>
      </c>
      <c r="AC58" s="343" t="s">
        <v>91</v>
      </c>
      <c r="AD58" s="343" t="s">
        <v>92</v>
      </c>
      <c r="AE58" s="337">
        <f>VLOOKUP(AD58,'Datos Validacion'!$K$6:$L$8,2,0)</f>
        <v>0.25</v>
      </c>
      <c r="AF58" s="340" t="s">
        <v>188</v>
      </c>
      <c r="AG58" s="337">
        <f>VLOOKUP(AF58,'Datos Validacion'!$M$6:$N$7,2,0)</f>
        <v>0.25</v>
      </c>
      <c r="AH58" s="343" t="s">
        <v>94</v>
      </c>
      <c r="AI58" s="1107" t="s">
        <v>267</v>
      </c>
      <c r="AJ58" s="1171" t="s">
        <v>96</v>
      </c>
      <c r="AK58" s="1107" t="s">
        <v>268</v>
      </c>
      <c r="AL58" s="1168">
        <f>+AE58+AG58</f>
        <v>0.5</v>
      </c>
      <c r="AM58" s="1121" t="str">
        <f t="shared" si="31"/>
        <v>MUY BAJA</v>
      </c>
      <c r="AN58" s="1121">
        <f t="shared" si="32"/>
        <v>0.2</v>
      </c>
      <c r="AO58" s="1121" t="str">
        <f t="shared" si="33"/>
        <v>MODERADO</v>
      </c>
      <c r="AP58" s="1121">
        <f t="shared" si="34"/>
        <v>0.6</v>
      </c>
      <c r="AQ58" s="1105" t="s">
        <v>263</v>
      </c>
      <c r="AR58" s="1118" t="s">
        <v>191</v>
      </c>
      <c r="AS58" s="1125"/>
      <c r="AT58" s="406" t="s">
        <v>99</v>
      </c>
      <c r="AU58" s="1160" t="s">
        <v>350</v>
      </c>
      <c r="AV58" s="1011">
        <v>45209</v>
      </c>
      <c r="AW58" s="1161" t="str">
        <f>AW35</f>
        <v xml:space="preserve">Pendiente de publicar en noviembre 2023 noticia sobre aplicación de políticas de segurida de la información. </v>
      </c>
      <c r="AX58" s="1118" t="str">
        <f t="shared" ref="AX58:BB58" si="39">AX35</f>
        <v>Oficina Sistemas de Información 
SPI</v>
      </c>
      <c r="AY58" s="1118">
        <f t="shared" si="39"/>
        <v>0</v>
      </c>
      <c r="AZ58" s="1118"/>
      <c r="BA58" s="1118">
        <f t="shared" si="39"/>
        <v>0</v>
      </c>
      <c r="BB58" s="1120">
        <f t="shared" si="39"/>
        <v>0</v>
      </c>
      <c r="BC58" s="1104" t="str">
        <f>BC35</f>
        <v>12/02/204</v>
      </c>
      <c r="BD58" s="1071" t="str">
        <f t="shared" ref="BD58:BJ58" si="40">BD35</f>
        <v>Durante el 2024 se adelantarán publicaciones de buenas prácticas de seguridad y privacidad de la información y el manejo de repositorios de almacenamientos.</v>
      </c>
      <c r="BE58" s="1104" t="str">
        <f t="shared" si="40"/>
        <v>Oficina Sistemas de Información 
SPI</v>
      </c>
      <c r="BF58" s="1104" t="str">
        <f t="shared" si="40"/>
        <v>2 ECCS SPI 2024</v>
      </c>
      <c r="BG58" s="1104"/>
      <c r="BH58" s="1104" t="str">
        <f t="shared" si="40"/>
        <v>X</v>
      </c>
      <c r="BI58" s="1104" t="str">
        <f t="shared" si="40"/>
        <v>Se implementan controles de acceso de usuarios a servicios de almacenamiento institucionales</v>
      </c>
      <c r="BJ58" s="1380" t="str">
        <f t="shared" si="40"/>
        <v xml:space="preserve">En Ejecución </v>
      </c>
      <c r="BK58" s="1015"/>
      <c r="BL58" s="1015">
        <v>1</v>
      </c>
      <c r="BM58" s="1015"/>
      <c r="BN58" s="1365"/>
      <c r="BO58" s="1365"/>
      <c r="BP58" s="1365">
        <v>1</v>
      </c>
      <c r="BQ58" s="1365"/>
      <c r="BR58" s="1115"/>
      <c r="BS58" s="1105">
        <f>SUM(BN58:BQ60)</f>
        <v>1</v>
      </c>
    </row>
    <row r="59" spans="1:71" ht="12" customHeight="1">
      <c r="A59" s="1116"/>
      <c r="B59" s="329"/>
      <c r="C59" s="412"/>
      <c r="D59" s="1172"/>
      <c r="E59" s="1116"/>
      <c r="F59" s="1108"/>
      <c r="G59" s="1108"/>
      <c r="H59" s="1108"/>
      <c r="I59" s="1108"/>
      <c r="J59" s="1108"/>
      <c r="K59" s="1174"/>
      <c r="L59" s="1108"/>
      <c r="M59" s="1108"/>
      <c r="N59" s="1124"/>
      <c r="O59" s="1111"/>
      <c r="P59" s="1112"/>
      <c r="Q59" s="1124"/>
      <c r="R59" s="1124"/>
      <c r="S59" s="1124"/>
      <c r="T59" s="1124"/>
      <c r="U59" s="1151"/>
      <c r="V59" s="1152"/>
      <c r="W59" s="1163"/>
      <c r="X59" s="1108"/>
      <c r="Y59" s="1106"/>
      <c r="Z59" s="1170"/>
      <c r="AA59" s="343" t="s">
        <v>89</v>
      </c>
      <c r="AB59" s="343" t="s">
        <v>266</v>
      </c>
      <c r="AC59" s="343" t="s">
        <v>91</v>
      </c>
      <c r="AD59" s="343" t="s">
        <v>92</v>
      </c>
      <c r="AE59" s="337">
        <f>VLOOKUP(AD59,'Datos Validacion'!$K$6:$L$8,2,0)</f>
        <v>0.25</v>
      </c>
      <c r="AF59" s="340" t="s">
        <v>188</v>
      </c>
      <c r="AG59" s="337">
        <f>VLOOKUP(AF59,'Datos Validacion'!$M$6:$N$7,2,0)</f>
        <v>0.25</v>
      </c>
      <c r="AH59" s="343" t="s">
        <v>94</v>
      </c>
      <c r="AI59" s="1108"/>
      <c r="AJ59" s="1172"/>
      <c r="AK59" s="1108"/>
      <c r="AL59" s="1168"/>
      <c r="AM59" s="1122"/>
      <c r="AN59" s="1122"/>
      <c r="AO59" s="1122"/>
      <c r="AP59" s="1122"/>
      <c r="AQ59" s="1106"/>
      <c r="AR59" s="1124"/>
      <c r="AS59" s="1126"/>
      <c r="AT59" s="406" t="s">
        <v>287</v>
      </c>
      <c r="AU59" s="1160"/>
      <c r="AV59" s="1011"/>
      <c r="AW59" s="1162"/>
      <c r="AX59" s="1119"/>
      <c r="AY59" s="1119"/>
      <c r="AZ59" s="1119"/>
      <c r="BA59" s="1119"/>
      <c r="BB59" s="1120"/>
      <c r="BC59" s="1104"/>
      <c r="BD59" s="1071"/>
      <c r="BE59" s="1104"/>
      <c r="BF59" s="1104"/>
      <c r="BG59" s="1104"/>
      <c r="BH59" s="1104"/>
      <c r="BI59" s="1104"/>
      <c r="BJ59" s="1380"/>
      <c r="BK59" s="1015"/>
      <c r="BL59" s="1015"/>
      <c r="BM59" s="1015"/>
      <c r="BN59" s="1366"/>
      <c r="BO59" s="1366"/>
      <c r="BP59" s="1366"/>
      <c r="BQ59" s="1366"/>
      <c r="BR59" s="1116"/>
      <c r="BS59" s="1106"/>
    </row>
    <row r="60" spans="1:71" ht="12" hidden="1" customHeight="1">
      <c r="A60" s="1116"/>
      <c r="B60" s="329"/>
      <c r="C60" s="412"/>
      <c r="D60" s="1172"/>
      <c r="E60" s="1116"/>
      <c r="F60" s="1108"/>
      <c r="G60" s="1108"/>
      <c r="H60" s="1108"/>
      <c r="I60" s="1108"/>
      <c r="J60" s="1108"/>
      <c r="K60" s="1174"/>
      <c r="L60" s="1108"/>
      <c r="M60" s="1108"/>
      <c r="N60" s="1124"/>
      <c r="O60" s="1111"/>
      <c r="P60" s="1112"/>
      <c r="Q60" s="1124"/>
      <c r="R60" s="1124"/>
      <c r="S60" s="1124"/>
      <c r="T60" s="1119"/>
      <c r="U60" s="1148"/>
      <c r="V60" s="1150"/>
      <c r="W60" s="1138"/>
      <c r="X60" s="1108"/>
      <c r="Y60" s="1106"/>
      <c r="Z60" s="411" t="s">
        <v>1382</v>
      </c>
      <c r="AA60" s="344" t="s">
        <v>89</v>
      </c>
      <c r="AB60" s="332" t="s">
        <v>167</v>
      </c>
      <c r="AC60" s="344" t="s">
        <v>91</v>
      </c>
      <c r="AD60" s="344" t="s">
        <v>208</v>
      </c>
      <c r="AE60" s="357">
        <f>VLOOKUP(AD60,'Datos Validacion'!$K$6:$L$8,2,0)</f>
        <v>0.1</v>
      </c>
      <c r="AF60" s="332" t="s">
        <v>188</v>
      </c>
      <c r="AG60" s="357">
        <f>VLOOKUP(AF60,'Datos Validacion'!$M$6:$N$7,2,0)</f>
        <v>0.25</v>
      </c>
      <c r="AH60" s="344" t="s">
        <v>94</v>
      </c>
      <c r="AI60" s="336" t="s">
        <v>209</v>
      </c>
      <c r="AJ60" s="344" t="s">
        <v>96</v>
      </c>
      <c r="AK60" s="332" t="s">
        <v>210</v>
      </c>
      <c r="AL60" s="358">
        <f t="shared" ref="AL60" si="41">+AE60+AG60</f>
        <v>0.35</v>
      </c>
      <c r="AM60" s="1123"/>
      <c r="AN60" s="1123"/>
      <c r="AO60" s="1123"/>
      <c r="AP60" s="1123"/>
      <c r="AQ60" s="1109"/>
      <c r="AR60" s="1119"/>
      <c r="AS60" s="1126"/>
      <c r="AT60" s="365" t="s">
        <v>211</v>
      </c>
      <c r="AU60" s="375" t="s">
        <v>351</v>
      </c>
      <c r="AV60" s="366">
        <v>45209</v>
      </c>
      <c r="AW60" s="342" t="s">
        <v>213</v>
      </c>
      <c r="AX60" s="334" t="s">
        <v>205</v>
      </c>
      <c r="AY60" s="367" t="s">
        <v>151</v>
      </c>
      <c r="AZ60" s="342"/>
      <c r="BA60" s="334" t="s">
        <v>152</v>
      </c>
      <c r="BB60" s="348" t="s">
        <v>206</v>
      </c>
      <c r="BC60" s="376">
        <f>BC24</f>
        <v>45335</v>
      </c>
      <c r="BD60" s="444" t="str">
        <f t="shared" ref="BD60:BJ60" si="42">BD24</f>
        <v>Infomes periodicos de seguimiento alertas de eventos e incidentes</v>
      </c>
      <c r="BE60" s="376" t="str">
        <f t="shared" si="42"/>
        <v>Oficina Sistemas de Información 
- Monitoreo Plataforma Tecnológica</v>
      </c>
      <c r="BF60" s="455" t="str">
        <f t="shared" si="42"/>
        <v>MRSPI2022 Seguimeinto Acciones 202312 202402</v>
      </c>
      <c r="BG60" s="376"/>
      <c r="BH60" s="376" t="str">
        <f t="shared" si="42"/>
        <v>X</v>
      </c>
      <c r="BI60" s="444" t="str">
        <f t="shared" si="42"/>
        <v>ANS Contrato GC363-2025</v>
      </c>
      <c r="BJ60" s="587" t="str">
        <f t="shared" si="42"/>
        <v>Cumplida</v>
      </c>
      <c r="BK60" s="535">
        <v>1</v>
      </c>
      <c r="BL60" s="535"/>
      <c r="BM60" s="535"/>
      <c r="BN60" s="1366"/>
      <c r="BO60" s="1366"/>
      <c r="BP60" s="1366"/>
      <c r="BQ60" s="1366"/>
      <c r="BR60" s="1116"/>
      <c r="BS60" s="1109"/>
    </row>
    <row r="61" spans="1:71" ht="13.5" customHeight="1">
      <c r="A61" s="1105" t="s">
        <v>1329</v>
      </c>
      <c r="B61" s="1107"/>
      <c r="C61" s="1107"/>
      <c r="D61" s="1107"/>
      <c r="E61" s="1127" t="s">
        <v>368</v>
      </c>
      <c r="F61" s="1107" t="s">
        <v>369</v>
      </c>
      <c r="G61" s="1107" t="s">
        <v>256</v>
      </c>
      <c r="H61" s="1107" t="s">
        <v>370</v>
      </c>
      <c r="I61" s="1107" t="s">
        <v>371</v>
      </c>
      <c r="J61" s="1107" t="s">
        <v>372</v>
      </c>
      <c r="K61" s="1139">
        <v>15</v>
      </c>
      <c r="L61" s="1107"/>
      <c r="M61" s="1107"/>
      <c r="N61" s="1118" t="s">
        <v>79</v>
      </c>
      <c r="O61" s="1107" t="s">
        <v>373</v>
      </c>
      <c r="P61" s="1009">
        <v>15</v>
      </c>
      <c r="Q61" s="1118" t="s">
        <v>374</v>
      </c>
      <c r="R61" s="1118" t="s">
        <v>82</v>
      </c>
      <c r="S61" s="1118" t="s">
        <v>362</v>
      </c>
      <c r="T61" s="1118" t="s">
        <v>184</v>
      </c>
      <c r="U61" s="1147">
        <f>VLOOKUP(T61,'Datos Validacion'!$C$6:$D$10,2,0)</f>
        <v>0.4</v>
      </c>
      <c r="V61" s="1166" t="s">
        <v>263</v>
      </c>
      <c r="W61" s="1137">
        <f>VLOOKUP(V61,'Datos Validacion'!$E$6:$F$15,2,0)</f>
        <v>0.6</v>
      </c>
      <c r="X61" s="1107" t="s">
        <v>1389</v>
      </c>
      <c r="Y61" s="1105" t="s">
        <v>263</v>
      </c>
      <c r="Z61" s="336" t="s">
        <v>1378</v>
      </c>
      <c r="AA61" s="343" t="s">
        <v>89</v>
      </c>
      <c r="AB61" s="336" t="s">
        <v>266</v>
      </c>
      <c r="AC61" s="343" t="s">
        <v>91</v>
      </c>
      <c r="AD61" s="343" t="s">
        <v>92</v>
      </c>
      <c r="AE61" s="337">
        <f>VLOOKUP(AD61,'Datos Validacion'!$K$6:$L$8,2,0)</f>
        <v>0.25</v>
      </c>
      <c r="AF61" s="340" t="s">
        <v>188</v>
      </c>
      <c r="AG61" s="337">
        <f>VLOOKUP(AF61,'Datos Validacion'!$M$6:$N$7,2,0)</f>
        <v>0.25</v>
      </c>
      <c r="AH61" s="343" t="s">
        <v>94</v>
      </c>
      <c r="AI61" s="336" t="s">
        <v>267</v>
      </c>
      <c r="AJ61" s="343" t="s">
        <v>96</v>
      </c>
      <c r="AK61" s="340" t="s">
        <v>268</v>
      </c>
      <c r="AL61" s="345">
        <f>+AE61+AG61</f>
        <v>0.5</v>
      </c>
      <c r="AM61" s="1121" t="str">
        <f t="shared" si="31"/>
        <v>MUY BAJA</v>
      </c>
      <c r="AN61" s="1121">
        <f t="shared" si="32"/>
        <v>0.2</v>
      </c>
      <c r="AO61" s="1121" t="str">
        <f t="shared" si="33"/>
        <v>MODERADO</v>
      </c>
      <c r="AP61" s="1121">
        <f t="shared" si="34"/>
        <v>0.6</v>
      </c>
      <c r="AQ61" s="1105" t="s">
        <v>263</v>
      </c>
      <c r="AR61" s="1118" t="s">
        <v>191</v>
      </c>
      <c r="AS61" s="1125"/>
      <c r="AT61" s="406" t="s">
        <v>375</v>
      </c>
      <c r="AU61" s="490" t="s">
        <v>376</v>
      </c>
      <c r="AV61" s="366">
        <v>45209</v>
      </c>
      <c r="AW61" s="342" t="s">
        <v>377</v>
      </c>
      <c r="AX61" s="334"/>
      <c r="AY61" s="334"/>
      <c r="AZ61" s="342"/>
      <c r="BA61" s="334"/>
      <c r="BB61" s="348"/>
      <c r="BC61" s="1087">
        <v>45334</v>
      </c>
      <c r="BD61" s="1085" t="s">
        <v>1407</v>
      </c>
      <c r="BE61" s="1081" t="s">
        <v>195</v>
      </c>
      <c r="BF61" s="1083" t="s">
        <v>1399</v>
      </c>
      <c r="BG61" s="1081"/>
      <c r="BH61" s="1081" t="s">
        <v>152</v>
      </c>
      <c r="BI61" s="1085" t="s">
        <v>1400</v>
      </c>
      <c r="BJ61" s="1381" t="s">
        <v>1340</v>
      </c>
      <c r="BK61" s="985"/>
      <c r="BL61" s="985">
        <v>1</v>
      </c>
      <c r="BM61" s="985"/>
      <c r="BN61" s="1355"/>
      <c r="BO61" s="1355"/>
      <c r="BP61" s="1355">
        <v>1</v>
      </c>
      <c r="BQ61" s="1355"/>
      <c r="BR61" s="1105"/>
      <c r="BS61" s="1105">
        <f>SUM(BN61:BQ62)</f>
        <v>1</v>
      </c>
    </row>
    <row r="62" spans="1:71" ht="13.5" customHeight="1">
      <c r="A62" s="1106"/>
      <c r="B62" s="1108"/>
      <c r="C62" s="1108"/>
      <c r="D62" s="1108"/>
      <c r="E62" s="1156"/>
      <c r="F62" s="1108"/>
      <c r="G62" s="1108"/>
      <c r="H62" s="1108"/>
      <c r="I62" s="1108"/>
      <c r="J62" s="1108"/>
      <c r="K62" s="1159"/>
      <c r="L62" s="1108"/>
      <c r="M62" s="1108"/>
      <c r="N62" s="1124"/>
      <c r="O62" s="1108"/>
      <c r="P62" s="1112"/>
      <c r="Q62" s="1124"/>
      <c r="R62" s="1124"/>
      <c r="S62" s="1124"/>
      <c r="T62" s="1124"/>
      <c r="U62" s="1151"/>
      <c r="V62" s="1167"/>
      <c r="W62" s="1163"/>
      <c r="X62" s="1108"/>
      <c r="Y62" s="1106"/>
      <c r="Z62" s="336" t="s">
        <v>1382</v>
      </c>
      <c r="AA62" s="343" t="s">
        <v>89</v>
      </c>
      <c r="AB62" s="340" t="s">
        <v>167</v>
      </c>
      <c r="AC62" s="343" t="s">
        <v>91</v>
      </c>
      <c r="AD62" s="343" t="s">
        <v>92</v>
      </c>
      <c r="AE62" s="337">
        <f>VLOOKUP(AD62,'Datos Validacion'!$K$6:$L$8,2,0)</f>
        <v>0.25</v>
      </c>
      <c r="AF62" s="340" t="s">
        <v>188</v>
      </c>
      <c r="AG62" s="337">
        <f>VLOOKUP(AF62,'Datos Validacion'!$M$6:$N$7,2,0)</f>
        <v>0.25</v>
      </c>
      <c r="AH62" s="343" t="s">
        <v>94</v>
      </c>
      <c r="AI62" s="336" t="s">
        <v>209</v>
      </c>
      <c r="AJ62" s="343" t="s">
        <v>96</v>
      </c>
      <c r="AK62" s="340" t="s">
        <v>210</v>
      </c>
      <c r="AL62" s="345">
        <f t="shared" ref="AL62:AL65" si="43">+AE62+AG62</f>
        <v>0.5</v>
      </c>
      <c r="AM62" s="1123"/>
      <c r="AN62" s="1123"/>
      <c r="AO62" s="1123"/>
      <c r="AP62" s="1123"/>
      <c r="AQ62" s="1109"/>
      <c r="AR62" s="1119"/>
      <c r="AS62" s="1126"/>
      <c r="AT62" s="365" t="s">
        <v>211</v>
      </c>
      <c r="AU62" s="348" t="s">
        <v>378</v>
      </c>
      <c r="AV62" s="366">
        <v>45209</v>
      </c>
      <c r="AW62" s="342" t="str">
        <f>AW61</f>
        <v>Pendiente publicar noticia uso adecuado de activos de información</v>
      </c>
      <c r="AX62" s="334"/>
      <c r="AY62" s="334"/>
      <c r="AZ62" s="342"/>
      <c r="BA62" s="334"/>
      <c r="BB62" s="348"/>
      <c r="BC62" s="1088"/>
      <c r="BD62" s="1086"/>
      <c r="BE62" s="1082"/>
      <c r="BF62" s="1084"/>
      <c r="BG62" s="1082"/>
      <c r="BH62" s="1082"/>
      <c r="BI62" s="1086"/>
      <c r="BJ62" s="1382"/>
      <c r="BK62" s="987"/>
      <c r="BL62" s="987"/>
      <c r="BM62" s="987"/>
      <c r="BN62" s="1364"/>
      <c r="BO62" s="1364"/>
      <c r="BP62" s="1364"/>
      <c r="BQ62" s="1364"/>
      <c r="BR62" s="1106"/>
      <c r="BS62" s="1109"/>
    </row>
    <row r="63" spans="1:71" ht="25.5" hidden="1" customHeight="1">
      <c r="A63" s="1117" t="s">
        <v>1330</v>
      </c>
      <c r="B63" s="329"/>
      <c r="C63" s="329"/>
      <c r="D63" s="1117" t="s">
        <v>379</v>
      </c>
      <c r="E63" s="1165" t="s">
        <v>380</v>
      </c>
      <c r="F63" s="1111" t="s">
        <v>381</v>
      </c>
      <c r="G63" s="1111" t="s">
        <v>382</v>
      </c>
      <c r="H63" s="1111" t="s">
        <v>383</v>
      </c>
      <c r="I63" s="1111" t="s">
        <v>384</v>
      </c>
      <c r="J63" s="1111" t="s">
        <v>385</v>
      </c>
      <c r="K63" s="1164">
        <v>16</v>
      </c>
      <c r="L63" s="1111" t="s">
        <v>354</v>
      </c>
      <c r="M63" s="1111" t="s">
        <v>386</v>
      </c>
      <c r="N63" s="1118" t="s">
        <v>239</v>
      </c>
      <c r="O63" s="1107" t="s">
        <v>387</v>
      </c>
      <c r="P63" s="1009">
        <v>16</v>
      </c>
      <c r="Q63" s="1118" t="s">
        <v>388</v>
      </c>
      <c r="R63" s="1118" t="s">
        <v>82</v>
      </c>
      <c r="S63" s="1118" t="s">
        <v>136</v>
      </c>
      <c r="T63" s="1118" t="s">
        <v>389</v>
      </c>
      <c r="U63" s="1147">
        <f>VLOOKUP(T63,'Datos Validacion'!$C$6:$D$10,2,0)</f>
        <v>0.2</v>
      </c>
      <c r="V63" s="1149" t="s">
        <v>163</v>
      </c>
      <c r="W63" s="1137">
        <f>VLOOKUP(V63,'Datos Validacion'!$E$6:$F$15,2,0)</f>
        <v>0.8</v>
      </c>
      <c r="X63" s="1107" t="s">
        <v>1390</v>
      </c>
      <c r="Y63" s="1105" t="s">
        <v>165</v>
      </c>
      <c r="Z63" s="400" t="s">
        <v>1379</v>
      </c>
      <c r="AA63" s="393" t="s">
        <v>89</v>
      </c>
      <c r="AB63" s="392" t="s">
        <v>391</v>
      </c>
      <c r="AC63" s="394" t="s">
        <v>91</v>
      </c>
      <c r="AD63" s="394" t="s">
        <v>92</v>
      </c>
      <c r="AE63" s="395">
        <f>VLOOKUP(AD63,'Datos Validacion'!$K$6:$L$8,2,0)</f>
        <v>0.25</v>
      </c>
      <c r="AF63" s="396" t="s">
        <v>93</v>
      </c>
      <c r="AG63" s="395">
        <f>VLOOKUP(AF63,'Datos Validacion'!$M$6:$N$7,2,0)</f>
        <v>0.15</v>
      </c>
      <c r="AH63" s="394" t="s">
        <v>94</v>
      </c>
      <c r="AI63" s="392" t="s">
        <v>274</v>
      </c>
      <c r="AJ63" s="394" t="s">
        <v>96</v>
      </c>
      <c r="AK63" s="401" t="s">
        <v>392</v>
      </c>
      <c r="AL63" s="397">
        <f t="shared" si="43"/>
        <v>0.4</v>
      </c>
      <c r="AM63" s="1121" t="str">
        <f>IF(AN63&lt;=20%,"MUY BAJA",IF(AN63&lt;=40%,"BAJA",IF(AN63&lt;=60%,"MEDIA",IF(AN63&lt;=80%,"ALTA","MUY ALTA"))))</f>
        <v>MUY BAJA</v>
      </c>
      <c r="AN63" s="1121">
        <f>IF(OR(AD63="prevenir",AD63="detectar"),(U63-(U63*AL63)), U63)</f>
        <v>0.12</v>
      </c>
      <c r="AO63" s="1121" t="str">
        <f>IF(AP63&lt;=20%,"LEVE",IF(AP63&lt;=40%,"MENOR",IF(AP63&lt;=60%,"MODERADO",IF(AP63&lt;=80%,"MAYOR","CATASTROFICO"))))</f>
        <v>MAYOR</v>
      </c>
      <c r="AP63" s="1121">
        <f>IF(AD63="corregir",(W63-(W63*AL63)), W63)</f>
        <v>0.8</v>
      </c>
      <c r="AQ63" s="1105" t="s">
        <v>165</v>
      </c>
      <c r="AR63" s="1118" t="s">
        <v>191</v>
      </c>
      <c r="AS63" s="1125"/>
      <c r="AT63" s="413" t="s">
        <v>99</v>
      </c>
      <c r="AU63" s="348" t="s">
        <v>393</v>
      </c>
      <c r="AV63" s="349">
        <v>45209</v>
      </c>
      <c r="AW63" s="374" t="str">
        <f>AW19</f>
        <v>Se verificó y documentó el nivel de clasificación de la información de  las Actas de Conciliación, las cuales se encuentran registradas en el indicie de información clasificada y reservada de la entidad y que se encuentra publicada en la sección de datos abiertos del Mincit.</v>
      </c>
      <c r="AX63" s="352" t="str">
        <f t="shared" ref="AX63:BB63" si="44">AX19</f>
        <v>GRUPO DE GESTION DOCUMENTAL</v>
      </c>
      <c r="AY63" s="361" t="s">
        <v>145</v>
      </c>
      <c r="AZ63" s="352"/>
      <c r="BA63" s="352" t="str">
        <f t="shared" si="44"/>
        <v>x</v>
      </c>
      <c r="BB63" s="374" t="str">
        <f t="shared" si="44"/>
        <v>Porque se capacitó  y sensibilizó en temas relacionados con la conservación de documentos a todo el personal de la entidad en la correcta clasificación de la información y asegurar que los registros queden establecidos  en las Tablas de Retencion Documental</v>
      </c>
      <c r="BC63" s="349"/>
      <c r="BD63" s="350"/>
      <c r="BE63" s="352"/>
      <c r="BF63" s="450"/>
      <c r="BG63" s="352"/>
      <c r="BH63" s="352"/>
      <c r="BI63" s="350"/>
      <c r="BJ63" s="582"/>
      <c r="BK63" s="535"/>
      <c r="BL63" s="535"/>
      <c r="BM63" s="535"/>
      <c r="BN63" s="1367"/>
      <c r="BO63" s="1367">
        <v>1</v>
      </c>
      <c r="BP63" s="1367"/>
      <c r="BQ63" s="1367"/>
      <c r="BR63" s="1117"/>
      <c r="BS63" s="1105">
        <f>SUM(BN63:BQ65)</f>
        <v>1</v>
      </c>
    </row>
    <row r="64" spans="1:71" ht="25.5" hidden="1" customHeight="1">
      <c r="A64" s="1117"/>
      <c r="B64" s="329"/>
      <c r="C64" s="329"/>
      <c r="D64" s="1117"/>
      <c r="E64" s="1165"/>
      <c r="F64" s="1111"/>
      <c r="G64" s="1111"/>
      <c r="H64" s="1111"/>
      <c r="I64" s="1111"/>
      <c r="J64" s="1111"/>
      <c r="K64" s="1164"/>
      <c r="L64" s="1111"/>
      <c r="M64" s="1111"/>
      <c r="N64" s="1124"/>
      <c r="O64" s="1108"/>
      <c r="P64" s="1112"/>
      <c r="Q64" s="1124"/>
      <c r="R64" s="1124"/>
      <c r="S64" s="1124"/>
      <c r="T64" s="1124"/>
      <c r="U64" s="1151"/>
      <c r="V64" s="1152"/>
      <c r="W64" s="1163"/>
      <c r="X64" s="1108"/>
      <c r="Y64" s="1106"/>
      <c r="Z64" s="334" t="s">
        <v>1381</v>
      </c>
      <c r="AA64" s="343" t="s">
        <v>89</v>
      </c>
      <c r="AB64" s="336" t="s">
        <v>289</v>
      </c>
      <c r="AC64" s="343" t="s">
        <v>91</v>
      </c>
      <c r="AD64" s="343" t="s">
        <v>92</v>
      </c>
      <c r="AE64" s="337">
        <f>VLOOKUP(AD64,'Datos Validacion'!$K$6:$L$8,2,0)</f>
        <v>0.25</v>
      </c>
      <c r="AF64" s="340" t="s">
        <v>188</v>
      </c>
      <c r="AG64" s="337">
        <f>VLOOKUP(AF64,'Datos Validacion'!$M$6:$N$7,2,0)</f>
        <v>0.25</v>
      </c>
      <c r="AH64" s="343" t="s">
        <v>94</v>
      </c>
      <c r="AI64" s="336" t="s">
        <v>327</v>
      </c>
      <c r="AJ64" s="343" t="s">
        <v>96</v>
      </c>
      <c r="AK64" s="340" t="s">
        <v>290</v>
      </c>
      <c r="AL64" s="397">
        <f>+AE64+AG64</f>
        <v>0.5</v>
      </c>
      <c r="AM64" s="1122"/>
      <c r="AN64" s="1122"/>
      <c r="AO64" s="1122"/>
      <c r="AP64" s="1122"/>
      <c r="AQ64" s="1106"/>
      <c r="AR64" s="1124"/>
      <c r="AS64" s="1126"/>
      <c r="AT64" s="365" t="s">
        <v>394</v>
      </c>
      <c r="AU64" s="491" t="s">
        <v>395</v>
      </c>
      <c r="AV64" s="366">
        <v>45209</v>
      </c>
      <c r="AW64" s="348" t="str">
        <f>AW29</f>
        <v>Infomes periodicos de seguimiento alertas de eventos e incidentes</v>
      </c>
      <c r="AX64" s="334" t="s">
        <v>205</v>
      </c>
      <c r="AY64" s="367" t="s">
        <v>151</v>
      </c>
      <c r="AZ64" s="342"/>
      <c r="BA64" s="334" t="s">
        <v>152</v>
      </c>
      <c r="BB64" s="348" t="s">
        <v>206</v>
      </c>
      <c r="BC64" s="492">
        <f>BC24</f>
        <v>45335</v>
      </c>
      <c r="BD64" s="492" t="str">
        <f t="shared" ref="BD64:BJ64" si="45">BD24</f>
        <v>Infomes periodicos de seguimiento alertas de eventos e incidentes</v>
      </c>
      <c r="BE64" s="492" t="str">
        <f t="shared" si="45"/>
        <v>Oficina Sistemas de Información 
- Monitoreo Plataforma Tecnológica</v>
      </c>
      <c r="BF64" s="492" t="str">
        <f t="shared" si="45"/>
        <v>MRSPI2022 Seguimeinto Acciones 202312 202402</v>
      </c>
      <c r="BG64" s="492">
        <f t="shared" si="45"/>
        <v>0</v>
      </c>
      <c r="BH64" s="492" t="str">
        <f t="shared" si="45"/>
        <v>X</v>
      </c>
      <c r="BI64" s="492" t="str">
        <f t="shared" si="45"/>
        <v>ANS Contrato GC363-2025</v>
      </c>
      <c r="BJ64" s="596" t="str">
        <f t="shared" si="45"/>
        <v>Cumplida</v>
      </c>
      <c r="BK64" s="535">
        <v>1</v>
      </c>
      <c r="BL64" s="535"/>
      <c r="BM64" s="535"/>
      <c r="BN64" s="1367"/>
      <c r="BO64" s="1367"/>
      <c r="BP64" s="1367"/>
      <c r="BQ64" s="1367"/>
      <c r="BR64" s="1117"/>
      <c r="BS64" s="1106"/>
    </row>
    <row r="65" spans="1:71" ht="25.5" hidden="1" customHeight="1">
      <c r="A65" s="1117"/>
      <c r="B65" s="329"/>
      <c r="C65" s="329"/>
      <c r="D65" s="1117"/>
      <c r="E65" s="1165"/>
      <c r="F65" s="1111"/>
      <c r="G65" s="1111"/>
      <c r="H65" s="1111"/>
      <c r="I65" s="1111"/>
      <c r="J65" s="1111"/>
      <c r="K65" s="1164"/>
      <c r="L65" s="1111"/>
      <c r="M65" s="1111"/>
      <c r="N65" s="1124"/>
      <c r="O65" s="1108"/>
      <c r="P65" s="1112"/>
      <c r="Q65" s="1124"/>
      <c r="R65" s="1124"/>
      <c r="S65" s="1124"/>
      <c r="T65" s="1124"/>
      <c r="U65" s="1151"/>
      <c r="V65" s="1152"/>
      <c r="W65" s="1163"/>
      <c r="X65" s="1108"/>
      <c r="Y65" s="1106"/>
      <c r="Z65" s="336" t="s">
        <v>1382</v>
      </c>
      <c r="AA65" s="343" t="s">
        <v>89</v>
      </c>
      <c r="AB65" s="340" t="s">
        <v>167</v>
      </c>
      <c r="AC65" s="343" t="s">
        <v>91</v>
      </c>
      <c r="AD65" s="343" t="s">
        <v>92</v>
      </c>
      <c r="AE65" s="337">
        <f>VLOOKUP(AD65,'Datos Validacion'!$K$6:$L$8,2,0)</f>
        <v>0.25</v>
      </c>
      <c r="AF65" s="340" t="s">
        <v>188</v>
      </c>
      <c r="AG65" s="337">
        <f>VLOOKUP(AF65,'Datos Validacion'!$M$6:$N$7,2,0)</f>
        <v>0.25</v>
      </c>
      <c r="AH65" s="343" t="s">
        <v>94</v>
      </c>
      <c r="AI65" s="336" t="s">
        <v>209</v>
      </c>
      <c r="AJ65" s="343" t="s">
        <v>96</v>
      </c>
      <c r="AK65" s="340" t="s">
        <v>210</v>
      </c>
      <c r="AL65" s="397">
        <f t="shared" si="43"/>
        <v>0.5</v>
      </c>
      <c r="AM65" s="1123"/>
      <c r="AN65" s="1123"/>
      <c r="AO65" s="1123"/>
      <c r="AP65" s="1123"/>
      <c r="AQ65" s="1109"/>
      <c r="AR65" s="1119"/>
      <c r="AS65" s="1126"/>
      <c r="AT65" s="365" t="s">
        <v>211</v>
      </c>
      <c r="AU65" s="375" t="s">
        <v>396</v>
      </c>
      <c r="AV65" s="414">
        <v>45209</v>
      </c>
      <c r="AW65" s="342" t="str">
        <f>AW42</f>
        <v>Infomes periodicos de seguimiento alertas de eventos e incidentes</v>
      </c>
      <c r="AX65" s="342" t="str">
        <f t="shared" ref="AX65:BB65" si="46">AX42</f>
        <v>Oficina Sistemas de Información 
- Monitoreo Plataforma Tecnológica</v>
      </c>
      <c r="AY65" s="342" t="str">
        <f t="shared" si="46"/>
        <v>MRSPI2022 Seguimiento 202310</v>
      </c>
      <c r="AZ65" s="342">
        <f t="shared" si="46"/>
        <v>0</v>
      </c>
      <c r="BA65" s="342" t="str">
        <f t="shared" si="46"/>
        <v>X</v>
      </c>
      <c r="BB65" s="342" t="str">
        <f t="shared" si="46"/>
        <v>ANS Contrato GC109-2023</v>
      </c>
      <c r="BC65" s="376">
        <f>BC24</f>
        <v>45335</v>
      </c>
      <c r="BD65" s="444" t="str">
        <f t="shared" ref="BD65:BJ65" si="47">BD24</f>
        <v>Infomes periodicos de seguimiento alertas de eventos e incidentes</v>
      </c>
      <c r="BE65" s="376" t="str">
        <f t="shared" si="47"/>
        <v>Oficina Sistemas de Información 
- Monitoreo Plataforma Tecnológica</v>
      </c>
      <c r="BF65" s="455" t="str">
        <f t="shared" si="47"/>
        <v>MRSPI2022 Seguimeinto Acciones 202312 202402</v>
      </c>
      <c r="BG65" s="376">
        <f t="shared" si="47"/>
        <v>0</v>
      </c>
      <c r="BH65" s="376" t="str">
        <f t="shared" si="47"/>
        <v>X</v>
      </c>
      <c r="BI65" s="444" t="str">
        <f t="shared" si="47"/>
        <v>ANS Contrato GC363-2025</v>
      </c>
      <c r="BJ65" s="587" t="str">
        <f t="shared" si="47"/>
        <v>Cumplida</v>
      </c>
      <c r="BK65" s="535">
        <v>1</v>
      </c>
      <c r="BL65" s="535"/>
      <c r="BM65" s="535"/>
      <c r="BN65" s="1367"/>
      <c r="BO65" s="1367"/>
      <c r="BP65" s="1367"/>
      <c r="BQ65" s="1367"/>
      <c r="BR65" s="1117"/>
      <c r="BS65" s="1109"/>
    </row>
    <row r="66" spans="1:71" ht="15.75" customHeight="1">
      <c r="A66" s="1009" t="s">
        <v>1331</v>
      </c>
      <c r="B66" s="329"/>
      <c r="C66" s="329"/>
      <c r="D66" s="1009"/>
      <c r="E66" s="1127" t="s">
        <v>397</v>
      </c>
      <c r="F66" s="1107" t="s">
        <v>398</v>
      </c>
      <c r="G66" s="1107" t="s">
        <v>382</v>
      </c>
      <c r="H66" s="1107" t="s">
        <v>399</v>
      </c>
      <c r="I66" s="1107" t="s">
        <v>400</v>
      </c>
      <c r="J66" s="1107" t="s">
        <v>401</v>
      </c>
      <c r="K66" s="1139">
        <v>17</v>
      </c>
      <c r="L66" s="1107" t="s">
        <v>402</v>
      </c>
      <c r="M66" s="1107" t="s">
        <v>402</v>
      </c>
      <c r="N66" s="1118" t="s">
        <v>79</v>
      </c>
      <c r="O66" s="1107" t="s">
        <v>403</v>
      </c>
      <c r="P66" s="1009">
        <v>17</v>
      </c>
      <c r="Q66" s="1118" t="s">
        <v>323</v>
      </c>
      <c r="R66" s="1118" t="s">
        <v>82</v>
      </c>
      <c r="S66" s="1118" t="s">
        <v>347</v>
      </c>
      <c r="T66" s="1118" t="s">
        <v>184</v>
      </c>
      <c r="U66" s="1147">
        <f>VLOOKUP(T66,'Datos Validacion'!$C$6:$D$10,2,0)</f>
        <v>0.4</v>
      </c>
      <c r="V66" s="1149" t="s">
        <v>263</v>
      </c>
      <c r="W66" s="1137">
        <f>VLOOKUP(V66,'Datos Validacion'!$E$6:$F$15,2,0)</f>
        <v>0.6</v>
      </c>
      <c r="X66" s="1105" t="s">
        <v>404</v>
      </c>
      <c r="Y66" s="1105" t="s">
        <v>263</v>
      </c>
      <c r="Z66" s="1107" t="s">
        <v>1388</v>
      </c>
      <c r="AA66" s="343" t="s">
        <v>89</v>
      </c>
      <c r="AB66" s="336" t="s">
        <v>266</v>
      </c>
      <c r="AC66" s="343" t="s">
        <v>91</v>
      </c>
      <c r="AD66" s="343" t="s">
        <v>92</v>
      </c>
      <c r="AE66" s="337">
        <f>VLOOKUP(AD66,'Datos Validacion'!$K$6:$L$8,2,0)</f>
        <v>0.25</v>
      </c>
      <c r="AF66" s="340" t="s">
        <v>188</v>
      </c>
      <c r="AG66" s="337">
        <f>VLOOKUP(AF66,'Datos Validacion'!$M$6:$N$7,2,0)</f>
        <v>0.25</v>
      </c>
      <c r="AH66" s="343" t="s">
        <v>94</v>
      </c>
      <c r="AI66" s="336" t="s">
        <v>267</v>
      </c>
      <c r="AJ66" s="343" t="s">
        <v>96</v>
      </c>
      <c r="AK66" s="340" t="s">
        <v>405</v>
      </c>
      <c r="AL66" s="345">
        <f>+AE66+AG66</f>
        <v>0.5</v>
      </c>
      <c r="AM66" s="1121" t="str">
        <f>IF(AN66&lt;=20%,"MUY BAJA",IF(AN66&lt;=40%,"BAJA",IF(AN66&lt;=60%,"MEDIA",IF(AN66&lt;=80%,"ALTA","MUY ALTA"))))</f>
        <v>MUY BAJA</v>
      </c>
      <c r="AN66" s="1121">
        <f>IF(OR(AD66="prevenir",AD66="detectar"),(U66-(U66*AL66)), U66)</f>
        <v>0.2</v>
      </c>
      <c r="AO66" s="1121" t="str">
        <f>IF(AP66&lt;=20%,"LEVE",IF(AP66&lt;=40%,"MENOR",IF(AP66&lt;=60%,"MODERADO",IF(AP66&lt;=80%,"MAYOR","CATASTROFICO"))))</f>
        <v>MODERADO</v>
      </c>
      <c r="AP66" s="1121">
        <f>IF(AD66="corregir",(W66-(W66*AL66)), W66)</f>
        <v>0.6</v>
      </c>
      <c r="AQ66" s="1105" t="s">
        <v>263</v>
      </c>
      <c r="AR66" s="1118" t="s">
        <v>191</v>
      </c>
      <c r="AS66" s="1125"/>
      <c r="AT66" s="406" t="s">
        <v>99</v>
      </c>
      <c r="AU66" s="1160" t="s">
        <v>350</v>
      </c>
      <c r="AV66" s="993">
        <v>45209</v>
      </c>
      <c r="AW66" s="1161" t="str">
        <f>AW35</f>
        <v xml:space="preserve">Pendiente de publicar en noviembre 2023 noticia sobre aplicación de políticas de segurida de la información. </v>
      </c>
      <c r="AX66" s="1118" t="str">
        <f t="shared" ref="AX66:BB66" si="48">AX35</f>
        <v>Oficina Sistemas de Información 
SPI</v>
      </c>
      <c r="AY66" s="1118">
        <f t="shared" si="48"/>
        <v>0</v>
      </c>
      <c r="AZ66" s="1118"/>
      <c r="BA66" s="1118">
        <f t="shared" si="48"/>
        <v>0</v>
      </c>
      <c r="BB66" s="1120">
        <f t="shared" si="48"/>
        <v>0</v>
      </c>
      <c r="BC66" s="1104" t="str">
        <f>BC35</f>
        <v>12/02/204</v>
      </c>
      <c r="BD66" s="1071" t="str">
        <f t="shared" ref="BD66:BJ66" si="49">BD35</f>
        <v>Durante el 2024 se adelantarán publicaciones de buenas prácticas de seguridad y privacidad de la información y el manejo de repositorios de almacenamientos.</v>
      </c>
      <c r="BE66" s="1104" t="str">
        <f t="shared" si="49"/>
        <v>Oficina Sistemas de Información 
SPI</v>
      </c>
      <c r="BF66" s="1104" t="str">
        <f t="shared" si="49"/>
        <v>2 ECCS SPI 2024</v>
      </c>
      <c r="BG66" s="1104"/>
      <c r="BH66" s="1104" t="str">
        <f t="shared" si="49"/>
        <v>X</v>
      </c>
      <c r="BI66" s="1104" t="str">
        <f t="shared" si="49"/>
        <v>Se implementan controles de acceso de usuarios a servicios de almacenamiento institucionales</v>
      </c>
      <c r="BJ66" s="1380" t="str">
        <f t="shared" si="49"/>
        <v xml:space="preserve">En Ejecución </v>
      </c>
      <c r="BK66" s="1015"/>
      <c r="BL66" s="1015">
        <v>1</v>
      </c>
      <c r="BM66" s="1015"/>
      <c r="BN66" s="1362"/>
      <c r="BO66" s="1362"/>
      <c r="BP66" s="1362"/>
      <c r="BQ66" s="1362">
        <v>1</v>
      </c>
      <c r="BR66" s="1009"/>
      <c r="BS66" s="1105">
        <f>SUM(BN66:BQ70)</f>
        <v>1</v>
      </c>
    </row>
    <row r="67" spans="1:71" ht="15.75" customHeight="1">
      <c r="A67" s="1112"/>
      <c r="B67" s="329"/>
      <c r="C67" s="329"/>
      <c r="D67" s="1112"/>
      <c r="E67" s="1156"/>
      <c r="F67" s="1108"/>
      <c r="G67" s="1108"/>
      <c r="H67" s="1108"/>
      <c r="I67" s="1108"/>
      <c r="J67" s="1108"/>
      <c r="K67" s="1159"/>
      <c r="L67" s="1108"/>
      <c r="M67" s="1108"/>
      <c r="N67" s="1124"/>
      <c r="O67" s="1108"/>
      <c r="P67" s="1112"/>
      <c r="Q67" s="1124"/>
      <c r="R67" s="1124"/>
      <c r="S67" s="1124"/>
      <c r="T67" s="1124"/>
      <c r="U67" s="1151"/>
      <c r="V67" s="1152"/>
      <c r="W67" s="1163"/>
      <c r="X67" s="1106"/>
      <c r="Y67" s="1106"/>
      <c r="Z67" s="1110"/>
      <c r="AA67" s="343" t="s">
        <v>89</v>
      </c>
      <c r="AB67" s="336" t="s">
        <v>266</v>
      </c>
      <c r="AC67" s="343" t="s">
        <v>91</v>
      </c>
      <c r="AD67" s="343" t="s">
        <v>92</v>
      </c>
      <c r="AE67" s="337">
        <f>VLOOKUP(AD67,'Datos Validacion'!$K$6:$L$8,2,0)</f>
        <v>0.25</v>
      </c>
      <c r="AF67" s="340" t="s">
        <v>188</v>
      </c>
      <c r="AG67" s="337">
        <f>VLOOKUP(AF67,'Datos Validacion'!$M$6:$N$7,2,0)</f>
        <v>0.25</v>
      </c>
      <c r="AH67" s="343" t="s">
        <v>94</v>
      </c>
      <c r="AI67" s="336" t="s">
        <v>286</v>
      </c>
      <c r="AJ67" s="343" t="s">
        <v>96</v>
      </c>
      <c r="AK67" s="340" t="s">
        <v>405</v>
      </c>
      <c r="AL67" s="345">
        <f t="shared" ref="AL67:AL78" si="50">+AE67+AG67</f>
        <v>0.5</v>
      </c>
      <c r="AM67" s="1122"/>
      <c r="AN67" s="1122"/>
      <c r="AO67" s="1122"/>
      <c r="AP67" s="1122"/>
      <c r="AQ67" s="1106"/>
      <c r="AR67" s="1124"/>
      <c r="AS67" s="1126"/>
      <c r="AT67" s="406" t="s">
        <v>287</v>
      </c>
      <c r="AU67" s="1160"/>
      <c r="AV67" s="995"/>
      <c r="AW67" s="1162"/>
      <c r="AX67" s="1119"/>
      <c r="AY67" s="1119"/>
      <c r="AZ67" s="1119"/>
      <c r="BA67" s="1119"/>
      <c r="BB67" s="1120"/>
      <c r="BC67" s="1104"/>
      <c r="BD67" s="1071"/>
      <c r="BE67" s="1104"/>
      <c r="BF67" s="1104"/>
      <c r="BG67" s="1104"/>
      <c r="BH67" s="1104"/>
      <c r="BI67" s="1104"/>
      <c r="BJ67" s="1380"/>
      <c r="BK67" s="1015"/>
      <c r="BL67" s="1015"/>
      <c r="BM67" s="1015"/>
      <c r="BN67" s="1363"/>
      <c r="BO67" s="1363"/>
      <c r="BP67" s="1363"/>
      <c r="BQ67" s="1363"/>
      <c r="BR67" s="1112"/>
      <c r="BS67" s="1106"/>
    </row>
    <row r="68" spans="1:71" ht="15.75" hidden="1" customHeight="1">
      <c r="A68" s="1112"/>
      <c r="B68" s="329"/>
      <c r="C68" s="329"/>
      <c r="D68" s="1112"/>
      <c r="E68" s="1156"/>
      <c r="F68" s="1108"/>
      <c r="G68" s="1108"/>
      <c r="H68" s="1108"/>
      <c r="I68" s="1108"/>
      <c r="J68" s="1108"/>
      <c r="K68" s="1159"/>
      <c r="L68" s="1108"/>
      <c r="M68" s="1108"/>
      <c r="N68" s="1124"/>
      <c r="O68" s="1108"/>
      <c r="P68" s="1112"/>
      <c r="Q68" s="1124"/>
      <c r="R68" s="1124"/>
      <c r="S68" s="1124"/>
      <c r="T68" s="1124"/>
      <c r="U68" s="1151"/>
      <c r="V68" s="1152"/>
      <c r="W68" s="1163"/>
      <c r="X68" s="1106"/>
      <c r="Y68" s="1106"/>
      <c r="Z68" s="391" t="s">
        <v>1372</v>
      </c>
      <c r="AA68" s="343" t="s">
        <v>89</v>
      </c>
      <c r="AB68" s="340" t="s">
        <v>215</v>
      </c>
      <c r="AC68" s="343" t="s">
        <v>91</v>
      </c>
      <c r="AD68" s="343" t="s">
        <v>92</v>
      </c>
      <c r="AE68" s="337">
        <f>VLOOKUP(AD68,'Datos Validacion'!$K$6:$L$8,2,0)</f>
        <v>0.25</v>
      </c>
      <c r="AF68" s="340" t="s">
        <v>188</v>
      </c>
      <c r="AG68" s="337">
        <f>VLOOKUP(AF68,'Datos Validacion'!$M$6:$N$7,2,0)</f>
        <v>0.25</v>
      </c>
      <c r="AH68" s="343" t="s">
        <v>94</v>
      </c>
      <c r="AI68" s="336" t="s">
        <v>216</v>
      </c>
      <c r="AJ68" s="343" t="s">
        <v>96</v>
      </c>
      <c r="AK68" s="340" t="s">
        <v>406</v>
      </c>
      <c r="AL68" s="345">
        <f t="shared" si="50"/>
        <v>0.5</v>
      </c>
      <c r="AM68" s="1122"/>
      <c r="AN68" s="1122"/>
      <c r="AO68" s="1122"/>
      <c r="AP68" s="1122"/>
      <c r="AQ68" s="1106"/>
      <c r="AR68" s="1124"/>
      <c r="AS68" s="1126"/>
      <c r="AT68" s="365" t="s">
        <v>192</v>
      </c>
      <c r="AU68" s="368" t="s">
        <v>407</v>
      </c>
      <c r="AV68" s="414">
        <v>45209</v>
      </c>
      <c r="AW68" s="342" t="s">
        <v>194</v>
      </c>
      <c r="AX68" s="334" t="s">
        <v>195</v>
      </c>
      <c r="AY68" s="369" t="s">
        <v>196</v>
      </c>
      <c r="AZ68" s="342"/>
      <c r="BA68" s="334" t="s">
        <v>152</v>
      </c>
      <c r="BB68" s="348" t="s">
        <v>197</v>
      </c>
      <c r="BC68" s="370">
        <f>BC22</f>
        <v>45335</v>
      </c>
      <c r="BD68" s="442" t="str">
        <f t="shared" ref="BD68:BJ68" si="51">BD22</f>
        <v>Reportes de Accesos a los Servicios de TI, Aplicaciones y Sitios Web</v>
      </c>
      <c r="BE68" s="370" t="str">
        <f t="shared" si="51"/>
        <v>Oficina Sistemas de Información 
SPI</v>
      </c>
      <c r="BF68" s="452" t="str">
        <f t="shared" si="51"/>
        <v>MRSPI2022 Seguimeinto Acciones 202312 202402</v>
      </c>
      <c r="BG68" s="370"/>
      <c r="BH68" s="370" t="str">
        <f t="shared" si="51"/>
        <v>X</v>
      </c>
      <c r="BI68" s="442" t="str">
        <f t="shared" si="51"/>
        <v>Revisión periódica de accesos a los servicios de aplicativos Web institucionales.</v>
      </c>
      <c r="BJ68" s="584" t="str">
        <f t="shared" si="51"/>
        <v>Cumplida</v>
      </c>
      <c r="BK68" s="535">
        <v>1</v>
      </c>
      <c r="BL68" s="535"/>
      <c r="BM68" s="535"/>
      <c r="BN68" s="1363"/>
      <c r="BO68" s="1363"/>
      <c r="BP68" s="1363"/>
      <c r="BQ68" s="1363"/>
      <c r="BR68" s="1112"/>
      <c r="BS68" s="1106"/>
    </row>
    <row r="69" spans="1:71" ht="15.75" hidden="1" customHeight="1">
      <c r="A69" s="1112"/>
      <c r="B69" s="329"/>
      <c r="C69" s="329"/>
      <c r="D69" s="1112"/>
      <c r="E69" s="1156"/>
      <c r="F69" s="1108"/>
      <c r="G69" s="1108"/>
      <c r="H69" s="1108"/>
      <c r="I69" s="1108"/>
      <c r="J69" s="1108"/>
      <c r="K69" s="1159"/>
      <c r="L69" s="1108"/>
      <c r="M69" s="1108"/>
      <c r="N69" s="1124"/>
      <c r="O69" s="1108"/>
      <c r="P69" s="1112"/>
      <c r="Q69" s="1124"/>
      <c r="R69" s="1124"/>
      <c r="S69" s="1124"/>
      <c r="T69" s="1124"/>
      <c r="U69" s="1151"/>
      <c r="V69" s="1152"/>
      <c r="W69" s="1163"/>
      <c r="X69" s="1106"/>
      <c r="Y69" s="1106"/>
      <c r="Z69" s="391" t="s">
        <v>1365</v>
      </c>
      <c r="AA69" s="343" t="s">
        <v>89</v>
      </c>
      <c r="AB69" s="336" t="s">
        <v>187</v>
      </c>
      <c r="AC69" s="343" t="s">
        <v>91</v>
      </c>
      <c r="AD69" s="343" t="s">
        <v>92</v>
      </c>
      <c r="AE69" s="337">
        <f>VLOOKUP(AD69,'Datos Validacion'!$K$6:$L$8,2,0)</f>
        <v>0.25</v>
      </c>
      <c r="AF69" s="340" t="s">
        <v>188</v>
      </c>
      <c r="AG69" s="337">
        <f>VLOOKUP(AF69,'Datos Validacion'!$M$6:$N$7,2,0)</f>
        <v>0.25</v>
      </c>
      <c r="AH69" s="343" t="s">
        <v>94</v>
      </c>
      <c r="AI69" s="336" t="s">
        <v>327</v>
      </c>
      <c r="AJ69" s="343" t="s">
        <v>96</v>
      </c>
      <c r="AK69" s="340" t="s">
        <v>190</v>
      </c>
      <c r="AL69" s="345">
        <f t="shared" si="50"/>
        <v>0.5</v>
      </c>
      <c r="AM69" s="1122"/>
      <c r="AN69" s="1122"/>
      <c r="AO69" s="1122"/>
      <c r="AP69" s="1122"/>
      <c r="AQ69" s="1106"/>
      <c r="AR69" s="1124"/>
      <c r="AS69" s="1126"/>
      <c r="AT69" s="365" t="s">
        <v>328</v>
      </c>
      <c r="AU69" s="407" t="s">
        <v>408</v>
      </c>
      <c r="AV69" s="414">
        <v>45209</v>
      </c>
      <c r="AW69" s="342" t="s">
        <v>1408</v>
      </c>
      <c r="AX69" s="334" t="s">
        <v>296</v>
      </c>
      <c r="AY69" s="367" t="s">
        <v>151</v>
      </c>
      <c r="AZ69" s="342"/>
      <c r="BA69" s="334" t="s">
        <v>152</v>
      </c>
      <c r="BB69" s="348" t="s">
        <v>410</v>
      </c>
      <c r="BC69" s="366">
        <v>45335</v>
      </c>
      <c r="BD69" s="342"/>
      <c r="BE69" s="334"/>
      <c r="BF69" s="458"/>
      <c r="BG69" s="342"/>
      <c r="BH69" s="334" t="s">
        <v>152</v>
      </c>
      <c r="BI69" s="342" t="s">
        <v>1422</v>
      </c>
      <c r="BJ69" s="597" t="s">
        <v>1314</v>
      </c>
      <c r="BK69" s="535">
        <v>1</v>
      </c>
      <c r="BL69" s="535"/>
      <c r="BM69" s="535"/>
      <c r="BN69" s="1363"/>
      <c r="BO69" s="1363"/>
      <c r="BP69" s="1363"/>
      <c r="BQ69" s="1363"/>
      <c r="BR69" s="1112"/>
      <c r="BS69" s="1106"/>
    </row>
    <row r="70" spans="1:71" ht="15.75" hidden="1" customHeight="1">
      <c r="A70" s="1112"/>
      <c r="B70" s="329"/>
      <c r="C70" s="329"/>
      <c r="D70" s="1112"/>
      <c r="E70" s="1156"/>
      <c r="F70" s="1108"/>
      <c r="G70" s="1108"/>
      <c r="H70" s="1108"/>
      <c r="I70" s="1108"/>
      <c r="J70" s="1108"/>
      <c r="K70" s="1159"/>
      <c r="L70" s="1108"/>
      <c r="M70" s="1108"/>
      <c r="N70" s="1124"/>
      <c r="O70" s="1108"/>
      <c r="P70" s="1112"/>
      <c r="Q70" s="1124"/>
      <c r="R70" s="1124"/>
      <c r="S70" s="1124"/>
      <c r="T70" s="1119"/>
      <c r="U70" s="1148"/>
      <c r="V70" s="1150"/>
      <c r="W70" s="1138"/>
      <c r="X70" s="1106"/>
      <c r="Y70" s="1109"/>
      <c r="Z70" s="391" t="s">
        <v>1367</v>
      </c>
      <c r="AA70" s="343" t="s">
        <v>89</v>
      </c>
      <c r="AB70" s="340" t="s">
        <v>167</v>
      </c>
      <c r="AC70" s="343" t="s">
        <v>91</v>
      </c>
      <c r="AD70" s="343" t="s">
        <v>208</v>
      </c>
      <c r="AE70" s="337">
        <f>VLOOKUP(AD70,'Datos Validacion'!$K$6:$L$8,2,0)</f>
        <v>0.1</v>
      </c>
      <c r="AF70" s="340" t="s">
        <v>188</v>
      </c>
      <c r="AG70" s="337">
        <f>VLOOKUP(AF70,'Datos Validacion'!$M$6:$N$7,2,0)</f>
        <v>0.25</v>
      </c>
      <c r="AH70" s="343" t="s">
        <v>94</v>
      </c>
      <c r="AI70" s="336" t="s">
        <v>209</v>
      </c>
      <c r="AJ70" s="343" t="s">
        <v>96</v>
      </c>
      <c r="AK70" s="340" t="s">
        <v>210</v>
      </c>
      <c r="AL70" s="345">
        <f t="shared" si="50"/>
        <v>0.35</v>
      </c>
      <c r="AM70" s="1123"/>
      <c r="AN70" s="1123"/>
      <c r="AO70" s="1123"/>
      <c r="AP70" s="1123"/>
      <c r="AQ70" s="1109"/>
      <c r="AR70" s="1119"/>
      <c r="AS70" s="1133"/>
      <c r="AT70" s="365" t="s">
        <v>211</v>
      </c>
      <c r="AU70" s="375" t="s">
        <v>351</v>
      </c>
      <c r="AV70" s="414">
        <v>45209</v>
      </c>
      <c r="AW70" s="342" t="s">
        <v>213</v>
      </c>
      <c r="AX70" s="334" t="s">
        <v>205</v>
      </c>
      <c r="AY70" s="367" t="s">
        <v>151</v>
      </c>
      <c r="AZ70" s="342"/>
      <c r="BA70" s="334" t="s">
        <v>152</v>
      </c>
      <c r="BB70" s="348" t="s">
        <v>206</v>
      </c>
      <c r="BC70" s="376">
        <f>BC24</f>
        <v>45335</v>
      </c>
      <c r="BD70" s="444" t="str">
        <f t="shared" ref="BD70:BJ70" si="52">BD24</f>
        <v>Infomes periodicos de seguimiento alertas de eventos e incidentes</v>
      </c>
      <c r="BE70" s="376" t="str">
        <f t="shared" si="52"/>
        <v>Oficina Sistemas de Información 
- Monitoreo Plataforma Tecnológica</v>
      </c>
      <c r="BF70" s="455" t="str">
        <f t="shared" si="52"/>
        <v>MRSPI2022 Seguimeinto Acciones 202312 202402</v>
      </c>
      <c r="BG70" s="376"/>
      <c r="BH70" s="376" t="str">
        <f t="shared" si="52"/>
        <v>X</v>
      </c>
      <c r="BI70" s="444" t="str">
        <f t="shared" si="52"/>
        <v>ANS Contrato GC363-2025</v>
      </c>
      <c r="BJ70" s="587" t="str">
        <f t="shared" si="52"/>
        <v>Cumplida</v>
      </c>
      <c r="BK70" s="535">
        <v>1</v>
      </c>
      <c r="BL70" s="535"/>
      <c r="BM70" s="535"/>
      <c r="BN70" s="1363"/>
      <c r="BO70" s="1363"/>
      <c r="BP70" s="1363"/>
      <c r="BQ70" s="1363"/>
      <c r="BR70" s="1112"/>
      <c r="BS70" s="1109"/>
    </row>
    <row r="71" spans="1:71" ht="25.5" hidden="1" customHeight="1">
      <c r="A71" s="1105" t="s">
        <v>1332</v>
      </c>
      <c r="B71" s="1107"/>
      <c r="C71" s="1107"/>
      <c r="D71" s="1107"/>
      <c r="E71" s="1127" t="s">
        <v>411</v>
      </c>
      <c r="F71" s="1107" t="s">
        <v>412</v>
      </c>
      <c r="G71" s="1107" t="s">
        <v>382</v>
      </c>
      <c r="H71" s="1107" t="s">
        <v>413</v>
      </c>
      <c r="I71" s="1157" t="s">
        <v>414</v>
      </c>
      <c r="J71" s="1107" t="s">
        <v>415</v>
      </c>
      <c r="K71" s="1139">
        <v>18</v>
      </c>
      <c r="L71" s="1107" t="s">
        <v>402</v>
      </c>
      <c r="M71" s="1107" t="s">
        <v>402</v>
      </c>
      <c r="N71" s="1118" t="s">
        <v>79</v>
      </c>
      <c r="O71" s="1107" t="s">
        <v>416</v>
      </c>
      <c r="P71" s="1009">
        <v>18</v>
      </c>
      <c r="Q71" s="1118" t="s">
        <v>417</v>
      </c>
      <c r="R71" s="1118" t="s">
        <v>82</v>
      </c>
      <c r="S71" s="1118" t="s">
        <v>362</v>
      </c>
      <c r="T71" s="1118" t="s">
        <v>389</v>
      </c>
      <c r="U71" s="1147">
        <f>VLOOKUP(T71,'Datos Validacion'!$C$6:$D$10,2,0)</f>
        <v>0.2</v>
      </c>
      <c r="V71" s="1149" t="s">
        <v>263</v>
      </c>
      <c r="W71" s="1153">
        <f>VLOOKUP(V71,'Datos Validacion'!$E$6:$F$15,2,0)</f>
        <v>0.6</v>
      </c>
      <c r="X71" s="1107" t="s">
        <v>1391</v>
      </c>
      <c r="Y71" s="1105" t="s">
        <v>263</v>
      </c>
      <c r="Z71" s="336" t="s">
        <v>1365</v>
      </c>
      <c r="AA71" s="343" t="s">
        <v>89</v>
      </c>
      <c r="AB71" s="336" t="s">
        <v>187</v>
      </c>
      <c r="AC71" s="343" t="s">
        <v>91</v>
      </c>
      <c r="AD71" s="343" t="s">
        <v>92</v>
      </c>
      <c r="AE71" s="337">
        <f>VLOOKUP(AD71,'Datos Validacion'!$K$6:$L$8,2,0)</f>
        <v>0.25</v>
      </c>
      <c r="AF71" s="340" t="s">
        <v>188</v>
      </c>
      <c r="AG71" s="337">
        <f>VLOOKUP(AF71,'Datos Validacion'!$M$6:$N$7,2,0)</f>
        <v>0.25</v>
      </c>
      <c r="AH71" s="343" t="s">
        <v>94</v>
      </c>
      <c r="AI71" s="336" t="s">
        <v>327</v>
      </c>
      <c r="AJ71" s="343" t="s">
        <v>96</v>
      </c>
      <c r="AK71" s="340" t="s">
        <v>190</v>
      </c>
      <c r="AL71" s="345">
        <f t="shared" si="50"/>
        <v>0.5</v>
      </c>
      <c r="AM71" s="1121" t="str">
        <f t="shared" ref="AM71" si="53">IF(AN71&lt;=20%,"MUY BAJA",IF(AN71&lt;=40%,"BAJA",IF(AN71&lt;=60%,"MEDIA",IF(AN71&lt;=80%,"ALTA","MUY ALTA"))))</f>
        <v>MUY BAJA</v>
      </c>
      <c r="AN71" s="1121">
        <f t="shared" ref="AN71" si="54">IF(OR(AD71="prevenir",AD71="detectar"),(U71-(U71*AL71)), U71)</f>
        <v>0.1</v>
      </c>
      <c r="AO71" s="1121" t="str">
        <f t="shared" ref="AO71" si="55">IF(AP71&lt;=20%,"LEVE",IF(AP71&lt;=40%,"MENOR",IF(AP71&lt;=60%,"MODERADO",IF(AP71&lt;=80%,"MAYOR","CATASTROFICO"))))</f>
        <v>MODERADO</v>
      </c>
      <c r="AP71" s="346">
        <f t="shared" ref="AP71:AP77" si="56">IF(AD71="corregir",(W71-(W71*AL71)), W71)</f>
        <v>0.6</v>
      </c>
      <c r="AQ71" s="1105" t="s">
        <v>263</v>
      </c>
      <c r="AR71" s="1118" t="s">
        <v>191</v>
      </c>
      <c r="AS71" s="1125"/>
      <c r="AT71" s="365" t="s">
        <v>419</v>
      </c>
      <c r="AU71" s="407" t="s">
        <v>420</v>
      </c>
      <c r="AV71" s="414">
        <v>45209</v>
      </c>
      <c r="AW71" s="342" t="s">
        <v>421</v>
      </c>
      <c r="AX71" s="334" t="s">
        <v>422</v>
      </c>
      <c r="AY71" s="367" t="s">
        <v>151</v>
      </c>
      <c r="AZ71" s="342"/>
      <c r="BA71" s="334" t="s">
        <v>152</v>
      </c>
      <c r="BB71" s="348" t="s">
        <v>423</v>
      </c>
      <c r="BC71" s="366">
        <v>45335</v>
      </c>
      <c r="BD71" s="342"/>
      <c r="BE71" s="334"/>
      <c r="BF71" s="458"/>
      <c r="BG71" s="342"/>
      <c r="BH71" s="334" t="s">
        <v>152</v>
      </c>
      <c r="BI71" s="342" t="s">
        <v>1423</v>
      </c>
      <c r="BJ71" s="597" t="s">
        <v>1314</v>
      </c>
      <c r="BK71" s="535">
        <v>1</v>
      </c>
      <c r="BL71" s="535"/>
      <c r="BM71" s="535"/>
      <c r="BN71" s="1355"/>
      <c r="BO71" s="1355"/>
      <c r="BP71" s="1355"/>
      <c r="BQ71" s="1355">
        <v>1</v>
      </c>
      <c r="BR71" s="1105"/>
      <c r="BS71" s="1105">
        <f>SUM(BN71:BQ74)</f>
        <v>1</v>
      </c>
    </row>
    <row r="72" spans="1:71" ht="25.5" hidden="1" customHeight="1">
      <c r="A72" s="1106"/>
      <c r="B72" s="1108"/>
      <c r="C72" s="1108"/>
      <c r="D72" s="1108"/>
      <c r="E72" s="1156"/>
      <c r="F72" s="1108"/>
      <c r="G72" s="1108"/>
      <c r="H72" s="1108"/>
      <c r="I72" s="1158"/>
      <c r="J72" s="1108"/>
      <c r="K72" s="1159"/>
      <c r="L72" s="1108"/>
      <c r="M72" s="1108"/>
      <c r="N72" s="1124"/>
      <c r="O72" s="1108"/>
      <c r="P72" s="1112"/>
      <c r="Q72" s="1124"/>
      <c r="R72" s="1124"/>
      <c r="S72" s="1124"/>
      <c r="T72" s="1124"/>
      <c r="U72" s="1151"/>
      <c r="V72" s="1152"/>
      <c r="W72" s="1154"/>
      <c r="X72" s="1108"/>
      <c r="Y72" s="1106"/>
      <c r="Z72" s="400" t="s">
        <v>1379</v>
      </c>
      <c r="AA72" s="393" t="s">
        <v>89</v>
      </c>
      <c r="AB72" s="392" t="s">
        <v>391</v>
      </c>
      <c r="AC72" s="394" t="s">
        <v>91</v>
      </c>
      <c r="AD72" s="394" t="s">
        <v>92</v>
      </c>
      <c r="AE72" s="395">
        <f>VLOOKUP(AD72,'Datos Validacion'!$K$6:$L$8,2,0)</f>
        <v>0.25</v>
      </c>
      <c r="AF72" s="396" t="s">
        <v>93</v>
      </c>
      <c r="AG72" s="395">
        <f>VLOOKUP(AF72,'Datos Validacion'!$M$6:$N$7,2,0)</f>
        <v>0.15</v>
      </c>
      <c r="AH72" s="394" t="s">
        <v>94</v>
      </c>
      <c r="AI72" s="392" t="s">
        <v>274</v>
      </c>
      <c r="AJ72" s="394" t="s">
        <v>96</v>
      </c>
      <c r="AK72" s="401" t="s">
        <v>424</v>
      </c>
      <c r="AL72" s="397">
        <f t="shared" si="50"/>
        <v>0.4</v>
      </c>
      <c r="AM72" s="1122"/>
      <c r="AN72" s="1122"/>
      <c r="AO72" s="1122"/>
      <c r="AP72" s="346">
        <f>IF(AD72="corregir",(W72-(W72*AL72)), W72)</f>
        <v>0</v>
      </c>
      <c r="AQ72" s="1106"/>
      <c r="AR72" s="1124"/>
      <c r="AS72" s="1126"/>
      <c r="AT72" s="413" t="s">
        <v>99</v>
      </c>
      <c r="AU72" s="360" t="s">
        <v>425</v>
      </c>
      <c r="AV72" s="414">
        <v>45209</v>
      </c>
      <c r="AW72" s="342" t="str">
        <f>AW28</f>
        <v>Ejecución Plan de Pruebas de Vulnerabilidad y Retest Aplicativos y Sitios Web</v>
      </c>
      <c r="AX72" s="334" t="str">
        <f t="shared" ref="AX72:BB72" si="57">AX28</f>
        <v>Oficina Sistemas de Información 
- Monitoreo Plataforma Tecnológica</v>
      </c>
      <c r="AY72" s="342" t="str">
        <f t="shared" si="57"/>
        <v>MRSPI2022 Seguimiento 202310</v>
      </c>
      <c r="AZ72" s="342"/>
      <c r="BA72" s="334" t="str">
        <f t="shared" si="57"/>
        <v>X</v>
      </c>
      <c r="BB72" s="348" t="str">
        <f t="shared" si="57"/>
        <v>ANS Contrato GC109-2023</v>
      </c>
      <c r="BC72" s="415">
        <f>BC19</f>
        <v>45335</v>
      </c>
      <c r="BD72" s="446" t="str">
        <f>BD19</f>
        <v xml:space="preserve">En el CIGD del 23/01/2024 en el marco de presentación de los Planes de Acción, el Grupo de Gestión Documental presento el  Plan Institucional de Archivos de la Entidad -PINAR, para la función archivística del Ministerio </v>
      </c>
      <c r="BE72" s="353" t="str">
        <f t="shared" ref="BE72:BJ72" si="58">BE19</f>
        <v>GRUPO DE GESTION DOCUMENTAL</v>
      </c>
      <c r="BF72" s="353" t="str">
        <f t="shared" si="58"/>
        <v>Plan Institucional de Archivo</v>
      </c>
      <c r="BG72" s="353">
        <f t="shared" si="58"/>
        <v>0</v>
      </c>
      <c r="BH72" s="353" t="str">
        <f t="shared" si="58"/>
        <v>X</v>
      </c>
      <c r="BI72" s="446" t="str">
        <f t="shared" si="58"/>
        <v>Con el Plan Institucional de Archivo se propende por: Implementar SIC, Mejorar y actualizar los Instrumentos Archivísticos; Aplicar TRDs y TVDs; Implementar los programas específicos para Documentos Especiales y de Gestión de Documentos Electrónicos; e Implementar el SGDEA para Expediente Electrónico en el SGD.</v>
      </c>
      <c r="BJ72" s="509" t="str">
        <f t="shared" si="58"/>
        <v>Cumplida</v>
      </c>
      <c r="BK72" s="537">
        <v>1</v>
      </c>
      <c r="BL72" s="537"/>
      <c r="BM72" s="537"/>
      <c r="BN72" s="1364"/>
      <c r="BO72" s="1364"/>
      <c r="BP72" s="1364"/>
      <c r="BQ72" s="1364"/>
      <c r="BR72" s="1106"/>
      <c r="BS72" s="1106"/>
    </row>
    <row r="73" spans="1:71" ht="25.5" hidden="1" customHeight="1">
      <c r="A73" s="1106"/>
      <c r="B73" s="1108"/>
      <c r="C73" s="1108"/>
      <c r="D73" s="1108"/>
      <c r="E73" s="1156"/>
      <c r="F73" s="1108"/>
      <c r="G73" s="1108"/>
      <c r="H73" s="1108"/>
      <c r="I73" s="1158"/>
      <c r="J73" s="1108"/>
      <c r="K73" s="1159"/>
      <c r="L73" s="1108"/>
      <c r="M73" s="1108"/>
      <c r="N73" s="1124"/>
      <c r="O73" s="1108"/>
      <c r="P73" s="1112"/>
      <c r="Q73" s="1124"/>
      <c r="R73" s="1124"/>
      <c r="S73" s="1124"/>
      <c r="T73" s="1124"/>
      <c r="U73" s="1151"/>
      <c r="V73" s="1152"/>
      <c r="W73" s="1154"/>
      <c r="X73" s="1108"/>
      <c r="Y73" s="1106"/>
      <c r="Z73" s="336" t="s">
        <v>1382</v>
      </c>
      <c r="AA73" s="343" t="s">
        <v>89</v>
      </c>
      <c r="AB73" s="340" t="s">
        <v>167</v>
      </c>
      <c r="AC73" s="343" t="s">
        <v>91</v>
      </c>
      <c r="AD73" s="343" t="s">
        <v>208</v>
      </c>
      <c r="AE73" s="337">
        <f>VLOOKUP(AD73,'Datos Validacion'!$K$6:$L$8,2,0)</f>
        <v>0.1</v>
      </c>
      <c r="AF73" s="340" t="s">
        <v>188</v>
      </c>
      <c r="AG73" s="337">
        <f>VLOOKUP(AF73,'Datos Validacion'!$M$6:$N$7,2,0)</f>
        <v>0.25</v>
      </c>
      <c r="AH73" s="343" t="s">
        <v>94</v>
      </c>
      <c r="AI73" s="336" t="s">
        <v>209</v>
      </c>
      <c r="AJ73" s="343" t="s">
        <v>96</v>
      </c>
      <c r="AK73" s="340" t="s">
        <v>210</v>
      </c>
      <c r="AL73" s="345">
        <f t="shared" si="50"/>
        <v>0.35</v>
      </c>
      <c r="AM73" s="1122"/>
      <c r="AN73" s="1122"/>
      <c r="AO73" s="1122"/>
      <c r="AP73" s="346">
        <f t="shared" si="56"/>
        <v>0</v>
      </c>
      <c r="AQ73" s="1106"/>
      <c r="AR73" s="1124"/>
      <c r="AS73" s="1126"/>
      <c r="AT73" s="365" t="s">
        <v>211</v>
      </c>
      <c r="AU73" s="375" t="s">
        <v>426</v>
      </c>
      <c r="AV73" s="414">
        <v>45209</v>
      </c>
      <c r="AW73" s="342" t="s">
        <v>213</v>
      </c>
      <c r="AX73" s="334" t="s">
        <v>205</v>
      </c>
      <c r="AY73" s="367" t="s">
        <v>151</v>
      </c>
      <c r="AZ73" s="342"/>
      <c r="BA73" s="334" t="s">
        <v>152</v>
      </c>
      <c r="BB73" s="348" t="s">
        <v>206</v>
      </c>
      <c r="BC73" s="376">
        <f>BC24</f>
        <v>45335</v>
      </c>
      <c r="BD73" s="444" t="str">
        <f t="shared" ref="BD73:BJ73" si="59">BD24</f>
        <v>Infomes periodicos de seguimiento alertas de eventos e incidentes</v>
      </c>
      <c r="BE73" s="376" t="str">
        <f t="shared" si="59"/>
        <v>Oficina Sistemas de Información 
- Monitoreo Plataforma Tecnológica</v>
      </c>
      <c r="BF73" s="455" t="str">
        <f t="shared" si="59"/>
        <v>MRSPI2022 Seguimeinto Acciones 202312 202402</v>
      </c>
      <c r="BG73" s="376"/>
      <c r="BH73" s="376" t="str">
        <f t="shared" si="59"/>
        <v>X</v>
      </c>
      <c r="BI73" s="444" t="str">
        <f t="shared" si="59"/>
        <v>ANS Contrato GC363-2025</v>
      </c>
      <c r="BJ73" s="587" t="str">
        <f t="shared" si="59"/>
        <v>Cumplida</v>
      </c>
      <c r="BK73" s="535">
        <v>1</v>
      </c>
      <c r="BL73" s="535"/>
      <c r="BM73" s="535"/>
      <c r="BN73" s="1364"/>
      <c r="BO73" s="1364"/>
      <c r="BP73" s="1364"/>
      <c r="BQ73" s="1364"/>
      <c r="BR73" s="1106"/>
      <c r="BS73" s="1106"/>
    </row>
    <row r="74" spans="1:71" ht="25.5" hidden="1" customHeight="1">
      <c r="A74" s="1106"/>
      <c r="B74" s="1108"/>
      <c r="C74" s="1108"/>
      <c r="D74" s="1108"/>
      <c r="E74" s="1156"/>
      <c r="F74" s="1108"/>
      <c r="G74" s="1108"/>
      <c r="H74" s="1108"/>
      <c r="I74" s="1158"/>
      <c r="J74" s="1108"/>
      <c r="K74" s="1159"/>
      <c r="L74" s="1108"/>
      <c r="M74" s="1108"/>
      <c r="N74" s="1124"/>
      <c r="O74" s="1108"/>
      <c r="P74" s="1112"/>
      <c r="Q74" s="1124"/>
      <c r="R74" s="1124"/>
      <c r="S74" s="1124"/>
      <c r="T74" s="1119"/>
      <c r="U74" s="1148"/>
      <c r="V74" s="1150"/>
      <c r="W74" s="1155"/>
      <c r="X74" s="1108"/>
      <c r="Y74" s="1109"/>
      <c r="Z74" s="380" t="s">
        <v>1373</v>
      </c>
      <c r="AA74" s="343" t="s">
        <v>89</v>
      </c>
      <c r="AB74" s="340" t="s">
        <v>219</v>
      </c>
      <c r="AC74" s="343" t="s">
        <v>91</v>
      </c>
      <c r="AD74" s="343" t="s">
        <v>208</v>
      </c>
      <c r="AE74" s="337">
        <f>VLOOKUP(AD74,'Datos Validacion'!$K$6:$L$8,2,0)</f>
        <v>0.1</v>
      </c>
      <c r="AF74" s="340" t="s">
        <v>188</v>
      </c>
      <c r="AG74" s="337">
        <f>VLOOKUP(AF74,'Datos Validacion'!$M$6:$N$7,2,0)</f>
        <v>0.25</v>
      </c>
      <c r="AH74" s="343" t="s">
        <v>94</v>
      </c>
      <c r="AI74" s="334" t="s">
        <v>220</v>
      </c>
      <c r="AJ74" s="343" t="s">
        <v>96</v>
      </c>
      <c r="AK74" s="332" t="s">
        <v>221</v>
      </c>
      <c r="AL74" s="345">
        <f t="shared" si="50"/>
        <v>0.35</v>
      </c>
      <c r="AM74" s="1123"/>
      <c r="AN74" s="1123"/>
      <c r="AO74" s="1123"/>
      <c r="AP74" s="346">
        <f t="shared" si="56"/>
        <v>0</v>
      </c>
      <c r="AQ74" s="1109"/>
      <c r="AR74" s="1119"/>
      <c r="AS74" s="1133"/>
      <c r="AT74" s="365" t="s">
        <v>222</v>
      </c>
      <c r="AU74" s="431" t="s">
        <v>427</v>
      </c>
      <c r="AV74" s="414">
        <v>45209</v>
      </c>
      <c r="AW74" s="342" t="s">
        <v>224</v>
      </c>
      <c r="AX74" s="334" t="s">
        <v>195</v>
      </c>
      <c r="AY74" s="367" t="s">
        <v>196</v>
      </c>
      <c r="AZ74" s="342"/>
      <c r="BA74" s="334" t="s">
        <v>152</v>
      </c>
      <c r="BB74" s="348" t="s">
        <v>225</v>
      </c>
      <c r="BC74" s="432">
        <f>BC23</f>
        <v>45335</v>
      </c>
      <c r="BD74" s="445" t="str">
        <f t="shared" ref="BD74:BJ74" si="60">BD23</f>
        <v>Cumplida para la vigencia 2023</v>
      </c>
      <c r="BE74" s="432" t="str">
        <f t="shared" si="60"/>
        <v>Oficina Sistemas de Información 
- Monitoreo Plataforma Tecnológica</v>
      </c>
      <c r="BF74" s="456" t="str">
        <f t="shared" si="60"/>
        <v>MRSPI2022 Seguimeinto Acciones 202312 202402</v>
      </c>
      <c r="BG74" s="432"/>
      <c r="BH74" s="432" t="str">
        <f t="shared" si="60"/>
        <v>X</v>
      </c>
      <c r="BI74" s="445" t="str">
        <f t="shared" si="60"/>
        <v>Cumplida para la vigencia 2023</v>
      </c>
      <c r="BJ74" s="588" t="str">
        <f t="shared" si="60"/>
        <v>Cumplida</v>
      </c>
      <c r="BK74" s="535">
        <v>1</v>
      </c>
      <c r="BL74" s="535"/>
      <c r="BM74" s="535"/>
      <c r="BN74" s="1364"/>
      <c r="BO74" s="1364"/>
      <c r="BP74" s="1364"/>
      <c r="BQ74" s="1364"/>
      <c r="BR74" s="1106"/>
      <c r="BS74" s="1109"/>
    </row>
    <row r="75" spans="1:71" ht="25.5" hidden="1" customHeight="1">
      <c r="A75" s="1105" t="s">
        <v>1333</v>
      </c>
      <c r="B75" s="1107"/>
      <c r="C75" s="1107"/>
      <c r="D75" s="1107"/>
      <c r="E75" s="1127" t="s">
        <v>428</v>
      </c>
      <c r="F75" s="1107" t="s">
        <v>429</v>
      </c>
      <c r="G75" s="1107" t="s">
        <v>430</v>
      </c>
      <c r="H75" s="1107" t="s">
        <v>431</v>
      </c>
      <c r="I75" s="1107" t="s">
        <v>432</v>
      </c>
      <c r="J75" s="1107" t="s">
        <v>433</v>
      </c>
      <c r="K75" s="1139">
        <v>19</v>
      </c>
      <c r="L75" s="1107" t="s">
        <v>402</v>
      </c>
      <c r="M75" s="1124" t="s">
        <v>434</v>
      </c>
      <c r="N75" s="1118" t="s">
        <v>79</v>
      </c>
      <c r="O75" s="1107" t="s">
        <v>435</v>
      </c>
      <c r="P75" s="1009">
        <v>19</v>
      </c>
      <c r="Q75" s="1118" t="s">
        <v>436</v>
      </c>
      <c r="R75" s="1118" t="s">
        <v>82</v>
      </c>
      <c r="S75" s="1118" t="s">
        <v>362</v>
      </c>
      <c r="T75" s="1118" t="s">
        <v>184</v>
      </c>
      <c r="U75" s="1147">
        <f>VLOOKUP(T75,'Datos Validacion'!$C$6:$D$10,2,0)</f>
        <v>0.4</v>
      </c>
      <c r="V75" s="1149" t="s">
        <v>263</v>
      </c>
      <c r="W75" s="1137">
        <f>VLOOKUP(V75,'Datos Validacion'!$E$6:$F$15,2,0)</f>
        <v>0.6</v>
      </c>
      <c r="X75" s="1107" t="s">
        <v>1391</v>
      </c>
      <c r="Y75" s="1105" t="s">
        <v>263</v>
      </c>
      <c r="Z75" s="336" t="s">
        <v>1392</v>
      </c>
      <c r="AA75" s="343" t="s">
        <v>89</v>
      </c>
      <c r="AB75" s="340" t="s">
        <v>438</v>
      </c>
      <c r="AC75" s="343" t="s">
        <v>91</v>
      </c>
      <c r="AD75" s="343" t="s">
        <v>92</v>
      </c>
      <c r="AE75" s="337">
        <f>VLOOKUP(AD75,'Datos Validacion'!$K$6:$L$8,2,0)</f>
        <v>0.25</v>
      </c>
      <c r="AF75" s="340" t="s">
        <v>93</v>
      </c>
      <c r="AG75" s="337">
        <f>VLOOKUP(AF75,'Datos Validacion'!$M$6:$N$7,2,0)</f>
        <v>0.15</v>
      </c>
      <c r="AH75" s="343" t="s">
        <v>94</v>
      </c>
      <c r="AI75" s="340" t="s">
        <v>439</v>
      </c>
      <c r="AJ75" s="343" t="s">
        <v>96</v>
      </c>
      <c r="AK75" s="340" t="s">
        <v>440</v>
      </c>
      <c r="AL75" s="345">
        <f t="shared" si="50"/>
        <v>0.4</v>
      </c>
      <c r="AM75" s="1121" t="str">
        <f t="shared" ref="AM75:AM77" si="61">IF(AN75&lt;=20%,"MUY BAJA",IF(AN75&lt;=40%,"BAJA",IF(AN75&lt;=60%,"MEDIA",IF(AN75&lt;=80%,"ALTA","MUY ALTA"))))</f>
        <v>BAJA</v>
      </c>
      <c r="AN75" s="1121">
        <f t="shared" ref="AN75:AN77" si="62">IF(OR(AD75="prevenir",AD75="detectar"),(U75-(U75*AL75)), U75)</f>
        <v>0.24</v>
      </c>
      <c r="AO75" s="1121" t="str">
        <f t="shared" ref="AO75:AO77" si="63">IF(AP75&lt;=20%,"LEVE",IF(AP75&lt;=40%,"MENOR",IF(AP75&lt;=60%,"MODERADO",IF(AP75&lt;=80%,"MAYOR","CATASTROFICO"))))</f>
        <v>MODERADO</v>
      </c>
      <c r="AP75" s="1121">
        <f t="shared" si="56"/>
        <v>0.6</v>
      </c>
      <c r="AQ75" s="1105" t="s">
        <v>263</v>
      </c>
      <c r="AR75" s="1118" t="s">
        <v>191</v>
      </c>
      <c r="AS75" s="347"/>
      <c r="AT75" s="416" t="s">
        <v>441</v>
      </c>
      <c r="AU75" s="493" t="s">
        <v>1409</v>
      </c>
      <c r="AV75" s="366">
        <v>45209</v>
      </c>
      <c r="AW75" s="342" t="s">
        <v>443</v>
      </c>
      <c r="AX75" s="334" t="s">
        <v>477</v>
      </c>
      <c r="AY75" s="367" t="s">
        <v>151</v>
      </c>
      <c r="AZ75" s="342"/>
      <c r="BA75" s="334" t="s">
        <v>152</v>
      </c>
      <c r="BB75" s="348" t="s">
        <v>444</v>
      </c>
      <c r="BC75" s="494">
        <v>45334</v>
      </c>
      <c r="BD75" s="495" t="s">
        <v>1410</v>
      </c>
      <c r="BE75" s="496" t="s">
        <v>195</v>
      </c>
      <c r="BF75" s="497" t="s">
        <v>1339</v>
      </c>
      <c r="BG75" s="495"/>
      <c r="BH75" s="496" t="s">
        <v>152</v>
      </c>
      <c r="BI75" s="498" t="s">
        <v>1411</v>
      </c>
      <c r="BJ75" s="598" t="s">
        <v>1314</v>
      </c>
      <c r="BK75" s="535">
        <v>1</v>
      </c>
      <c r="BL75" s="535"/>
      <c r="BM75" s="535"/>
      <c r="BN75" s="1355"/>
      <c r="BO75" s="1355"/>
      <c r="BP75" s="1355"/>
      <c r="BQ75" s="1355">
        <v>1</v>
      </c>
      <c r="BR75" s="1105"/>
      <c r="BS75" s="1105">
        <f>SUM(BN75:BQ76)</f>
        <v>1</v>
      </c>
    </row>
    <row r="76" spans="1:71" ht="23.25" customHeight="1">
      <c r="A76" s="1109"/>
      <c r="B76" s="1110"/>
      <c r="C76" s="1110"/>
      <c r="D76" s="1110"/>
      <c r="E76" s="1128"/>
      <c r="F76" s="1110"/>
      <c r="G76" s="1110"/>
      <c r="H76" s="1110"/>
      <c r="I76" s="1110"/>
      <c r="J76" s="1110"/>
      <c r="K76" s="1140"/>
      <c r="L76" s="1110"/>
      <c r="M76" s="1119"/>
      <c r="N76" s="1119"/>
      <c r="O76" s="1110"/>
      <c r="P76" s="1010"/>
      <c r="Q76" s="1119"/>
      <c r="R76" s="1119"/>
      <c r="S76" s="1119"/>
      <c r="T76" s="1119"/>
      <c r="U76" s="1148"/>
      <c r="V76" s="1150"/>
      <c r="W76" s="1138"/>
      <c r="X76" s="1110"/>
      <c r="Y76" s="1109"/>
      <c r="Z76" s="400" t="s">
        <v>1379</v>
      </c>
      <c r="AA76" s="393" t="s">
        <v>89</v>
      </c>
      <c r="AB76" s="392" t="s">
        <v>391</v>
      </c>
      <c r="AC76" s="394" t="s">
        <v>91</v>
      </c>
      <c r="AD76" s="394" t="s">
        <v>92</v>
      </c>
      <c r="AE76" s="395">
        <f>VLOOKUP(AD76,'Datos Validacion'!$K$6:$L$8,2,0)</f>
        <v>0.25</v>
      </c>
      <c r="AF76" s="396" t="s">
        <v>93</v>
      </c>
      <c r="AG76" s="395">
        <f>VLOOKUP(AF76,'Datos Validacion'!$M$6:$N$7,2,0)</f>
        <v>0.15</v>
      </c>
      <c r="AH76" s="394" t="s">
        <v>94</v>
      </c>
      <c r="AI76" s="392" t="s">
        <v>274</v>
      </c>
      <c r="AJ76" s="394" t="s">
        <v>96</v>
      </c>
      <c r="AK76" s="401" t="s">
        <v>445</v>
      </c>
      <c r="AL76" s="397">
        <f t="shared" si="50"/>
        <v>0.4</v>
      </c>
      <c r="AM76" s="1123"/>
      <c r="AN76" s="1123"/>
      <c r="AO76" s="1123"/>
      <c r="AP76" s="1123"/>
      <c r="AQ76" s="1109"/>
      <c r="AR76" s="1119"/>
      <c r="AS76" s="355"/>
      <c r="AT76" s="416" t="s">
        <v>375</v>
      </c>
      <c r="AU76" s="500" t="s">
        <v>446</v>
      </c>
      <c r="AV76" s="366">
        <v>45209</v>
      </c>
      <c r="AW76" s="342" t="str">
        <f>AW61</f>
        <v>Pendiente publicar noticia uso adecuado de activos de información</v>
      </c>
      <c r="AX76" s="334" t="s">
        <v>195</v>
      </c>
      <c r="AY76" s="334"/>
      <c r="AZ76" s="342"/>
      <c r="BA76" s="334"/>
      <c r="BB76" s="348"/>
      <c r="BC76" s="1092" t="s">
        <v>1397</v>
      </c>
      <c r="BD76" s="1101" t="s">
        <v>1412</v>
      </c>
      <c r="BE76" s="1092" t="s">
        <v>195</v>
      </c>
      <c r="BF76" s="1098" t="s">
        <v>1399</v>
      </c>
      <c r="BG76" s="1095"/>
      <c r="BH76" s="1092" t="s">
        <v>152</v>
      </c>
      <c r="BI76" s="1092" t="s">
        <v>1400</v>
      </c>
      <c r="BJ76" s="599" t="s">
        <v>1340</v>
      </c>
      <c r="BK76" s="985"/>
      <c r="BL76" s="985">
        <v>1</v>
      </c>
      <c r="BM76" s="985"/>
      <c r="BN76" s="1356"/>
      <c r="BO76" s="1356"/>
      <c r="BP76" s="1356"/>
      <c r="BQ76" s="1356"/>
      <c r="BR76" s="1109"/>
      <c r="BS76" s="1109"/>
    </row>
    <row r="77" spans="1:71" ht="12" customHeight="1">
      <c r="A77" s="1105" t="s">
        <v>1334</v>
      </c>
      <c r="B77" s="1107"/>
      <c r="C77" s="1107"/>
      <c r="D77" s="1107"/>
      <c r="E77" s="1127" t="s">
        <v>447</v>
      </c>
      <c r="F77" s="1107" t="s">
        <v>448</v>
      </c>
      <c r="G77" s="1107" t="s">
        <v>449</v>
      </c>
      <c r="H77" s="1107" t="s">
        <v>450</v>
      </c>
      <c r="I77" s="1107" t="s">
        <v>451</v>
      </c>
      <c r="J77" s="1107" t="s">
        <v>433</v>
      </c>
      <c r="K77" s="1139">
        <v>20</v>
      </c>
      <c r="L77" s="1107" t="s">
        <v>452</v>
      </c>
      <c r="M77" s="1124" t="s">
        <v>453</v>
      </c>
      <c r="N77" s="1118" t="s">
        <v>79</v>
      </c>
      <c r="O77" s="1107" t="s">
        <v>454</v>
      </c>
      <c r="P77" s="1009">
        <v>20</v>
      </c>
      <c r="Q77" s="1118" t="s">
        <v>455</v>
      </c>
      <c r="R77" s="1118" t="s">
        <v>82</v>
      </c>
      <c r="S77" s="1118" t="s">
        <v>456</v>
      </c>
      <c r="T77" s="1118" t="s">
        <v>389</v>
      </c>
      <c r="U77" s="1147">
        <f>VLOOKUP(T77,'Datos Validacion'!$C$6:$D$10,2,0)</f>
        <v>0.2</v>
      </c>
      <c r="V77" s="1149" t="s">
        <v>457</v>
      </c>
      <c r="W77" s="1137">
        <f>VLOOKUP(V77,'Datos Validacion'!$E$6:$F$15,2,0)</f>
        <v>0.4</v>
      </c>
      <c r="X77" s="341" t="s">
        <v>1393</v>
      </c>
      <c r="Y77" s="1105" t="s">
        <v>245</v>
      </c>
      <c r="Z77" s="336" t="s">
        <v>459</v>
      </c>
      <c r="AA77" s="343" t="s">
        <v>89</v>
      </c>
      <c r="AB77" s="340" t="s">
        <v>460</v>
      </c>
      <c r="AC77" s="343" t="s">
        <v>91</v>
      </c>
      <c r="AD77" s="343" t="s">
        <v>92</v>
      </c>
      <c r="AE77" s="337">
        <f>VLOOKUP(AD77,'Datos Validacion'!$K$6:$L$8,2,0)</f>
        <v>0.25</v>
      </c>
      <c r="AF77" s="340" t="s">
        <v>188</v>
      </c>
      <c r="AG77" s="337">
        <f>VLOOKUP(AF77,'Datos Validacion'!$M$6:$N$7,2,0)</f>
        <v>0.25</v>
      </c>
      <c r="AH77" s="343" t="s">
        <v>94</v>
      </c>
      <c r="AI77" s="340" t="s">
        <v>461</v>
      </c>
      <c r="AJ77" s="343" t="s">
        <v>96</v>
      </c>
      <c r="AK77" s="340" t="s">
        <v>462</v>
      </c>
      <c r="AL77" s="345">
        <f t="shared" si="50"/>
        <v>0.5</v>
      </c>
      <c r="AM77" s="1121" t="str">
        <f t="shared" si="61"/>
        <v>MUY BAJA</v>
      </c>
      <c r="AN77" s="1121">
        <f t="shared" si="62"/>
        <v>0.1</v>
      </c>
      <c r="AO77" s="1121" t="str">
        <f t="shared" si="63"/>
        <v>MENOR</v>
      </c>
      <c r="AP77" s="1121">
        <f t="shared" si="56"/>
        <v>0.4</v>
      </c>
      <c r="AQ77" s="1105" t="s">
        <v>245</v>
      </c>
      <c r="AR77" s="1118" t="s">
        <v>250</v>
      </c>
      <c r="AS77" s="364"/>
      <c r="AT77" s="416" t="s">
        <v>463</v>
      </c>
      <c r="AU77" s="1146" t="s">
        <v>464</v>
      </c>
      <c r="AV77" s="366">
        <v>45209</v>
      </c>
      <c r="AW77" s="1143" t="str">
        <f>AW35</f>
        <v xml:space="preserve">Pendiente de publicar en noviembre 2023 noticia sobre aplicación de políticas de segurida de la información. </v>
      </c>
      <c r="AX77" s="1118" t="s">
        <v>195</v>
      </c>
      <c r="AY77" s="1118"/>
      <c r="AZ77" s="1118"/>
      <c r="BA77" s="1118"/>
      <c r="BB77" s="1145"/>
      <c r="BC77" s="1093"/>
      <c r="BD77" s="1102"/>
      <c r="BE77" s="1093"/>
      <c r="BF77" s="1099"/>
      <c r="BG77" s="1096"/>
      <c r="BH77" s="1093"/>
      <c r="BI77" s="1093"/>
      <c r="BJ77" s="1383" t="s">
        <v>1340</v>
      </c>
      <c r="BK77" s="986"/>
      <c r="BL77" s="986"/>
      <c r="BM77" s="986"/>
      <c r="BN77" s="1355"/>
      <c r="BO77" s="1355"/>
      <c r="BP77" s="1355"/>
      <c r="BQ77" s="1355">
        <v>1</v>
      </c>
      <c r="BR77" s="1105"/>
      <c r="BS77" s="1105">
        <f>SUM(BN77:BQ78)</f>
        <v>1</v>
      </c>
    </row>
    <row r="78" spans="1:71" ht="12" customHeight="1">
      <c r="A78" s="1109"/>
      <c r="B78" s="1110"/>
      <c r="C78" s="1110"/>
      <c r="D78" s="1110"/>
      <c r="E78" s="1128"/>
      <c r="F78" s="1110"/>
      <c r="G78" s="1110"/>
      <c r="H78" s="1110"/>
      <c r="I78" s="1110"/>
      <c r="J78" s="1110"/>
      <c r="K78" s="1140"/>
      <c r="L78" s="1110"/>
      <c r="M78" s="1119"/>
      <c r="N78" s="1119"/>
      <c r="O78" s="1110"/>
      <c r="P78" s="1010"/>
      <c r="Q78" s="1119"/>
      <c r="R78" s="1119"/>
      <c r="S78" s="1119"/>
      <c r="T78" s="1119"/>
      <c r="U78" s="1148"/>
      <c r="V78" s="1150"/>
      <c r="W78" s="1138"/>
      <c r="X78" s="356"/>
      <c r="Y78" s="1109"/>
      <c r="Z78" s="400" t="s">
        <v>1379</v>
      </c>
      <c r="AA78" s="343" t="s">
        <v>89</v>
      </c>
      <c r="AB78" s="392" t="s">
        <v>391</v>
      </c>
      <c r="AC78" s="343" t="s">
        <v>91</v>
      </c>
      <c r="AD78" s="343" t="s">
        <v>92</v>
      </c>
      <c r="AE78" s="337">
        <f>VLOOKUP(AD78,'Datos Validacion'!$K$6:$L$8,2,0)</f>
        <v>0.25</v>
      </c>
      <c r="AF78" s="340" t="s">
        <v>188</v>
      </c>
      <c r="AG78" s="337">
        <f>VLOOKUP(AF78,'Datos Validacion'!$M$6:$N$7,2,0)</f>
        <v>0.25</v>
      </c>
      <c r="AH78" s="343" t="s">
        <v>94</v>
      </c>
      <c r="AI78" s="340" t="s">
        <v>274</v>
      </c>
      <c r="AJ78" s="343" t="s">
        <v>96</v>
      </c>
      <c r="AK78" s="340" t="s">
        <v>465</v>
      </c>
      <c r="AL78" s="345">
        <f t="shared" si="50"/>
        <v>0.5</v>
      </c>
      <c r="AM78" s="1123"/>
      <c r="AN78" s="1123"/>
      <c r="AO78" s="1123"/>
      <c r="AP78" s="1123"/>
      <c r="AQ78" s="1109"/>
      <c r="AR78" s="1119"/>
      <c r="AS78" s="364"/>
      <c r="AT78" s="416" t="s">
        <v>466</v>
      </c>
      <c r="AU78" s="1146"/>
      <c r="AV78" s="366">
        <v>45209</v>
      </c>
      <c r="AW78" s="1144"/>
      <c r="AX78" s="1119"/>
      <c r="AY78" s="1119"/>
      <c r="AZ78" s="1119"/>
      <c r="BA78" s="1119"/>
      <c r="BB78" s="1145"/>
      <c r="BC78" s="1094"/>
      <c r="BD78" s="1103"/>
      <c r="BE78" s="1094"/>
      <c r="BF78" s="1100"/>
      <c r="BG78" s="1097"/>
      <c r="BH78" s="1094"/>
      <c r="BI78" s="1094"/>
      <c r="BJ78" s="1384"/>
      <c r="BK78" s="987"/>
      <c r="BL78" s="987"/>
      <c r="BM78" s="987"/>
      <c r="BN78" s="1356"/>
      <c r="BO78" s="1356"/>
      <c r="BP78" s="1356"/>
      <c r="BQ78" s="1356"/>
      <c r="BR78" s="1109"/>
      <c r="BS78" s="1109"/>
    </row>
    <row r="79" spans="1:71" ht="25.5" customHeight="1">
      <c r="A79" s="300"/>
      <c r="B79" s="417"/>
      <c r="C79" s="417"/>
      <c r="D79" s="417"/>
      <c r="E79" s="417"/>
      <c r="F79" s="417"/>
      <c r="G79" s="417"/>
      <c r="H79" s="417"/>
      <c r="I79" s="417"/>
      <c r="J79" s="417"/>
      <c r="K79" s="417"/>
      <c r="L79" s="299"/>
      <c r="M79" s="299"/>
      <c r="N79" s="299"/>
      <c r="O79" s="299"/>
      <c r="P79" s="296"/>
      <c r="Q79" s="299"/>
      <c r="R79" s="299"/>
      <c r="S79" s="299"/>
      <c r="T79" s="296"/>
      <c r="U79" s="297"/>
      <c r="V79" s="418"/>
      <c r="W79" s="419"/>
      <c r="X79" s="315"/>
      <c r="Y79" s="289"/>
      <c r="Z79" s="299"/>
      <c r="AA79" s="286"/>
      <c r="AB79" s="286"/>
      <c r="AC79" s="286"/>
      <c r="AD79" s="286"/>
      <c r="AE79" s="298"/>
      <c r="AF79" s="291"/>
      <c r="AG79" s="298"/>
      <c r="AH79" s="286"/>
      <c r="AI79" s="417"/>
      <c r="AJ79" s="286"/>
      <c r="AK79" s="417"/>
      <c r="AL79" s="289"/>
      <c r="AM79" s="296"/>
      <c r="AN79" s="299"/>
      <c r="AO79" s="420"/>
      <c r="AP79" s="315"/>
      <c r="AQ79" s="289"/>
      <c r="AR79" s="299"/>
      <c r="AS79" s="302"/>
      <c r="AT79" s="302"/>
      <c r="AU79" s="421"/>
      <c r="AV79" s="296"/>
      <c r="AW79" s="299"/>
      <c r="AX79" s="296"/>
      <c r="AY79" s="296"/>
      <c r="AZ79" s="299"/>
      <c r="BA79" s="296"/>
      <c r="BB79" s="421"/>
      <c r="BC79" s="296"/>
      <c r="BD79" s="299"/>
      <c r="BE79" s="296"/>
      <c r="BF79" s="421"/>
      <c r="BG79" s="299"/>
      <c r="BH79" s="296"/>
      <c r="BI79" s="299"/>
      <c r="BJ79" s="600"/>
      <c r="BK79" s="538">
        <f>SUM(BK16:BK78)</f>
        <v>40</v>
      </c>
      <c r="BL79" s="538">
        <f>SUM(BL16:BL78)</f>
        <v>9</v>
      </c>
      <c r="BM79" s="538">
        <f t="shared" ref="BM79:BS79" si="64">SUM(BM16:BM78)</f>
        <v>0</v>
      </c>
      <c r="BN79" s="557">
        <f t="shared" si="64"/>
        <v>2</v>
      </c>
      <c r="BO79" s="557">
        <f t="shared" si="64"/>
        <v>4</v>
      </c>
      <c r="BP79" s="557">
        <f t="shared" si="64"/>
        <v>5</v>
      </c>
      <c r="BQ79" s="557">
        <f t="shared" si="64"/>
        <v>9</v>
      </c>
      <c r="BR79" s="538">
        <f t="shared" si="64"/>
        <v>0</v>
      </c>
      <c r="BS79" s="538">
        <f t="shared" si="64"/>
        <v>20</v>
      </c>
    </row>
    <row r="80" spans="1:71" ht="25.5" customHeight="1">
      <c r="BK80" s="988">
        <f>SUM(BK79:BL79)</f>
        <v>49</v>
      </c>
      <c r="BL80" s="988"/>
      <c r="BM80" s="285"/>
      <c r="BN80" s="1357">
        <f>SUM(BN79:BR79)</f>
        <v>20</v>
      </c>
      <c r="BO80" s="1358"/>
      <c r="BP80" s="1358"/>
      <c r="BQ80" s="1358"/>
      <c r="BR80" s="1358"/>
    </row>
    <row r="82" spans="3:19" ht="25.5" customHeight="1">
      <c r="C82" s="1134" t="s">
        <v>467</v>
      </c>
      <c r="D82" s="1135"/>
      <c r="E82" s="1135"/>
      <c r="F82" s="1135"/>
      <c r="G82" s="1135"/>
      <c r="H82" s="1135"/>
      <c r="I82" s="1135"/>
      <c r="J82" s="1135"/>
      <c r="K82" s="1135"/>
      <c r="L82" s="1135"/>
      <c r="M82" s="1135"/>
      <c r="N82" s="1135"/>
      <c r="O82" s="1135"/>
      <c r="P82" s="1135"/>
      <c r="Q82" s="1135"/>
      <c r="R82" s="1135"/>
      <c r="S82" s="1136"/>
    </row>
    <row r="83" spans="3:19" ht="25.5" customHeight="1">
      <c r="C83" s="423" t="s">
        <v>468</v>
      </c>
      <c r="D83" s="423"/>
      <c r="E83" s="423"/>
      <c r="F83" s="423"/>
      <c r="G83" s="423"/>
      <c r="H83" s="423"/>
      <c r="I83" s="423"/>
      <c r="J83" s="423"/>
      <c r="K83" s="423" t="s">
        <v>469</v>
      </c>
      <c r="L83" s="1134" t="s">
        <v>470</v>
      </c>
      <c r="M83" s="1135"/>
      <c r="N83" s="1135"/>
      <c r="O83" s="1135"/>
      <c r="P83" s="1135"/>
      <c r="Q83" s="424" t="s">
        <v>471</v>
      </c>
      <c r="R83" s="424" t="s">
        <v>472</v>
      </c>
      <c r="S83" s="424" t="s">
        <v>473</v>
      </c>
    </row>
    <row r="84" spans="3:19" ht="25.5" customHeight="1">
      <c r="C84" s="425"/>
      <c r="D84" s="425"/>
      <c r="E84" s="425"/>
      <c r="F84" s="425"/>
      <c r="G84" s="425"/>
      <c r="H84" s="425"/>
      <c r="I84" s="425"/>
      <c r="J84" s="425"/>
      <c r="K84" s="344"/>
      <c r="L84" s="1141"/>
      <c r="M84" s="1142"/>
      <c r="N84" s="1142"/>
      <c r="O84" s="1142"/>
      <c r="P84" s="1142"/>
      <c r="Q84" s="329"/>
      <c r="R84" s="329"/>
      <c r="S84" s="344"/>
    </row>
    <row r="85" spans="3:19" ht="25.5" customHeight="1">
      <c r="C85" s="426"/>
      <c r="D85" s="426"/>
      <c r="E85" s="426"/>
      <c r="F85" s="426"/>
      <c r="G85" s="426"/>
      <c r="H85" s="426"/>
      <c r="I85" s="426"/>
      <c r="J85" s="426"/>
      <c r="K85" s="426"/>
      <c r="L85" s="1141"/>
      <c r="M85" s="1142"/>
      <c r="N85" s="1142"/>
      <c r="O85" s="1142"/>
      <c r="P85" s="1142"/>
      <c r="Q85" s="329"/>
      <c r="R85" s="329"/>
      <c r="S85" s="426"/>
    </row>
    <row r="86" spans="3:19" ht="25.5" customHeight="1">
      <c r="C86" s="426"/>
      <c r="D86" s="426"/>
      <c r="E86" s="426"/>
      <c r="F86" s="426"/>
      <c r="G86" s="426"/>
      <c r="H86" s="426"/>
      <c r="I86" s="426"/>
      <c r="J86" s="426"/>
      <c r="K86" s="426"/>
      <c r="L86" s="1141"/>
      <c r="M86" s="1142"/>
      <c r="N86" s="1142"/>
      <c r="O86" s="1142"/>
      <c r="P86" s="1142"/>
      <c r="Q86" s="329"/>
      <c r="R86" s="329"/>
      <c r="S86" s="426"/>
    </row>
  </sheetData>
  <mergeCells count="956">
    <mergeCell ref="BJ77:BJ78"/>
    <mergeCell ref="L83:P83"/>
    <mergeCell ref="L84:P84"/>
    <mergeCell ref="L85:P85"/>
    <mergeCell ref="L86:P86"/>
    <mergeCell ref="AY77:AY78"/>
    <mergeCell ref="AZ77:AZ78"/>
    <mergeCell ref="BA77:BA78"/>
    <mergeCell ref="BB77:BB78"/>
    <mergeCell ref="BK80:BL80"/>
    <mergeCell ref="C82:S82"/>
    <mergeCell ref="Y77:Y78"/>
    <mergeCell ref="AM77:AM78"/>
    <mergeCell ref="AN77:AN78"/>
    <mergeCell ref="AO77:AO78"/>
    <mergeCell ref="AP77:AP78"/>
    <mergeCell ref="AQ77:AQ78"/>
    <mergeCell ref="R77:R78"/>
    <mergeCell ref="S77:S78"/>
    <mergeCell ref="T77:T78"/>
    <mergeCell ref="U77:U78"/>
    <mergeCell ref="V77:V78"/>
    <mergeCell ref="W77:W78"/>
    <mergeCell ref="L77:L78"/>
    <mergeCell ref="M77:M78"/>
    <mergeCell ref="N77:N78"/>
    <mergeCell ref="O77:O78"/>
    <mergeCell ref="P77:P78"/>
    <mergeCell ref="Q77:Q78"/>
    <mergeCell ref="F77:F78"/>
    <mergeCell ref="G77:G78"/>
    <mergeCell ref="H77:H78"/>
    <mergeCell ref="I77:I78"/>
    <mergeCell ref="J77:J78"/>
    <mergeCell ref="K77:K78"/>
    <mergeCell ref="BH76:BH78"/>
    <mergeCell ref="BI76:BI78"/>
    <mergeCell ref="BK76:BK78"/>
    <mergeCell ref="BL76:BL78"/>
    <mergeCell ref="A77:A78"/>
    <mergeCell ref="B77:B78"/>
    <mergeCell ref="C77:C78"/>
    <mergeCell ref="D77:D78"/>
    <mergeCell ref="E77:E78"/>
    <mergeCell ref="AR75:AR76"/>
    <mergeCell ref="BC76:BC78"/>
    <mergeCell ref="BD76:BD78"/>
    <mergeCell ref="BE76:BE78"/>
    <mergeCell ref="BF76:BF78"/>
    <mergeCell ref="BG76:BG78"/>
    <mergeCell ref="AR77:AR78"/>
    <mergeCell ref="AU77:AU78"/>
    <mergeCell ref="AW77:AW78"/>
    <mergeCell ref="AX77:AX78"/>
    <mergeCell ref="Y75:Y76"/>
    <mergeCell ref="AM75:AM76"/>
    <mergeCell ref="AN75:AN76"/>
    <mergeCell ref="G75:G76"/>
    <mergeCell ref="H75:H76"/>
    <mergeCell ref="I75:I76"/>
    <mergeCell ref="J75:J76"/>
    <mergeCell ref="K75:K76"/>
    <mergeCell ref="L75:L76"/>
    <mergeCell ref="AO71:AO74"/>
    <mergeCell ref="AQ71:AQ74"/>
    <mergeCell ref="M75:M76"/>
    <mergeCell ref="N75:N76"/>
    <mergeCell ref="AR71:AR74"/>
    <mergeCell ref="O71:O74"/>
    <mergeCell ref="AP75:AP76"/>
    <mergeCell ref="AQ75:AQ76"/>
    <mergeCell ref="S75:S76"/>
    <mergeCell ref="T75:T76"/>
    <mergeCell ref="U75:U76"/>
    <mergeCell ref="V75:V76"/>
    <mergeCell ref="W75:W76"/>
    <mergeCell ref="X75:X76"/>
    <mergeCell ref="O75:O76"/>
    <mergeCell ref="P75:P76"/>
    <mergeCell ref="Q75:Q76"/>
    <mergeCell ref="R75:R76"/>
    <mergeCell ref="AO75:AO76"/>
    <mergeCell ref="AS71:AS74"/>
    <mergeCell ref="A75:A76"/>
    <mergeCell ref="B75:B76"/>
    <mergeCell ref="C75:C76"/>
    <mergeCell ref="D75:D76"/>
    <mergeCell ref="E75:E76"/>
    <mergeCell ref="F75:F76"/>
    <mergeCell ref="V71:V74"/>
    <mergeCell ref="W71:W74"/>
    <mergeCell ref="X71:X74"/>
    <mergeCell ref="Y71:Y74"/>
    <mergeCell ref="AM71:AM74"/>
    <mergeCell ref="AN71:AN74"/>
    <mergeCell ref="P71:P74"/>
    <mergeCell ref="Q71:Q74"/>
    <mergeCell ref="R71:R74"/>
    <mergeCell ref="S71:S74"/>
    <mergeCell ref="T71:T74"/>
    <mergeCell ref="U71:U74"/>
    <mergeCell ref="J71:J74"/>
    <mergeCell ref="K71:K74"/>
    <mergeCell ref="L71:L74"/>
    <mergeCell ref="M71:M74"/>
    <mergeCell ref="N71:N74"/>
    <mergeCell ref="BL66:BL67"/>
    <mergeCell ref="A71:A74"/>
    <mergeCell ref="B71:B74"/>
    <mergeCell ref="C71:C74"/>
    <mergeCell ref="D71:D74"/>
    <mergeCell ref="E71:E74"/>
    <mergeCell ref="F71:F74"/>
    <mergeCell ref="G71:G74"/>
    <mergeCell ref="H71:H74"/>
    <mergeCell ref="I71:I74"/>
    <mergeCell ref="BF66:BF67"/>
    <mergeCell ref="BG66:BG67"/>
    <mergeCell ref="BH66:BH67"/>
    <mergeCell ref="BI66:BI67"/>
    <mergeCell ref="BJ66:BJ67"/>
    <mergeCell ref="BK66:BK67"/>
    <mergeCell ref="AZ66:AZ67"/>
    <mergeCell ref="BA66:BA67"/>
    <mergeCell ref="BB66:BB67"/>
    <mergeCell ref="BC66:BC67"/>
    <mergeCell ref="BD66:BD67"/>
    <mergeCell ref="BE66:BE67"/>
    <mergeCell ref="AS66:AS70"/>
    <mergeCell ref="AU66:AU67"/>
    <mergeCell ref="AV66:AV67"/>
    <mergeCell ref="AW66:AW67"/>
    <mergeCell ref="AX66:AX67"/>
    <mergeCell ref="AY66:AY67"/>
    <mergeCell ref="AM66:AM70"/>
    <mergeCell ref="AN66:AN70"/>
    <mergeCell ref="AO66:AO70"/>
    <mergeCell ref="AP66:AP70"/>
    <mergeCell ref="AQ66:AQ70"/>
    <mergeCell ref="AR66:AR70"/>
    <mergeCell ref="U66:U70"/>
    <mergeCell ref="V66:V70"/>
    <mergeCell ref="W66:W70"/>
    <mergeCell ref="X66:X70"/>
    <mergeCell ref="Y66:Y70"/>
    <mergeCell ref="Z66:Z67"/>
    <mergeCell ref="O66:O70"/>
    <mergeCell ref="P66:P70"/>
    <mergeCell ref="Q66:Q70"/>
    <mergeCell ref="R66:R70"/>
    <mergeCell ref="S66:S70"/>
    <mergeCell ref="T66:T70"/>
    <mergeCell ref="I66:I70"/>
    <mergeCell ref="J66:J70"/>
    <mergeCell ref="K66:K70"/>
    <mergeCell ref="L66:L70"/>
    <mergeCell ref="M66:M70"/>
    <mergeCell ref="N66:N70"/>
    <mergeCell ref="A66:A70"/>
    <mergeCell ref="D66:D70"/>
    <mergeCell ref="E66:E70"/>
    <mergeCell ref="F66:F70"/>
    <mergeCell ref="G66:G70"/>
    <mergeCell ref="H66:H70"/>
    <mergeCell ref="AN63:AN65"/>
    <mergeCell ref="AO63:AO65"/>
    <mergeCell ref="AP63:AP65"/>
    <mergeCell ref="AQ63:AQ65"/>
    <mergeCell ref="AR63:AR65"/>
    <mergeCell ref="AS63:AS65"/>
    <mergeCell ref="U63:U65"/>
    <mergeCell ref="V63:V65"/>
    <mergeCell ref="W63:W65"/>
    <mergeCell ref="X63:X65"/>
    <mergeCell ref="Y63:Y65"/>
    <mergeCell ref="AM63:AM65"/>
    <mergeCell ref="O63:O65"/>
    <mergeCell ref="P63:P65"/>
    <mergeCell ref="Q63:Q65"/>
    <mergeCell ref="R63:R65"/>
    <mergeCell ref="S63:S65"/>
    <mergeCell ref="T63:T65"/>
    <mergeCell ref="I63:I65"/>
    <mergeCell ref="J63:J65"/>
    <mergeCell ref="K63:K65"/>
    <mergeCell ref="L63:L65"/>
    <mergeCell ref="M63:M65"/>
    <mergeCell ref="N63:N65"/>
    <mergeCell ref="A63:A65"/>
    <mergeCell ref="D63:D65"/>
    <mergeCell ref="E63:E65"/>
    <mergeCell ref="F63:F65"/>
    <mergeCell ref="G63:G65"/>
    <mergeCell ref="H63:H65"/>
    <mergeCell ref="BG61:BG62"/>
    <mergeCell ref="BH61:BH62"/>
    <mergeCell ref="BI61:BI62"/>
    <mergeCell ref="Y61:Y62"/>
    <mergeCell ref="AM61:AM62"/>
    <mergeCell ref="AN61:AN62"/>
    <mergeCell ref="AO61:AO62"/>
    <mergeCell ref="AP61:AP62"/>
    <mergeCell ref="AQ61:AQ62"/>
    <mergeCell ref="S61:S62"/>
    <mergeCell ref="T61:T62"/>
    <mergeCell ref="U61:U62"/>
    <mergeCell ref="V61:V62"/>
    <mergeCell ref="W61:W62"/>
    <mergeCell ref="X61:X62"/>
    <mergeCell ref="M61:M62"/>
    <mergeCell ref="N61:N62"/>
    <mergeCell ref="O61:O62"/>
    <mergeCell ref="BJ61:BJ62"/>
    <mergeCell ref="BK61:BK62"/>
    <mergeCell ref="BL61:BL62"/>
    <mergeCell ref="AR61:AR62"/>
    <mergeCell ref="AS61:AS62"/>
    <mergeCell ref="BC61:BC62"/>
    <mergeCell ref="BD61:BD62"/>
    <mergeCell ref="BE61:BE62"/>
    <mergeCell ref="BF61:BF62"/>
    <mergeCell ref="P61:P62"/>
    <mergeCell ref="Q61:Q62"/>
    <mergeCell ref="R61:R62"/>
    <mergeCell ref="G61:G62"/>
    <mergeCell ref="H61:H62"/>
    <mergeCell ref="I61:I62"/>
    <mergeCell ref="J61:J62"/>
    <mergeCell ref="K61:K62"/>
    <mergeCell ref="L61:L62"/>
    <mergeCell ref="A61:A62"/>
    <mergeCell ref="B61:B62"/>
    <mergeCell ref="C61:C62"/>
    <mergeCell ref="D61:D62"/>
    <mergeCell ref="E61:E62"/>
    <mergeCell ref="F61:F62"/>
    <mergeCell ref="BG58:BG59"/>
    <mergeCell ref="BH58:BH59"/>
    <mergeCell ref="BI58:BI59"/>
    <mergeCell ref="AU58:AU59"/>
    <mergeCell ref="AV58:AV59"/>
    <mergeCell ref="AW58:AW59"/>
    <mergeCell ref="AX58:AX59"/>
    <mergeCell ref="AY58:AY59"/>
    <mergeCell ref="AZ58:AZ59"/>
    <mergeCell ref="AN58:AN60"/>
    <mergeCell ref="AO58:AO60"/>
    <mergeCell ref="AP58:AP60"/>
    <mergeCell ref="AQ58:AQ60"/>
    <mergeCell ref="AR58:AR60"/>
    <mergeCell ref="AS58:AS60"/>
    <mergeCell ref="Z58:Z59"/>
    <mergeCell ref="AI58:AI59"/>
    <mergeCell ref="AJ58:AJ59"/>
    <mergeCell ref="BJ58:BJ59"/>
    <mergeCell ref="BK58:BK59"/>
    <mergeCell ref="BL58:BL59"/>
    <mergeCell ref="BA58:BA59"/>
    <mergeCell ref="BB58:BB59"/>
    <mergeCell ref="BC58:BC59"/>
    <mergeCell ref="BD58:BD59"/>
    <mergeCell ref="BE58:BE59"/>
    <mergeCell ref="BF58:BF59"/>
    <mergeCell ref="AK58:AK59"/>
    <mergeCell ref="AL58:AL59"/>
    <mergeCell ref="AM58:AM60"/>
    <mergeCell ref="T58:T60"/>
    <mergeCell ref="U58:U60"/>
    <mergeCell ref="V58:V60"/>
    <mergeCell ref="W58:W60"/>
    <mergeCell ref="X58:X60"/>
    <mergeCell ref="Y58:Y60"/>
    <mergeCell ref="N58:N60"/>
    <mergeCell ref="O58:O60"/>
    <mergeCell ref="P58:P60"/>
    <mergeCell ref="Q58:Q60"/>
    <mergeCell ref="R58:R60"/>
    <mergeCell ref="S58:S60"/>
    <mergeCell ref="H58:H60"/>
    <mergeCell ref="I58:I60"/>
    <mergeCell ref="J58:J60"/>
    <mergeCell ref="K58:K60"/>
    <mergeCell ref="L58:L60"/>
    <mergeCell ref="M58:M60"/>
    <mergeCell ref="BH55:BH56"/>
    <mergeCell ref="BI55:BI56"/>
    <mergeCell ref="BJ55:BJ56"/>
    <mergeCell ref="BK55:BK56"/>
    <mergeCell ref="BL55:BL56"/>
    <mergeCell ref="A58:A60"/>
    <mergeCell ref="D58:D60"/>
    <mergeCell ref="E58:E60"/>
    <mergeCell ref="F58:F60"/>
    <mergeCell ref="G58:G60"/>
    <mergeCell ref="BB55:BB56"/>
    <mergeCell ref="BC55:BC56"/>
    <mergeCell ref="BD55:BD56"/>
    <mergeCell ref="BE55:BE56"/>
    <mergeCell ref="BF55:BF56"/>
    <mergeCell ref="BG55:BG56"/>
    <mergeCell ref="AV55:AV56"/>
    <mergeCell ref="AW55:AW56"/>
    <mergeCell ref="AX55:AX56"/>
    <mergeCell ref="AY55:AY56"/>
    <mergeCell ref="AZ55:AZ56"/>
    <mergeCell ref="BA55:BA56"/>
    <mergeCell ref="AN55:AN57"/>
    <mergeCell ref="AO55:AO57"/>
    <mergeCell ref="AP55:AP57"/>
    <mergeCell ref="AQ55:AQ57"/>
    <mergeCell ref="AR55:AR57"/>
    <mergeCell ref="AU55:AU56"/>
    <mergeCell ref="Z55:Z56"/>
    <mergeCell ref="AI55:AI56"/>
    <mergeCell ref="AJ55:AJ56"/>
    <mergeCell ref="AK55:AK56"/>
    <mergeCell ref="AL55:AL56"/>
    <mergeCell ref="AM55:AM57"/>
    <mergeCell ref="T55:T57"/>
    <mergeCell ref="U55:U57"/>
    <mergeCell ref="V55:V57"/>
    <mergeCell ref="W55:W57"/>
    <mergeCell ref="X55:X57"/>
    <mergeCell ref="Y55:Y57"/>
    <mergeCell ref="N55:N57"/>
    <mergeCell ref="O55:O57"/>
    <mergeCell ref="P55:P57"/>
    <mergeCell ref="Q55:Q57"/>
    <mergeCell ref="R55:R57"/>
    <mergeCell ref="S55:S57"/>
    <mergeCell ref="H55:H57"/>
    <mergeCell ref="I55:I57"/>
    <mergeCell ref="J55:J57"/>
    <mergeCell ref="K55:K57"/>
    <mergeCell ref="L55:L57"/>
    <mergeCell ref="M55:M57"/>
    <mergeCell ref="BH52:BH53"/>
    <mergeCell ref="BI52:BI53"/>
    <mergeCell ref="BJ52:BJ53"/>
    <mergeCell ref="AU52:AU53"/>
    <mergeCell ref="AI52:AI53"/>
    <mergeCell ref="AJ52:AJ53"/>
    <mergeCell ref="AK52:AK53"/>
    <mergeCell ref="AL52:AL53"/>
    <mergeCell ref="AM52:AM54"/>
    <mergeCell ref="AN52:AN54"/>
    <mergeCell ref="U52:U54"/>
    <mergeCell ref="V52:V54"/>
    <mergeCell ref="W52:W54"/>
    <mergeCell ref="X52:X54"/>
    <mergeCell ref="Y52:Y54"/>
    <mergeCell ref="Z52:Z53"/>
    <mergeCell ref="O52:O54"/>
    <mergeCell ref="P52:P54"/>
    <mergeCell ref="BK52:BK53"/>
    <mergeCell ref="BL52:BL53"/>
    <mergeCell ref="A55:A57"/>
    <mergeCell ref="D55:D57"/>
    <mergeCell ref="E55:E57"/>
    <mergeCell ref="F55:F57"/>
    <mergeCell ref="G55:G57"/>
    <mergeCell ref="BB52:BB53"/>
    <mergeCell ref="BC52:BC53"/>
    <mergeCell ref="BD52:BD53"/>
    <mergeCell ref="BE52:BE53"/>
    <mergeCell ref="BF52:BF53"/>
    <mergeCell ref="BG52:BG53"/>
    <mergeCell ref="AV52:AV53"/>
    <mergeCell ref="AW52:AW53"/>
    <mergeCell ref="AX52:AX53"/>
    <mergeCell ref="AY52:AY53"/>
    <mergeCell ref="AZ52:AZ53"/>
    <mergeCell ref="BA52:BA53"/>
    <mergeCell ref="AO52:AO54"/>
    <mergeCell ref="AP52:AP54"/>
    <mergeCell ref="AQ52:AQ54"/>
    <mergeCell ref="AR52:AR54"/>
    <mergeCell ref="AS52:AS54"/>
    <mergeCell ref="Q52:Q54"/>
    <mergeCell ref="R52:R54"/>
    <mergeCell ref="S52:S54"/>
    <mergeCell ref="T52:T54"/>
    <mergeCell ref="I52:I54"/>
    <mergeCell ref="J52:J54"/>
    <mergeCell ref="K52:K54"/>
    <mergeCell ref="L52:L54"/>
    <mergeCell ref="M52:M54"/>
    <mergeCell ref="N52:N54"/>
    <mergeCell ref="BK49:BK50"/>
    <mergeCell ref="BL49:BL50"/>
    <mergeCell ref="A52:A54"/>
    <mergeCell ref="B52:B54"/>
    <mergeCell ref="C52:C54"/>
    <mergeCell ref="D52:D54"/>
    <mergeCell ref="E52:E54"/>
    <mergeCell ref="F52:F54"/>
    <mergeCell ref="G52:G54"/>
    <mergeCell ref="H52:H54"/>
    <mergeCell ref="BE49:BE50"/>
    <mergeCell ref="BF49:BF50"/>
    <mergeCell ref="BG49:BG50"/>
    <mergeCell ref="BH49:BH50"/>
    <mergeCell ref="BI49:BI50"/>
    <mergeCell ref="BJ49:BJ50"/>
    <mergeCell ref="AY49:AY50"/>
    <mergeCell ref="AZ49:AZ50"/>
    <mergeCell ref="BA49:BA50"/>
    <mergeCell ref="BB49:BB50"/>
    <mergeCell ref="BC49:BC50"/>
    <mergeCell ref="BD49:BD50"/>
    <mergeCell ref="AR49:AR51"/>
    <mergeCell ref="AS49:AS51"/>
    <mergeCell ref="AU49:AU50"/>
    <mergeCell ref="AV49:AV50"/>
    <mergeCell ref="AW49:AW50"/>
    <mergeCell ref="AX49:AX50"/>
    <mergeCell ref="AL49:AL50"/>
    <mergeCell ref="AM49:AM51"/>
    <mergeCell ref="AN49:AN51"/>
    <mergeCell ref="AO49:AO51"/>
    <mergeCell ref="AP49:AP51"/>
    <mergeCell ref="AQ49:AQ51"/>
    <mergeCell ref="X49:X51"/>
    <mergeCell ref="Y49:Y51"/>
    <mergeCell ref="Z49:Z50"/>
    <mergeCell ref="AI49:AI50"/>
    <mergeCell ref="AJ49:AJ50"/>
    <mergeCell ref="AK49:AK50"/>
    <mergeCell ref="R49:R51"/>
    <mergeCell ref="S49:S51"/>
    <mergeCell ref="T49:T51"/>
    <mergeCell ref="U49:U51"/>
    <mergeCell ref="V49:V51"/>
    <mergeCell ref="W49:W51"/>
    <mergeCell ref="L49:L51"/>
    <mergeCell ref="M49:M51"/>
    <mergeCell ref="N49:N51"/>
    <mergeCell ref="O49:O51"/>
    <mergeCell ref="P49:P51"/>
    <mergeCell ref="Q49:Q51"/>
    <mergeCell ref="F49:F51"/>
    <mergeCell ref="G49:G51"/>
    <mergeCell ref="H49:H51"/>
    <mergeCell ref="I49:I51"/>
    <mergeCell ref="J49:J51"/>
    <mergeCell ref="K49:K51"/>
    <mergeCell ref="AN44:AN48"/>
    <mergeCell ref="AO44:AO48"/>
    <mergeCell ref="AP44:AP48"/>
    <mergeCell ref="AQ44:AQ48"/>
    <mergeCell ref="AR44:AR48"/>
    <mergeCell ref="A49:A51"/>
    <mergeCell ref="B49:B51"/>
    <mergeCell ref="C49:C51"/>
    <mergeCell ref="D49:D51"/>
    <mergeCell ref="E49:E51"/>
    <mergeCell ref="U44:U48"/>
    <mergeCell ref="V44:V48"/>
    <mergeCell ref="W44:W48"/>
    <mergeCell ref="X44:X48"/>
    <mergeCell ref="Y44:Y48"/>
    <mergeCell ref="AM44:AM48"/>
    <mergeCell ref="O44:O48"/>
    <mergeCell ref="P44:P48"/>
    <mergeCell ref="Q44:Q48"/>
    <mergeCell ref="R44:R48"/>
    <mergeCell ref="S44:S48"/>
    <mergeCell ref="T44:T48"/>
    <mergeCell ref="I44:I48"/>
    <mergeCell ref="J44:J48"/>
    <mergeCell ref="K44:K48"/>
    <mergeCell ref="L44:L48"/>
    <mergeCell ref="M44:M48"/>
    <mergeCell ref="N44:N48"/>
    <mergeCell ref="AR41:AR43"/>
    <mergeCell ref="AS41:AS42"/>
    <mergeCell ref="A44:A48"/>
    <mergeCell ref="B44:B48"/>
    <mergeCell ref="C44:C48"/>
    <mergeCell ref="D44:D48"/>
    <mergeCell ref="E44:E48"/>
    <mergeCell ref="F44:F48"/>
    <mergeCell ref="G44:G48"/>
    <mergeCell ref="H44:H48"/>
    <mergeCell ref="Y41:Y43"/>
    <mergeCell ref="AM41:AM43"/>
    <mergeCell ref="AN41:AN43"/>
    <mergeCell ref="AO41:AO43"/>
    <mergeCell ref="AP41:AP43"/>
    <mergeCell ref="AQ41:AQ43"/>
    <mergeCell ref="S41:S43"/>
    <mergeCell ref="T41:T43"/>
    <mergeCell ref="U41:U43"/>
    <mergeCell ref="V41:V43"/>
    <mergeCell ref="W41:W43"/>
    <mergeCell ref="X41:X43"/>
    <mergeCell ref="M41:M43"/>
    <mergeCell ref="N41:N43"/>
    <mergeCell ref="O41:O43"/>
    <mergeCell ref="P41:P43"/>
    <mergeCell ref="Q41:Q43"/>
    <mergeCell ref="R41:R43"/>
    <mergeCell ref="G41:G43"/>
    <mergeCell ref="H41:H43"/>
    <mergeCell ref="I41:I43"/>
    <mergeCell ref="J41:J43"/>
    <mergeCell ref="K41:K43"/>
    <mergeCell ref="L41:L43"/>
    <mergeCell ref="A41:A43"/>
    <mergeCell ref="B41:B43"/>
    <mergeCell ref="C41:C43"/>
    <mergeCell ref="D41:D43"/>
    <mergeCell ref="E41:E43"/>
    <mergeCell ref="F41:F43"/>
    <mergeCell ref="BE35:BE36"/>
    <mergeCell ref="BH35:BH36"/>
    <mergeCell ref="BI35:BI36"/>
    <mergeCell ref="AR35:AR40"/>
    <mergeCell ref="AS35:AS40"/>
    <mergeCell ref="AU35:AU36"/>
    <mergeCell ref="AV35:AV36"/>
    <mergeCell ref="AW35:AW36"/>
    <mergeCell ref="AX35:AX36"/>
    <mergeCell ref="AK35:AK36"/>
    <mergeCell ref="AM35:AM40"/>
    <mergeCell ref="AN35:AN40"/>
    <mergeCell ref="AO35:AO40"/>
    <mergeCell ref="AP35:AP40"/>
    <mergeCell ref="AQ35:AQ40"/>
    <mergeCell ref="AK37:AK39"/>
    <mergeCell ref="U35:U40"/>
    <mergeCell ref="V35:V40"/>
    <mergeCell ref="BJ35:BJ36"/>
    <mergeCell ref="BK35:BK36"/>
    <mergeCell ref="BL35:BL36"/>
    <mergeCell ref="AY35:AY36"/>
    <mergeCell ref="AZ35:AZ36"/>
    <mergeCell ref="BA35:BA36"/>
    <mergeCell ref="BB35:BB36"/>
    <mergeCell ref="BC35:BC36"/>
    <mergeCell ref="BD35:BD36"/>
    <mergeCell ref="W35:W40"/>
    <mergeCell ref="X35:X40"/>
    <mergeCell ref="Y35:Y40"/>
    <mergeCell ref="Z35:Z36"/>
    <mergeCell ref="Z37:Z39"/>
    <mergeCell ref="O35:O40"/>
    <mergeCell ref="P35:P40"/>
    <mergeCell ref="Q35:Q40"/>
    <mergeCell ref="R35:R40"/>
    <mergeCell ref="S35:S40"/>
    <mergeCell ref="T35:T40"/>
    <mergeCell ref="I35:I40"/>
    <mergeCell ref="J35:J40"/>
    <mergeCell ref="K35:K40"/>
    <mergeCell ref="L35:L40"/>
    <mergeCell ref="M35:M40"/>
    <mergeCell ref="N35:N40"/>
    <mergeCell ref="BK33:BK34"/>
    <mergeCell ref="BL33:BL34"/>
    <mergeCell ref="A35:A40"/>
    <mergeCell ref="B35:B40"/>
    <mergeCell ref="C35:C40"/>
    <mergeCell ref="D35:D40"/>
    <mergeCell ref="E35:E40"/>
    <mergeCell ref="F35:F40"/>
    <mergeCell ref="G35:G40"/>
    <mergeCell ref="H35:H40"/>
    <mergeCell ref="BE33:BE34"/>
    <mergeCell ref="BF33:BF34"/>
    <mergeCell ref="BG33:BG34"/>
    <mergeCell ref="BH33:BH34"/>
    <mergeCell ref="BI33:BI34"/>
    <mergeCell ref="BJ33:BJ34"/>
    <mergeCell ref="AY33:AY34"/>
    <mergeCell ref="AZ33:AZ34"/>
    <mergeCell ref="S33:S34"/>
    <mergeCell ref="T33:T34"/>
    <mergeCell ref="U33:U34"/>
    <mergeCell ref="V33:V34"/>
    <mergeCell ref="W33:W34"/>
    <mergeCell ref="BA33:BA34"/>
    <mergeCell ref="BB33:BB34"/>
    <mergeCell ref="BC33:BC34"/>
    <mergeCell ref="BD33:BD34"/>
    <mergeCell ref="AQ33:AQ34"/>
    <mergeCell ref="AR33:AR34"/>
    <mergeCell ref="AU33:AU34"/>
    <mergeCell ref="AV33:AV34"/>
    <mergeCell ref="AW33:AW34"/>
    <mergeCell ref="AX33:AX34"/>
    <mergeCell ref="A33:A34"/>
    <mergeCell ref="B33:B34"/>
    <mergeCell ref="C33:C34"/>
    <mergeCell ref="D33:D34"/>
    <mergeCell ref="E33:E34"/>
    <mergeCell ref="F33:F34"/>
    <mergeCell ref="G33:G34"/>
    <mergeCell ref="H33:H34"/>
    <mergeCell ref="I33:I34"/>
    <mergeCell ref="R27:R31"/>
    <mergeCell ref="S27:S31"/>
    <mergeCell ref="J33:J34"/>
    <mergeCell ref="K33:K34"/>
    <mergeCell ref="N33:N34"/>
    <mergeCell ref="O33:O34"/>
    <mergeCell ref="P33:P34"/>
    <mergeCell ref="Q33:Q34"/>
    <mergeCell ref="AS27:AS31"/>
    <mergeCell ref="AM27:AM31"/>
    <mergeCell ref="AN27:AN31"/>
    <mergeCell ref="AO27:AO31"/>
    <mergeCell ref="AP27:AP31"/>
    <mergeCell ref="AQ27:AQ31"/>
    <mergeCell ref="AR27:AR31"/>
    <mergeCell ref="T27:T31"/>
    <mergeCell ref="U27:U31"/>
    <mergeCell ref="X33:X34"/>
    <mergeCell ref="Y33:Y34"/>
    <mergeCell ref="AM33:AM34"/>
    <mergeCell ref="AN33:AN34"/>
    <mergeCell ref="AO33:AO34"/>
    <mergeCell ref="AP33:AP34"/>
    <mergeCell ref="R33:R34"/>
    <mergeCell ref="H27:H31"/>
    <mergeCell ref="I27:I31"/>
    <mergeCell ref="J27:J31"/>
    <mergeCell ref="K27:K31"/>
    <mergeCell ref="L27:L31"/>
    <mergeCell ref="M27:M31"/>
    <mergeCell ref="AQ22:AQ26"/>
    <mergeCell ref="AR22:AR26"/>
    <mergeCell ref="AS22:AS24"/>
    <mergeCell ref="AM22:AM26"/>
    <mergeCell ref="AN22:AN26"/>
    <mergeCell ref="AO22:AO26"/>
    <mergeCell ref="AP22:AP26"/>
    <mergeCell ref="I22:I26"/>
    <mergeCell ref="J22:J26"/>
    <mergeCell ref="K22:K26"/>
    <mergeCell ref="V27:V31"/>
    <mergeCell ref="W27:W31"/>
    <mergeCell ref="X27:X31"/>
    <mergeCell ref="Y27:Y31"/>
    <mergeCell ref="N27:N31"/>
    <mergeCell ref="O27:O31"/>
    <mergeCell ref="P27:P31"/>
    <mergeCell ref="Q27:Q31"/>
    <mergeCell ref="A27:A31"/>
    <mergeCell ref="B27:B31"/>
    <mergeCell ref="C27:C31"/>
    <mergeCell ref="D27:D31"/>
    <mergeCell ref="E27:E31"/>
    <mergeCell ref="F27:F31"/>
    <mergeCell ref="G27:G31"/>
    <mergeCell ref="X22:X26"/>
    <mergeCell ref="Y22:Y26"/>
    <mergeCell ref="R22:R26"/>
    <mergeCell ref="S22:S26"/>
    <mergeCell ref="T22:T26"/>
    <mergeCell ref="U22:U26"/>
    <mergeCell ref="V22:V26"/>
    <mergeCell ref="W22:W26"/>
    <mergeCell ref="L22:L26"/>
    <mergeCell ref="M22:M26"/>
    <mergeCell ref="N22:N26"/>
    <mergeCell ref="O22:O26"/>
    <mergeCell ref="P22:P26"/>
    <mergeCell ref="Q22:Q26"/>
    <mergeCell ref="F22:F26"/>
    <mergeCell ref="G22:G26"/>
    <mergeCell ref="H22:H26"/>
    <mergeCell ref="BH19:BH20"/>
    <mergeCell ref="BI19:BI20"/>
    <mergeCell ref="BJ19:BJ20"/>
    <mergeCell ref="BK19:BK20"/>
    <mergeCell ref="BL19:BL20"/>
    <mergeCell ref="A22:A26"/>
    <mergeCell ref="B22:B26"/>
    <mergeCell ref="C22:C26"/>
    <mergeCell ref="D22:D26"/>
    <mergeCell ref="E22:E26"/>
    <mergeCell ref="AS19:AS20"/>
    <mergeCell ref="BC19:BC20"/>
    <mergeCell ref="BD19:BD20"/>
    <mergeCell ref="BE19:BE20"/>
    <mergeCell ref="BF19:BF20"/>
    <mergeCell ref="BG19:BG20"/>
    <mergeCell ref="AM19:AM20"/>
    <mergeCell ref="AN19:AN20"/>
    <mergeCell ref="AO19:AO20"/>
    <mergeCell ref="AP19:AP20"/>
    <mergeCell ref="AQ19:AQ20"/>
    <mergeCell ref="AR19:AR20"/>
    <mergeCell ref="T19:T20"/>
    <mergeCell ref="U19:U20"/>
    <mergeCell ref="V19:V20"/>
    <mergeCell ref="W19:W20"/>
    <mergeCell ref="X19:X20"/>
    <mergeCell ref="Y19:Y20"/>
    <mergeCell ref="J19:J20"/>
    <mergeCell ref="K19:K20"/>
    <mergeCell ref="P19:P20"/>
    <mergeCell ref="Q19:Q20"/>
    <mergeCell ref="R19:R20"/>
    <mergeCell ref="S19:S20"/>
    <mergeCell ref="BJ16:BJ18"/>
    <mergeCell ref="BK16:BK18"/>
    <mergeCell ref="BL16:BL18"/>
    <mergeCell ref="A19:A20"/>
    <mergeCell ref="D19:D20"/>
    <mergeCell ref="E19:E20"/>
    <mergeCell ref="F19:F20"/>
    <mergeCell ref="G19:G20"/>
    <mergeCell ref="H19:H20"/>
    <mergeCell ref="I19:I20"/>
    <mergeCell ref="BD16:BD18"/>
    <mergeCell ref="BE16:BE18"/>
    <mergeCell ref="BF16:BF18"/>
    <mergeCell ref="BG16:BG18"/>
    <mergeCell ref="BH16:BH18"/>
    <mergeCell ref="BI16:BI18"/>
    <mergeCell ref="AP16:AP18"/>
    <mergeCell ref="AQ16:AQ18"/>
    <mergeCell ref="AR16:AR18"/>
    <mergeCell ref="AS16:AS18"/>
    <mergeCell ref="AT16:AT17"/>
    <mergeCell ref="BC16:BC18"/>
    <mergeCell ref="AG16:AG17"/>
    <mergeCell ref="AH16:AH17"/>
    <mergeCell ref="P16:P18"/>
    <mergeCell ref="Q16:Q18"/>
    <mergeCell ref="R16:R18"/>
    <mergeCell ref="S16:S18"/>
    <mergeCell ref="AL16:AL17"/>
    <mergeCell ref="AM16:AM18"/>
    <mergeCell ref="AN16:AN18"/>
    <mergeCell ref="AO16:AO18"/>
    <mergeCell ref="AA16:AA17"/>
    <mergeCell ref="AB16:AB17"/>
    <mergeCell ref="AC16:AC17"/>
    <mergeCell ref="AD16:AD17"/>
    <mergeCell ref="AE16:AE17"/>
    <mergeCell ref="AF16:AF17"/>
    <mergeCell ref="H16:H18"/>
    <mergeCell ref="I16:I17"/>
    <mergeCell ref="J16:J17"/>
    <mergeCell ref="K16:K18"/>
    <mergeCell ref="L16:L17"/>
    <mergeCell ref="M16:M17"/>
    <mergeCell ref="BJ14:BJ15"/>
    <mergeCell ref="BK14:BK15"/>
    <mergeCell ref="BL14:BL15"/>
    <mergeCell ref="AD15:AE15"/>
    <mergeCell ref="AF15:AG15"/>
    <mergeCell ref="BF14:BF15"/>
    <mergeCell ref="BG14:BI14"/>
    <mergeCell ref="AD14:AE14"/>
    <mergeCell ref="AF14:AG14"/>
    <mergeCell ref="AH14:AI14"/>
    <mergeCell ref="T14:T15"/>
    <mergeCell ref="U14:U15"/>
    <mergeCell ref="V14:V15"/>
    <mergeCell ref="W14:W15"/>
    <mergeCell ref="X14:X15"/>
    <mergeCell ref="Y14:Y15"/>
    <mergeCell ref="N14:N15"/>
    <mergeCell ref="O14:O15"/>
    <mergeCell ref="A16:A18"/>
    <mergeCell ref="D16:D18"/>
    <mergeCell ref="E16:E18"/>
    <mergeCell ref="F16:F18"/>
    <mergeCell ref="G16:G18"/>
    <mergeCell ref="AZ14:BB14"/>
    <mergeCell ref="BC14:BC15"/>
    <mergeCell ref="BD14:BD15"/>
    <mergeCell ref="BE14:BE15"/>
    <mergeCell ref="AQ14:AQ15"/>
    <mergeCell ref="AR14:AR15"/>
    <mergeCell ref="AV14:AV15"/>
    <mergeCell ref="AW14:AW15"/>
    <mergeCell ref="AX14:AX15"/>
    <mergeCell ref="AY14:AY15"/>
    <mergeCell ref="AJ14:AK14"/>
    <mergeCell ref="AL14:AL15"/>
    <mergeCell ref="AM14:AM15"/>
    <mergeCell ref="AN14:AN15"/>
    <mergeCell ref="AO14:AO15"/>
    <mergeCell ref="AP14:AP15"/>
    <mergeCell ref="Z14:Z15"/>
    <mergeCell ref="AA14:AB14"/>
    <mergeCell ref="AC14:AC15"/>
    <mergeCell ref="B14:C14"/>
    <mergeCell ref="D14:J14"/>
    <mergeCell ref="K14:K15"/>
    <mergeCell ref="L14:L15"/>
    <mergeCell ref="M14:M15"/>
    <mergeCell ref="B13:S13"/>
    <mergeCell ref="T13:Y13"/>
    <mergeCell ref="Z13:AL13"/>
    <mergeCell ref="AM13:AR13"/>
    <mergeCell ref="P14:P15"/>
    <mergeCell ref="Q14:Q15"/>
    <mergeCell ref="R14:R15"/>
    <mergeCell ref="S14:S15"/>
    <mergeCell ref="K4:K7"/>
    <mergeCell ref="L4:M4"/>
    <mergeCell ref="O4:P4"/>
    <mergeCell ref="Q4:S4"/>
    <mergeCell ref="O5:P5"/>
    <mergeCell ref="Q5:X5"/>
    <mergeCell ref="L7:M7"/>
    <mergeCell ref="B1:L1"/>
    <mergeCell ref="M1:T1"/>
    <mergeCell ref="U1:X1"/>
    <mergeCell ref="AN1:AO1"/>
    <mergeCell ref="L3:P3"/>
    <mergeCell ref="AF3:AR3"/>
    <mergeCell ref="BM14:BM15"/>
    <mergeCell ref="BM16:BM18"/>
    <mergeCell ref="BN16:BN18"/>
    <mergeCell ref="BM19:BM20"/>
    <mergeCell ref="BN19:BN20"/>
    <mergeCell ref="AD11:AQ11"/>
    <mergeCell ref="O11:P11"/>
    <mergeCell ref="L9:M9"/>
    <mergeCell ref="AS13:AS15"/>
    <mergeCell ref="AT13:AT15"/>
    <mergeCell ref="AU13:AU15"/>
    <mergeCell ref="AV13:BB13"/>
    <mergeCell ref="BC13:BJ13"/>
    <mergeCell ref="T16:T18"/>
    <mergeCell ref="U16:U18"/>
    <mergeCell ref="V16:V18"/>
    <mergeCell ref="W16:W18"/>
    <mergeCell ref="X16:X18"/>
    <mergeCell ref="Y16:Y18"/>
    <mergeCell ref="N16:N17"/>
    <mergeCell ref="O16:O17"/>
    <mergeCell ref="BP33:BP34"/>
    <mergeCell ref="BM58:BM59"/>
    <mergeCell ref="BM61:BM62"/>
    <mergeCell ref="BN61:BN62"/>
    <mergeCell ref="BM66:BM67"/>
    <mergeCell ref="BM76:BM78"/>
    <mergeCell ref="BN49:BN51"/>
    <mergeCell ref="BN52:BN54"/>
    <mergeCell ref="BN55:BN57"/>
    <mergeCell ref="BN66:BN70"/>
    <mergeCell ref="BO66:BO70"/>
    <mergeCell ref="BN77:BN78"/>
    <mergeCell ref="BO77:BO78"/>
    <mergeCell ref="BM33:BM34"/>
    <mergeCell ref="BN33:BN34"/>
    <mergeCell ref="BM35:BM36"/>
    <mergeCell ref="BM49:BM50"/>
    <mergeCell ref="BM52:BM53"/>
    <mergeCell ref="BM55:BM56"/>
    <mergeCell ref="BN44:BN48"/>
    <mergeCell ref="BO44:BO48"/>
    <mergeCell ref="BP44:BP48"/>
    <mergeCell ref="BO49:BO51"/>
    <mergeCell ref="BP49:BP51"/>
    <mergeCell ref="BR16:BR18"/>
    <mergeCell ref="BR19:BR20"/>
    <mergeCell ref="BR33:BR34"/>
    <mergeCell ref="BR44:BR48"/>
    <mergeCell ref="BR49:BR51"/>
    <mergeCell ref="BR52:BR54"/>
    <mergeCell ref="BQ16:BQ18"/>
    <mergeCell ref="BQ19:BQ20"/>
    <mergeCell ref="BQ33:BQ34"/>
    <mergeCell ref="BQ44:BQ48"/>
    <mergeCell ref="BQ49:BQ51"/>
    <mergeCell ref="BR35:BR40"/>
    <mergeCell ref="BR41:BR43"/>
    <mergeCell ref="BR22:BR26"/>
    <mergeCell ref="BR27:BR31"/>
    <mergeCell ref="BO52:BO54"/>
    <mergeCell ref="BP52:BP54"/>
    <mergeCell ref="BQ52:BQ54"/>
    <mergeCell ref="BO16:BO18"/>
    <mergeCell ref="BP16:BP18"/>
    <mergeCell ref="BO19:BO20"/>
    <mergeCell ref="BP19:BP20"/>
    <mergeCell ref="BO33:BO34"/>
    <mergeCell ref="BN35:BN40"/>
    <mergeCell ref="BO35:BO40"/>
    <mergeCell ref="BP35:BP40"/>
    <mergeCell ref="BQ35:BQ40"/>
    <mergeCell ref="BN41:BN43"/>
    <mergeCell ref="BO41:BO43"/>
    <mergeCell ref="BP41:BP43"/>
    <mergeCell ref="BQ41:BQ43"/>
    <mergeCell ref="BN22:BN26"/>
    <mergeCell ref="BO22:BO26"/>
    <mergeCell ref="BP22:BP26"/>
    <mergeCell ref="BQ22:BQ26"/>
    <mergeCell ref="BN27:BN31"/>
    <mergeCell ref="BO27:BO31"/>
    <mergeCell ref="BP27:BP31"/>
    <mergeCell ref="BQ27:BQ31"/>
    <mergeCell ref="BQ55:BQ57"/>
    <mergeCell ref="BR55:BR57"/>
    <mergeCell ref="BN58:BN60"/>
    <mergeCell ref="BO58:BO60"/>
    <mergeCell ref="BP58:BP60"/>
    <mergeCell ref="BQ58:BQ60"/>
    <mergeCell ref="BR58:BR60"/>
    <mergeCell ref="BN63:BN65"/>
    <mergeCell ref="BO63:BO65"/>
    <mergeCell ref="BP63:BP65"/>
    <mergeCell ref="BQ63:BQ65"/>
    <mergeCell ref="BR63:BR65"/>
    <mergeCell ref="BR61:BR62"/>
    <mergeCell ref="BQ61:BQ62"/>
    <mergeCell ref="BO61:BO62"/>
    <mergeCell ref="BP61:BP62"/>
    <mergeCell ref="BO55:BO57"/>
    <mergeCell ref="BP55:BP57"/>
    <mergeCell ref="BQ66:BQ70"/>
    <mergeCell ref="BR66:BR70"/>
    <mergeCell ref="BN71:BN74"/>
    <mergeCell ref="BO71:BO74"/>
    <mergeCell ref="BP71:BP74"/>
    <mergeCell ref="BQ71:BQ74"/>
    <mergeCell ref="BR71:BR74"/>
    <mergeCell ref="BN75:BN76"/>
    <mergeCell ref="BO75:BO76"/>
    <mergeCell ref="BP75:BP76"/>
    <mergeCell ref="BQ75:BQ76"/>
    <mergeCell ref="BR75:BR76"/>
    <mergeCell ref="BP77:BP78"/>
    <mergeCell ref="BQ77:BQ78"/>
    <mergeCell ref="BR77:BR78"/>
    <mergeCell ref="BN80:BR80"/>
    <mergeCell ref="BS14:BS15"/>
    <mergeCell ref="BS16:BS18"/>
    <mergeCell ref="BS19:BS20"/>
    <mergeCell ref="BS22:BS26"/>
    <mergeCell ref="BS27:BS31"/>
    <mergeCell ref="BS33:BS34"/>
    <mergeCell ref="BS35:BS40"/>
    <mergeCell ref="BS41:BS43"/>
    <mergeCell ref="BS44:BS48"/>
    <mergeCell ref="BS49:BS51"/>
    <mergeCell ref="BS52:BS54"/>
    <mergeCell ref="BS55:BS57"/>
    <mergeCell ref="BS58:BS60"/>
    <mergeCell ref="BS61:BS62"/>
    <mergeCell ref="BS63:BS65"/>
    <mergeCell ref="BS66:BS70"/>
    <mergeCell ref="BS71:BS74"/>
    <mergeCell ref="BS75:BS76"/>
    <mergeCell ref="BS77:BS78"/>
    <mergeCell ref="BP66:BP70"/>
  </mergeCells>
  <conditionalFormatting sqref="T16 T19 T32:T33 T35 T41 T44 T49 T52 T55 T61 T63 T66 T71 T75 T77">
    <cfRule type="cellIs" dxfId="1712" priority="379" operator="equal">
      <formula>"ALTA"</formula>
    </cfRule>
    <cfRule type="cellIs" dxfId="1711" priority="380" operator="equal">
      <formula>"MUY ALTA"</formula>
    </cfRule>
    <cfRule type="cellIs" dxfId="1710" priority="381" operator="equal">
      <formula>"MEDIA"</formula>
    </cfRule>
    <cfRule type="cellIs" dxfId="1709" priority="382" operator="equal">
      <formula>"BAJA"</formula>
    </cfRule>
    <cfRule type="cellIs" dxfId="1708" priority="383" operator="equal">
      <formula>"MUY BAJA"</formula>
    </cfRule>
  </conditionalFormatting>
  <conditionalFormatting sqref="T21:T22">
    <cfRule type="cellIs" dxfId="1707" priority="278" operator="equal">
      <formula>"ALTA"</formula>
    </cfRule>
    <cfRule type="cellIs" dxfId="1706" priority="279" operator="equal">
      <formula>"MUY ALTA"</formula>
    </cfRule>
    <cfRule type="cellIs" dxfId="1705" priority="280" operator="equal">
      <formula>"MEDIA"</formula>
    </cfRule>
    <cfRule type="cellIs" dxfId="1704" priority="281" operator="equal">
      <formula>"BAJA"</formula>
    </cfRule>
    <cfRule type="cellIs" dxfId="1703" priority="282" operator="equal">
      <formula>"MUY BAJA"</formula>
    </cfRule>
  </conditionalFormatting>
  <conditionalFormatting sqref="T27">
    <cfRule type="cellIs" dxfId="1702" priority="184" operator="equal">
      <formula>"ALTA"</formula>
    </cfRule>
    <cfRule type="cellIs" dxfId="1701" priority="185" operator="equal">
      <formula>"MUY ALTA"</formula>
    </cfRule>
    <cfRule type="cellIs" dxfId="1700" priority="186" operator="equal">
      <formula>"MEDIA"</formula>
    </cfRule>
    <cfRule type="cellIs" dxfId="1699" priority="187" operator="equal">
      <formula>"BAJA"</formula>
    </cfRule>
    <cfRule type="cellIs" dxfId="1698" priority="188" operator="equal">
      <formula>"MUY BAJA"</formula>
    </cfRule>
  </conditionalFormatting>
  <conditionalFormatting sqref="T58">
    <cfRule type="cellIs" dxfId="1697" priority="231" operator="equal">
      <formula>"ALTA"</formula>
    </cfRule>
    <cfRule type="cellIs" dxfId="1696" priority="232" operator="equal">
      <formula>"MUY ALTA"</formula>
    </cfRule>
    <cfRule type="cellIs" dxfId="1695" priority="233" operator="equal">
      <formula>"MEDIA"</formula>
    </cfRule>
    <cfRule type="cellIs" dxfId="1694" priority="234" operator="equal">
      <formula>"BAJA"</formula>
    </cfRule>
    <cfRule type="cellIs" dxfId="1693" priority="235" operator="equal">
      <formula>"MUY BAJA"</formula>
    </cfRule>
  </conditionalFormatting>
  <conditionalFormatting sqref="V16 V19 V32:V33 V35 V41 V49 V52 V55 V61 V63 V66 V71 V75 V77 Q79 T79 V79">
    <cfRule type="cellIs" dxfId="1692" priority="387" operator="equal">
      <formula>#REF!</formula>
    </cfRule>
  </conditionalFormatting>
  <conditionalFormatting sqref="V21:V22">
    <cfRule type="cellIs" dxfId="1691" priority="270" operator="equal">
      <formula>"CATASTRÓFICO (RC-F)"</formula>
    </cfRule>
    <cfRule type="cellIs" dxfId="1690" priority="271" operator="equal">
      <formula>"MAYOR (RC-F)"</formula>
    </cfRule>
    <cfRule type="cellIs" dxfId="1689" priority="272" operator="equal">
      <formula>"MODERADO (RC-F)"</formula>
    </cfRule>
    <cfRule type="cellIs" dxfId="1688" priority="273" operator="equal">
      <formula>"CATASTRÓFICO"</formula>
    </cfRule>
    <cfRule type="cellIs" dxfId="1687" priority="274" operator="equal">
      <formula>"MAYOR"</formula>
    </cfRule>
    <cfRule type="cellIs" dxfId="1686" priority="275" operator="equal">
      <formula>"MODERADO"</formula>
    </cfRule>
    <cfRule type="cellIs" dxfId="1685" priority="276" operator="equal">
      <formula>"MENOR"</formula>
    </cfRule>
    <cfRule type="cellIs" dxfId="1684" priority="277" operator="equal">
      <formula>"LEVE"</formula>
    </cfRule>
    <cfRule type="cellIs" dxfId="1683" priority="284" operator="equal">
      <formula>#REF!</formula>
    </cfRule>
  </conditionalFormatting>
  <conditionalFormatting sqref="V27">
    <cfRule type="cellIs" dxfId="1682" priority="176" operator="equal">
      <formula>"CATASTRÓFICO (RC-F)"</formula>
    </cfRule>
    <cfRule type="cellIs" dxfId="1681" priority="177" operator="equal">
      <formula>"MAYOR (RC-F)"</formula>
    </cfRule>
    <cfRule type="cellIs" dxfId="1680" priority="178" operator="equal">
      <formula>"MODERADO (RC-F)"</formula>
    </cfRule>
    <cfRule type="cellIs" dxfId="1679" priority="179" operator="equal">
      <formula>"CATASTRÓFICO"</formula>
    </cfRule>
    <cfRule type="cellIs" dxfId="1678" priority="180" operator="equal">
      <formula>"MAYOR"</formula>
    </cfRule>
    <cfRule type="cellIs" dxfId="1677" priority="181" operator="equal">
      <formula>"MODERADO"</formula>
    </cfRule>
    <cfRule type="cellIs" dxfId="1676" priority="182" operator="equal">
      <formula>"MENOR"</formula>
    </cfRule>
    <cfRule type="cellIs" dxfId="1675" priority="183" operator="equal">
      <formula>"LEVE"</formula>
    </cfRule>
    <cfRule type="cellIs" dxfId="1674" priority="190" operator="equal">
      <formula>#REF!</formula>
    </cfRule>
  </conditionalFormatting>
  <conditionalFormatting sqref="V44 V16 V19 V32:V33 V35 V41 V49 V52 V55 V61 V63 V66 V71 V75 V77">
    <cfRule type="cellIs" dxfId="1673" priority="371" operator="equal">
      <formula>"CATASTRÓFICO (RC-F)"</formula>
    </cfRule>
    <cfRule type="cellIs" dxfId="1672" priority="372" operator="equal">
      <formula>"MAYOR (RC-F)"</formula>
    </cfRule>
    <cfRule type="cellIs" dxfId="1671" priority="373" operator="equal">
      <formula>"MODERADO (RC-F)"</formula>
    </cfRule>
    <cfRule type="cellIs" dxfId="1670" priority="374" operator="equal">
      <formula>"CATASTRÓFICO"</formula>
    </cfRule>
    <cfRule type="cellIs" dxfId="1669" priority="375" operator="equal">
      <formula>"MAYOR"</formula>
    </cfRule>
    <cfRule type="cellIs" dxfId="1668" priority="376" operator="equal">
      <formula>"MODERADO"</formula>
    </cfRule>
    <cfRule type="cellIs" dxfId="1667" priority="377" operator="equal">
      <formula>"MENOR"</formula>
    </cfRule>
    <cfRule type="cellIs" dxfId="1666" priority="378" operator="equal">
      <formula>"LEVE"</formula>
    </cfRule>
  </conditionalFormatting>
  <conditionalFormatting sqref="V44">
    <cfRule type="cellIs" dxfId="1665" priority="353" operator="equal">
      <formula>#REF!</formula>
    </cfRule>
  </conditionalFormatting>
  <conditionalFormatting sqref="V58">
    <cfRule type="cellIs" dxfId="1664" priority="223" operator="equal">
      <formula>"CATASTRÓFICO (RC-F)"</formula>
    </cfRule>
    <cfRule type="cellIs" dxfId="1663" priority="224" operator="equal">
      <formula>"MAYOR (RC-F)"</formula>
    </cfRule>
    <cfRule type="cellIs" dxfId="1662" priority="225" operator="equal">
      <formula>"MODERADO (RC-F)"</formula>
    </cfRule>
    <cfRule type="cellIs" dxfId="1661" priority="226" operator="equal">
      <formula>"CATASTRÓFICO"</formula>
    </cfRule>
    <cfRule type="cellIs" dxfId="1660" priority="227" operator="equal">
      <formula>"MAYOR"</formula>
    </cfRule>
    <cfRule type="cellIs" dxfId="1659" priority="228" operator="equal">
      <formula>"MODERADO"</formula>
    </cfRule>
    <cfRule type="cellIs" dxfId="1658" priority="229" operator="equal">
      <formula>"MENOR"</formula>
    </cfRule>
    <cfRule type="cellIs" dxfId="1657" priority="230" operator="equal">
      <formula>"LEVE"</formula>
    </cfRule>
    <cfRule type="cellIs" dxfId="1656" priority="237" operator="equal">
      <formula>#REF!</formula>
    </cfRule>
  </conditionalFormatting>
  <conditionalFormatting sqref="Y16 AQ16 Y19 AQ19 AQ21:AQ22 Y22 Y32:Y33 AQ32:AQ33 Y35 Y41 Y44 AQ49 Y49:Y50 Y52 AQ52 Y55 AQ55 Y61 AQ61 Y63 AQ63 Y71 Y75 AQ75 Y77 AQ77 Y79">
    <cfRule type="cellIs" dxfId="1655" priority="391" operator="equal">
      <formula>#REF!</formula>
    </cfRule>
    <cfRule type="cellIs" dxfId="1654" priority="392" operator="equal">
      <formula>#REF!</formula>
    </cfRule>
    <cfRule type="cellIs" dxfId="1653" priority="393" operator="equal">
      <formula>#REF!</formula>
    </cfRule>
    <cfRule type="cellIs" dxfId="1652" priority="394" operator="equal">
      <formula>#REF!</formula>
    </cfRule>
    <cfRule type="cellIs" dxfId="1651" priority="395" operator="equal">
      <formula>#REF!</formula>
    </cfRule>
    <cfRule type="cellIs" dxfId="1650" priority="396" operator="equal">
      <formula>#REF!</formula>
    </cfRule>
    <cfRule type="cellIs" dxfId="1649" priority="397" operator="equal">
      <formula>#REF!</formula>
    </cfRule>
    <cfRule type="cellIs" dxfId="1648" priority="398" operator="equal">
      <formula>#REF!</formula>
    </cfRule>
    <cfRule type="cellIs" dxfId="1647" priority="399" operator="equal">
      <formula>#REF!</formula>
    </cfRule>
    <cfRule type="cellIs" dxfId="1646" priority="400" operator="equal">
      <formula>#REF!</formula>
    </cfRule>
    <cfRule type="cellIs" dxfId="1645" priority="401" operator="equal">
      <formula>#REF!</formula>
    </cfRule>
    <cfRule type="cellIs" dxfId="1644" priority="402" operator="equal">
      <formula>#REF!</formula>
    </cfRule>
    <cfRule type="cellIs" dxfId="1643" priority="403" operator="equal">
      <formula>#REF!</formula>
    </cfRule>
    <cfRule type="cellIs" dxfId="1642" priority="404" operator="equal">
      <formula>#REF!</formula>
    </cfRule>
    <cfRule type="cellIs" dxfId="1641" priority="405" operator="equal">
      <formula>#REF!</formula>
    </cfRule>
    <cfRule type="cellIs" dxfId="1640" priority="406" operator="equal">
      <formula>#REF!</formula>
    </cfRule>
    <cfRule type="cellIs" dxfId="1639" priority="407" operator="equal">
      <formula>#REF!</formula>
    </cfRule>
    <cfRule type="cellIs" dxfId="1638" priority="408" operator="equal">
      <formula>#REF!</formula>
    </cfRule>
    <cfRule type="cellIs" dxfId="1637" priority="409" operator="equal">
      <formula>#REF!</formula>
    </cfRule>
    <cfRule type="cellIs" dxfId="1636" priority="410" operator="equal">
      <formula>#REF!</formula>
    </cfRule>
    <cfRule type="cellIs" dxfId="1635" priority="411" operator="equal">
      <formula>#REF!</formula>
    </cfRule>
    <cfRule type="cellIs" dxfId="1634" priority="412" operator="equal">
      <formula>#REF!</formula>
    </cfRule>
  </conditionalFormatting>
  <conditionalFormatting sqref="Y16 AQ16 Y19 AQ19 AQ21:AQ22 Y32:Y33 AQ32:AQ33 Y35 Y41 Y44 AQ49 Y49:Y50 Y52 AQ52 Y55 AQ55 Y61 AQ61 Y63 AQ63 Y71 Y75 AQ75 Y77 AQ77 Y79 Y22">
    <cfRule type="cellIs" dxfId="1633" priority="390" operator="equal">
      <formula>#REF!</formula>
    </cfRule>
  </conditionalFormatting>
  <conditionalFormatting sqref="Y16 AQ16 Y19 AQ19 AQ21:AQ22 Y32:Y33 AQ32:AQ33 Y35 Y41 Y44 AQ49 Y49:Y50 Y52 AQ52 Y55 AQ55 Y61 AQ61 Y63 AQ63 Y71 Y75 AQ75 Y77 AQ77 Y79">
    <cfRule type="cellIs" dxfId="1632" priority="386" operator="equal">
      <formula>#REF!</formula>
    </cfRule>
    <cfRule type="cellIs" dxfId="1631" priority="388" operator="equal">
      <formula>#REF!</formula>
    </cfRule>
    <cfRule type="cellIs" dxfId="1630" priority="389" operator="equal">
      <formula>#REF!</formula>
    </cfRule>
  </conditionalFormatting>
  <conditionalFormatting sqref="Y21">
    <cfRule type="cellIs" dxfId="1629" priority="285" operator="equal">
      <formula>#REF!</formula>
    </cfRule>
    <cfRule type="cellIs" dxfId="1628" priority="286" operator="equal">
      <formula>#REF!</formula>
    </cfRule>
    <cfRule type="cellIs" dxfId="1627" priority="287" operator="equal">
      <formula>#REF!</formula>
    </cfRule>
    <cfRule type="cellIs" dxfId="1626" priority="288" operator="equal">
      <formula>#REF!</formula>
    </cfRule>
    <cfRule type="cellIs" dxfId="1625" priority="289" operator="equal">
      <formula>#REF!</formula>
    </cfRule>
    <cfRule type="cellIs" dxfId="1624" priority="291" operator="equal">
      <formula>#REF!</formula>
    </cfRule>
    <cfRule type="cellIs" dxfId="1623" priority="293" operator="equal">
      <formula>#REF!</formula>
    </cfRule>
    <cfRule type="cellIs" dxfId="1622" priority="294" operator="equal">
      <formula>#REF!</formula>
    </cfRule>
    <cfRule type="cellIs" dxfId="1621" priority="295" operator="equal">
      <formula>#REF!</formula>
    </cfRule>
    <cfRule type="cellIs" dxfId="1620" priority="296" operator="equal">
      <formula>#REF!</formula>
    </cfRule>
    <cfRule type="cellIs" dxfId="1619" priority="297" operator="equal">
      <formula>#REF!</formula>
    </cfRule>
    <cfRule type="cellIs" dxfId="1618" priority="298" operator="equal">
      <formula>#REF!</formula>
    </cfRule>
    <cfRule type="cellIs" dxfId="1617" priority="299" operator="equal">
      <formula>#REF!</formula>
    </cfRule>
    <cfRule type="cellIs" dxfId="1616" priority="300" operator="equal">
      <formula>#REF!</formula>
    </cfRule>
    <cfRule type="cellIs" dxfId="1615" priority="302" operator="equal">
      <formula>#REF!</formula>
    </cfRule>
    <cfRule type="cellIs" dxfId="1614" priority="303" operator="equal">
      <formula>#REF!</formula>
    </cfRule>
    <cfRule type="cellIs" dxfId="1613" priority="304" operator="equal">
      <formula>#REF!</formula>
    </cfRule>
    <cfRule type="cellIs" dxfId="1612" priority="305" operator="equal">
      <formula>#REF!</formula>
    </cfRule>
    <cfRule type="cellIs" dxfId="1611" priority="306" operator="equal">
      <formula>#REF!</formula>
    </cfRule>
    <cfRule type="cellIs" dxfId="1610" priority="307" operator="equal">
      <formula>#REF!</formula>
    </cfRule>
    <cfRule type="cellIs" dxfId="1609" priority="308" operator="equal">
      <formula>#REF!</formula>
    </cfRule>
    <cfRule type="cellIs" dxfId="1608" priority="309" operator="equal">
      <formula>#REF!</formula>
    </cfRule>
  </conditionalFormatting>
  <conditionalFormatting sqref="Y21:Y22">
    <cfRule type="cellIs" dxfId="1607" priority="263" operator="equal">
      <formula>"EXTREMO (RC/F)"</formula>
    </cfRule>
    <cfRule type="cellIs" dxfId="1606" priority="264" operator="equal">
      <formula>"ALTO (RC/F)"</formula>
    </cfRule>
    <cfRule type="cellIs" dxfId="1605" priority="265" operator="equal">
      <formula>"MODERADO (RC/F)"</formula>
    </cfRule>
    <cfRule type="cellIs" dxfId="1604" priority="266" operator="equal">
      <formula>"EXTREMO"</formula>
    </cfRule>
    <cfRule type="cellIs" dxfId="1603" priority="267" operator="equal">
      <formula>"ALTO"</formula>
    </cfRule>
    <cfRule type="cellIs" dxfId="1602" priority="268" operator="equal">
      <formula>"MODERADO"</formula>
    </cfRule>
    <cfRule type="cellIs" dxfId="1601" priority="269" operator="equal">
      <formula>"BAJO"</formula>
    </cfRule>
    <cfRule type="cellIs" dxfId="1600" priority="283" operator="equal">
      <formula>#REF!</formula>
    </cfRule>
    <cfRule type="cellIs" dxfId="1599" priority="290" operator="equal">
      <formula>#REF!</formula>
    </cfRule>
    <cfRule type="cellIs" dxfId="1598" priority="292" operator="equal">
      <formula>#REF!</formula>
    </cfRule>
    <cfRule type="cellIs" dxfId="1597" priority="301" operator="equal">
      <formula>#REF!</formula>
    </cfRule>
  </conditionalFormatting>
  <conditionalFormatting sqref="Y27">
    <cfRule type="cellIs" dxfId="1596" priority="169" operator="equal">
      <formula>"EXTREMO (RC/F)"</formula>
    </cfRule>
    <cfRule type="cellIs" dxfId="1595" priority="170" operator="equal">
      <formula>"ALTO (RC/F)"</formula>
    </cfRule>
    <cfRule type="cellIs" dxfId="1594" priority="171" operator="equal">
      <formula>"MODERADO (RC/F)"</formula>
    </cfRule>
    <cfRule type="cellIs" dxfId="1593" priority="172" operator="equal">
      <formula>"EXTREMO"</formula>
    </cfRule>
    <cfRule type="cellIs" dxfId="1592" priority="173" operator="equal">
      <formula>"ALTO"</formula>
    </cfRule>
    <cfRule type="cellIs" dxfId="1591" priority="174" operator="equal">
      <formula>"MODERADO"</formula>
    </cfRule>
    <cfRule type="cellIs" dxfId="1590" priority="175" operator="equal">
      <formula>"BAJO"</formula>
    </cfRule>
    <cfRule type="cellIs" dxfId="1589" priority="189" operator="equal">
      <formula>#REF!</formula>
    </cfRule>
    <cfRule type="cellIs" dxfId="1588" priority="191" operator="equal">
      <formula>#REF!</formula>
    </cfRule>
    <cfRule type="cellIs" dxfId="1587" priority="192" operator="equal">
      <formula>#REF!</formula>
    </cfRule>
    <cfRule type="cellIs" dxfId="1586" priority="193" operator="equal">
      <formula>#REF!</formula>
    </cfRule>
    <cfRule type="cellIs" dxfId="1585" priority="194" operator="equal">
      <formula>#REF!</formula>
    </cfRule>
    <cfRule type="cellIs" dxfId="1584" priority="195" operator="equal">
      <formula>#REF!</formula>
    </cfRule>
    <cfRule type="cellIs" dxfId="1583" priority="196" operator="equal">
      <formula>#REF!</formula>
    </cfRule>
    <cfRule type="cellIs" dxfId="1582" priority="197" operator="equal">
      <formula>#REF!</formula>
    </cfRule>
    <cfRule type="cellIs" dxfId="1581" priority="198" operator="equal">
      <formula>#REF!</formula>
    </cfRule>
    <cfRule type="cellIs" dxfId="1580" priority="199" operator="equal">
      <formula>#REF!</formula>
    </cfRule>
    <cfRule type="cellIs" dxfId="1579" priority="200" operator="equal">
      <formula>#REF!</formula>
    </cfRule>
    <cfRule type="cellIs" dxfId="1578" priority="201" operator="equal">
      <formula>#REF!</formula>
    </cfRule>
    <cfRule type="cellIs" dxfId="1577" priority="202" operator="equal">
      <formula>#REF!</formula>
    </cfRule>
    <cfRule type="cellIs" dxfId="1576" priority="203" operator="equal">
      <formula>#REF!</formula>
    </cfRule>
    <cfRule type="cellIs" dxfId="1575" priority="204" operator="equal">
      <formula>#REF!</formula>
    </cfRule>
    <cfRule type="cellIs" dxfId="1574" priority="205" operator="equal">
      <formula>#REF!</formula>
    </cfRule>
    <cfRule type="cellIs" dxfId="1573" priority="206" operator="equal">
      <formula>#REF!</formula>
    </cfRule>
    <cfRule type="cellIs" dxfId="1572" priority="207" operator="equal">
      <formula>#REF!</formula>
    </cfRule>
    <cfRule type="cellIs" dxfId="1571" priority="208" operator="equal">
      <formula>#REF!</formula>
    </cfRule>
    <cfRule type="cellIs" dxfId="1570" priority="209" operator="equal">
      <formula>#REF!</formula>
    </cfRule>
    <cfRule type="cellIs" dxfId="1569" priority="210" operator="equal">
      <formula>#REF!</formula>
    </cfRule>
    <cfRule type="cellIs" dxfId="1568" priority="211" operator="equal">
      <formula>#REF!</formula>
    </cfRule>
    <cfRule type="cellIs" dxfId="1567" priority="212" operator="equal">
      <formula>#REF!</formula>
    </cfRule>
    <cfRule type="cellIs" dxfId="1566" priority="213" operator="equal">
      <formula>#REF!</formula>
    </cfRule>
    <cfRule type="cellIs" dxfId="1565" priority="214" operator="equal">
      <formula>#REF!</formula>
    </cfRule>
    <cfRule type="cellIs" dxfId="1564" priority="215" operator="equal">
      <formula>#REF!</formula>
    </cfRule>
  </conditionalFormatting>
  <conditionalFormatting sqref="Y58:Y59 AQ58 Y66 AQ66 AQ71">
    <cfRule type="cellIs" dxfId="1563" priority="236" operator="equal">
      <formula>#REF!</formula>
    </cfRule>
    <cfRule type="cellIs" dxfId="1562" priority="238" operator="equal">
      <formula>#REF!</formula>
    </cfRule>
  </conditionalFormatting>
  <conditionalFormatting sqref="Y58:Y59">
    <cfRule type="cellIs" dxfId="1561" priority="216" operator="equal">
      <formula>"EXTREMO (RC/F)"</formula>
    </cfRule>
    <cfRule type="cellIs" dxfId="1560" priority="217" operator="equal">
      <formula>"ALTO (RC/F)"</formula>
    </cfRule>
    <cfRule type="cellIs" dxfId="1559" priority="218" operator="equal">
      <formula>"MODERADO (RC/F)"</formula>
    </cfRule>
    <cfRule type="cellIs" dxfId="1558" priority="219" operator="equal">
      <formula>"EXTREMO"</formula>
    </cfRule>
    <cfRule type="cellIs" dxfId="1557" priority="220" operator="equal">
      <formula>"ALTO"</formula>
    </cfRule>
    <cfRule type="cellIs" dxfId="1556" priority="221" operator="equal">
      <formula>"MODERADO"</formula>
    </cfRule>
    <cfRule type="cellIs" dxfId="1555" priority="222" operator="equal">
      <formula>"BAJO"</formula>
    </cfRule>
  </conditionalFormatting>
  <conditionalFormatting sqref="AM16 AM19 AM21:AM22 AM32:AM33 AM41 AM44 AM49 AM52 AM55 AM58 AM61 AM63 AM66 AM71 AM75 AM77">
    <cfRule type="cellIs" dxfId="1554" priority="359" operator="equal">
      <formula>"MUY ALTA"</formula>
    </cfRule>
    <cfRule type="cellIs" dxfId="1553" priority="360" operator="equal">
      <formula>"ALTA"</formula>
    </cfRule>
    <cfRule type="cellIs" dxfId="1552" priority="361" operator="equal">
      <formula>"MEDIA"</formula>
    </cfRule>
    <cfRule type="cellIs" dxfId="1551" priority="362" operator="equal">
      <formula>"BAJA"</formula>
    </cfRule>
    <cfRule type="cellIs" dxfId="1550" priority="363" operator="equal">
      <formula>"MUY BAJA"</formula>
    </cfRule>
  </conditionalFormatting>
  <conditionalFormatting sqref="AM27">
    <cfRule type="cellIs" dxfId="1549" priority="126" operator="equal">
      <formula>"MUY ALTA"</formula>
    </cfRule>
    <cfRule type="cellIs" dxfId="1548" priority="127" operator="equal">
      <formula>"ALTA"</formula>
    </cfRule>
    <cfRule type="cellIs" dxfId="1547" priority="128" operator="equal">
      <formula>"MEDIA"</formula>
    </cfRule>
    <cfRule type="cellIs" dxfId="1546" priority="129" operator="equal">
      <formula>"BAJA"</formula>
    </cfRule>
    <cfRule type="cellIs" dxfId="1545" priority="130" operator="equal">
      <formula>"MUY BAJA"</formula>
    </cfRule>
  </conditionalFormatting>
  <conditionalFormatting sqref="AM35">
    <cfRule type="cellIs" dxfId="1544" priority="315" operator="equal">
      <formula>"MUY ALTA"</formula>
    </cfRule>
    <cfRule type="cellIs" dxfId="1543" priority="316" operator="equal">
      <formula>"ALTA"</formula>
    </cfRule>
    <cfRule type="cellIs" dxfId="1542" priority="317" operator="equal">
      <formula>"MEDIA"</formula>
    </cfRule>
    <cfRule type="cellIs" dxfId="1541" priority="318" operator="equal">
      <formula>"BAJA"</formula>
    </cfRule>
    <cfRule type="cellIs" dxfId="1540" priority="319" operator="equal">
      <formula>"MUY BAJA"</formula>
    </cfRule>
  </conditionalFormatting>
  <conditionalFormatting sqref="AM79">
    <cfRule type="cellIs" dxfId="1539" priority="385" operator="equal">
      <formula>#REF!</formula>
    </cfRule>
  </conditionalFormatting>
  <conditionalFormatting sqref="AO16 AO19 AO21:AO22 AO32:AO33 AO41 AO44 AO49 AO52 AO55 AO58 AO61 AO63 AO66 AO71 AO75 AO77">
    <cfRule type="cellIs" dxfId="1538" priority="354" operator="equal">
      <formula>"CATASTROFICO"</formula>
    </cfRule>
    <cfRule type="cellIs" dxfId="1537" priority="355" operator="equal">
      <formula>"MAYOR"</formula>
    </cfRule>
    <cfRule type="cellIs" dxfId="1536" priority="356" operator="equal">
      <formula>"MODERADO"</formula>
    </cfRule>
    <cfRule type="cellIs" dxfId="1535" priority="357" operator="equal">
      <formula>"MENOR"</formula>
    </cfRule>
    <cfRule type="cellIs" dxfId="1534" priority="358" operator="equal">
      <formula>"LEVE"</formula>
    </cfRule>
  </conditionalFormatting>
  <conditionalFormatting sqref="AO27">
    <cfRule type="cellIs" dxfId="1533" priority="131" operator="equal">
      <formula>"CATASTROFICO"</formula>
    </cfRule>
    <cfRule type="cellIs" dxfId="1532" priority="132" operator="equal">
      <formula>"MAYOR"</formula>
    </cfRule>
    <cfRule type="cellIs" dxfId="1531" priority="133" operator="equal">
      <formula>"MODERADO"</formula>
    </cfRule>
    <cfRule type="cellIs" dxfId="1530" priority="134" operator="equal">
      <formula>"MENOR"</formula>
    </cfRule>
    <cfRule type="cellIs" dxfId="1529" priority="135" operator="equal">
      <formula>"LEVE"</formula>
    </cfRule>
  </conditionalFormatting>
  <conditionalFormatting sqref="AO35">
    <cfRule type="cellIs" dxfId="1528" priority="310" operator="equal">
      <formula>"CATASTROFICO"</formula>
    </cfRule>
    <cfRule type="cellIs" dxfId="1527" priority="311" operator="equal">
      <formula>"MAYOR"</formula>
    </cfRule>
    <cfRule type="cellIs" dxfId="1526" priority="312" operator="equal">
      <formula>"MODERADO"</formula>
    </cfRule>
    <cfRule type="cellIs" dxfId="1525" priority="313" operator="equal">
      <formula>"MENOR"</formula>
    </cfRule>
    <cfRule type="cellIs" dxfId="1524" priority="314" operator="equal">
      <formula>"LEVE"</formula>
    </cfRule>
  </conditionalFormatting>
  <conditionalFormatting sqref="AO79">
    <cfRule type="cellIs" dxfId="1523" priority="384" operator="equal">
      <formula>#REF!</formula>
    </cfRule>
  </conditionalFormatting>
  <conditionalFormatting sqref="AQ27">
    <cfRule type="cellIs" dxfId="1522" priority="136" operator="equal">
      <formula>"EXTREMO (RC/F)"</formula>
    </cfRule>
    <cfRule type="cellIs" dxfId="1521" priority="137" operator="equal">
      <formula>"ALTO (RC/F)"</formula>
    </cfRule>
    <cfRule type="cellIs" dxfId="1520" priority="138" operator="equal">
      <formula>"MODERADO (RC/F)"</formula>
    </cfRule>
    <cfRule type="cellIs" dxfId="1519" priority="139" operator="equal">
      <formula>"EXTREMO"</formula>
    </cfRule>
    <cfRule type="cellIs" dxfId="1518" priority="140" operator="equal">
      <formula>"ALTO"</formula>
    </cfRule>
    <cfRule type="cellIs" dxfId="1517" priority="141" operator="equal">
      <formula>"MODERADO"</formula>
    </cfRule>
    <cfRule type="cellIs" dxfId="1516" priority="142" operator="equal">
      <formula>"BAJO"</formula>
    </cfRule>
    <cfRule type="cellIs" dxfId="1515" priority="143" operator="equal">
      <formula>#REF!</formula>
    </cfRule>
    <cfRule type="cellIs" dxfId="1514" priority="144" operator="equal">
      <formula>#REF!</formula>
    </cfRule>
    <cfRule type="cellIs" dxfId="1513" priority="145" operator="equal">
      <formula>#REF!</formula>
    </cfRule>
    <cfRule type="cellIs" dxfId="1512" priority="146" operator="equal">
      <formula>#REF!</formula>
    </cfRule>
    <cfRule type="cellIs" dxfId="1511" priority="147" operator="equal">
      <formula>#REF!</formula>
    </cfRule>
    <cfRule type="cellIs" dxfId="1510" priority="148" operator="equal">
      <formula>#REF!</formula>
    </cfRule>
    <cfRule type="cellIs" dxfId="1509" priority="149" operator="equal">
      <formula>#REF!</formula>
    </cfRule>
    <cfRule type="cellIs" dxfId="1508" priority="150" operator="equal">
      <formula>#REF!</formula>
    </cfRule>
    <cfRule type="cellIs" dxfId="1507" priority="151" operator="equal">
      <formula>#REF!</formula>
    </cfRule>
    <cfRule type="cellIs" dxfId="1506" priority="152" operator="equal">
      <formula>#REF!</formula>
    </cfRule>
    <cfRule type="cellIs" dxfId="1505" priority="153" operator="equal">
      <formula>#REF!</formula>
    </cfRule>
    <cfRule type="cellIs" dxfId="1504" priority="154" operator="equal">
      <formula>#REF!</formula>
    </cfRule>
    <cfRule type="cellIs" dxfId="1503" priority="155" operator="equal">
      <formula>#REF!</formula>
    </cfRule>
    <cfRule type="cellIs" dxfId="1502" priority="156" operator="equal">
      <formula>#REF!</formula>
    </cfRule>
    <cfRule type="cellIs" dxfId="1501" priority="157" operator="equal">
      <formula>#REF!</formula>
    </cfRule>
    <cfRule type="cellIs" dxfId="1500" priority="158" operator="equal">
      <formula>#REF!</formula>
    </cfRule>
    <cfRule type="cellIs" dxfId="1499" priority="159" operator="equal">
      <formula>#REF!</formula>
    </cfRule>
    <cfRule type="cellIs" dxfId="1498" priority="160" operator="equal">
      <formula>#REF!</formula>
    </cfRule>
    <cfRule type="cellIs" dxfId="1497" priority="161" operator="equal">
      <formula>#REF!</formula>
    </cfRule>
    <cfRule type="cellIs" dxfId="1496" priority="162" operator="equal">
      <formula>#REF!</formula>
    </cfRule>
    <cfRule type="cellIs" dxfId="1495" priority="163" operator="equal">
      <formula>#REF!</formula>
    </cfRule>
    <cfRule type="cellIs" dxfId="1494" priority="164" operator="equal">
      <formula>#REF!</formula>
    </cfRule>
    <cfRule type="cellIs" dxfId="1493" priority="165" operator="equal">
      <formula>#REF!</formula>
    </cfRule>
    <cfRule type="cellIs" dxfId="1492" priority="166" operator="equal">
      <formula>#REF!</formula>
    </cfRule>
    <cfRule type="cellIs" dxfId="1491" priority="167" operator="equal">
      <formula>#REF!</formula>
    </cfRule>
    <cfRule type="cellIs" dxfId="1490" priority="168" operator="equal">
      <formula>#REF!</formula>
    </cfRule>
  </conditionalFormatting>
  <conditionalFormatting sqref="AQ35 AQ41 AQ44">
    <cfRule type="cellIs" dxfId="1489" priority="327" operator="equal">
      <formula>#REF!</formula>
    </cfRule>
    <cfRule type="cellIs" dxfId="1488" priority="328" operator="equal">
      <formula>#REF!</formula>
    </cfRule>
    <cfRule type="cellIs" dxfId="1487" priority="329" operator="equal">
      <formula>#REF!</formula>
    </cfRule>
    <cfRule type="cellIs" dxfId="1486" priority="330" operator="equal">
      <formula>#REF!</formula>
    </cfRule>
    <cfRule type="cellIs" dxfId="1485" priority="331" operator="equal">
      <formula>#REF!</formula>
    </cfRule>
    <cfRule type="cellIs" dxfId="1484" priority="332" operator="equal">
      <formula>#REF!</formula>
    </cfRule>
    <cfRule type="cellIs" dxfId="1483" priority="333" operator="equal">
      <formula>#REF!</formula>
    </cfRule>
    <cfRule type="cellIs" dxfId="1482" priority="334" operator="equal">
      <formula>#REF!</formula>
    </cfRule>
    <cfRule type="cellIs" dxfId="1481" priority="335" operator="equal">
      <formula>#REF!</formula>
    </cfRule>
    <cfRule type="cellIs" dxfId="1480" priority="336" operator="equal">
      <formula>#REF!</formula>
    </cfRule>
    <cfRule type="cellIs" dxfId="1479" priority="337" operator="equal">
      <formula>#REF!</formula>
    </cfRule>
    <cfRule type="cellIs" dxfId="1478" priority="338" operator="equal">
      <formula>#REF!</formula>
    </cfRule>
    <cfRule type="cellIs" dxfId="1477" priority="339" operator="equal">
      <formula>#REF!</formula>
    </cfRule>
    <cfRule type="cellIs" dxfId="1476" priority="340" operator="equal">
      <formula>#REF!</formula>
    </cfRule>
    <cfRule type="cellIs" dxfId="1475" priority="341" operator="equal">
      <formula>#REF!</formula>
    </cfRule>
    <cfRule type="cellIs" dxfId="1474" priority="342" operator="equal">
      <formula>#REF!</formula>
    </cfRule>
    <cfRule type="cellIs" dxfId="1473" priority="343" operator="equal">
      <formula>#REF!</formula>
    </cfRule>
    <cfRule type="cellIs" dxfId="1472" priority="344" operator="equal">
      <formula>#REF!</formula>
    </cfRule>
    <cfRule type="cellIs" dxfId="1471" priority="345" operator="equal">
      <formula>#REF!</formula>
    </cfRule>
    <cfRule type="cellIs" dxfId="1470" priority="346" operator="equal">
      <formula>#REF!</formula>
    </cfRule>
    <cfRule type="cellIs" dxfId="1469" priority="347" operator="equal">
      <formula>#REF!</formula>
    </cfRule>
    <cfRule type="cellIs" dxfId="1468" priority="348" operator="equal">
      <formula>#REF!</formula>
    </cfRule>
    <cfRule type="cellIs" dxfId="1467" priority="349" operator="equal">
      <formula>#REF!</formula>
    </cfRule>
    <cfRule type="cellIs" dxfId="1466" priority="350" operator="equal">
      <formula>#REF!</formula>
    </cfRule>
    <cfRule type="cellIs" dxfId="1465" priority="351" operator="equal">
      <formula>#REF!</formula>
    </cfRule>
    <cfRule type="cellIs" dxfId="1464" priority="352" operator="equal">
      <formula>#REF!</formula>
    </cfRule>
  </conditionalFormatting>
  <conditionalFormatting sqref="AQ35">
    <cfRule type="cellIs" dxfId="1463" priority="320" operator="equal">
      <formula>"EXTREMO (RC/F)"</formula>
    </cfRule>
    <cfRule type="cellIs" dxfId="1462" priority="321" operator="equal">
      <formula>"ALTO (RC/F)"</formula>
    </cfRule>
    <cfRule type="cellIs" dxfId="1461" priority="322" operator="equal">
      <formula>"MODERADO (RC/F)"</formula>
    </cfRule>
    <cfRule type="cellIs" dxfId="1460" priority="323" operator="equal">
      <formula>"EXTREMO"</formula>
    </cfRule>
    <cfRule type="cellIs" dxfId="1459" priority="324" operator="equal">
      <formula>"ALTO"</formula>
    </cfRule>
    <cfRule type="cellIs" dxfId="1458" priority="325" operator="equal">
      <formula>"MODERADO"</formula>
    </cfRule>
    <cfRule type="cellIs" dxfId="1457" priority="326" operator="equal">
      <formula>"BAJO"</formula>
    </cfRule>
  </conditionalFormatting>
  <conditionalFormatting sqref="AQ41 AQ44 AQ58 Y66 AQ66 AQ71 Y16 AQ16 Y19 AQ19 AQ21:AQ22 Y32:Y33 AQ32:AQ33 Y35 Y41 Y44 AQ49 Y49:Y50 Y52 AQ52 Y55 AQ55 Y61 AQ61 Y63 AQ63 Y71 Y75 AQ75 Y77 AQ77">
    <cfRule type="cellIs" dxfId="1456" priority="364" operator="equal">
      <formula>"EXTREMO (RC/F)"</formula>
    </cfRule>
    <cfRule type="cellIs" dxfId="1455" priority="365" operator="equal">
      <formula>"ALTO (RC/F)"</formula>
    </cfRule>
    <cfRule type="cellIs" dxfId="1454" priority="366" operator="equal">
      <formula>"MODERADO (RC/F)"</formula>
    </cfRule>
    <cfRule type="cellIs" dxfId="1453" priority="367" operator="equal">
      <formula>"EXTREMO"</formula>
    </cfRule>
    <cfRule type="cellIs" dxfId="1452" priority="368" operator="equal">
      <formula>"ALTO"</formula>
    </cfRule>
    <cfRule type="cellIs" dxfId="1451" priority="369" operator="equal">
      <formula>"MODERADO"</formula>
    </cfRule>
    <cfRule type="cellIs" dxfId="1450" priority="370" operator="equal">
      <formula>"BAJO"</formula>
    </cfRule>
  </conditionalFormatting>
  <conditionalFormatting sqref="AQ58 Y58:Y59 Y66 AQ66 AQ71">
    <cfRule type="cellIs" dxfId="1449" priority="239" operator="equal">
      <formula>#REF!</formula>
    </cfRule>
    <cfRule type="cellIs" dxfId="1448" priority="240" operator="equal">
      <formula>#REF!</formula>
    </cfRule>
    <cfRule type="cellIs" dxfId="1447" priority="241" operator="equal">
      <formula>#REF!</formula>
    </cfRule>
    <cfRule type="cellIs" dxfId="1446" priority="242" operator="equal">
      <formula>#REF!</formula>
    </cfRule>
    <cfRule type="cellIs" dxfId="1445" priority="243" operator="equal">
      <formula>#REF!</formula>
    </cfRule>
    <cfRule type="cellIs" dxfId="1444" priority="244" operator="equal">
      <formula>#REF!</formula>
    </cfRule>
    <cfRule type="cellIs" dxfId="1443" priority="245" operator="equal">
      <formula>#REF!</formula>
    </cfRule>
    <cfRule type="cellIs" dxfId="1442" priority="246" operator="equal">
      <formula>#REF!</formula>
    </cfRule>
    <cfRule type="cellIs" dxfId="1441" priority="247" operator="equal">
      <formula>#REF!</formula>
    </cfRule>
    <cfRule type="cellIs" dxfId="1440" priority="248" operator="equal">
      <formula>#REF!</formula>
    </cfRule>
    <cfRule type="cellIs" dxfId="1439" priority="249" operator="equal">
      <formula>#REF!</formula>
    </cfRule>
    <cfRule type="cellIs" dxfId="1438" priority="250" operator="equal">
      <formula>#REF!</formula>
    </cfRule>
    <cfRule type="cellIs" dxfId="1437" priority="251" operator="equal">
      <formula>#REF!</formula>
    </cfRule>
    <cfRule type="cellIs" dxfId="1436" priority="252" operator="equal">
      <formula>#REF!</formula>
    </cfRule>
    <cfRule type="cellIs" dxfId="1435" priority="253" operator="equal">
      <formula>#REF!</formula>
    </cfRule>
    <cfRule type="cellIs" dxfId="1434" priority="254" operator="equal">
      <formula>#REF!</formula>
    </cfRule>
    <cfRule type="cellIs" dxfId="1433" priority="255" operator="equal">
      <formula>#REF!</formula>
    </cfRule>
    <cfRule type="cellIs" dxfId="1432" priority="256" operator="equal">
      <formula>#REF!</formula>
    </cfRule>
    <cfRule type="cellIs" dxfId="1431" priority="257" operator="equal">
      <formula>#REF!</formula>
    </cfRule>
    <cfRule type="cellIs" dxfId="1430" priority="258" operator="equal">
      <formula>#REF!</formula>
    </cfRule>
    <cfRule type="cellIs" dxfId="1429" priority="259" operator="equal">
      <formula>#REF!</formula>
    </cfRule>
    <cfRule type="cellIs" dxfId="1428" priority="260" operator="equal">
      <formula>#REF!</formula>
    </cfRule>
    <cfRule type="cellIs" dxfId="1427" priority="261" operator="equal">
      <formula>#REF!</formula>
    </cfRule>
    <cfRule type="cellIs" dxfId="1426" priority="262" operator="equal">
      <formula>#REF!</formula>
    </cfRule>
  </conditionalFormatting>
  <conditionalFormatting sqref="BS16 BS19 BS21:BS22 BS32:BS33 BS49 BS52 BS55 BS61 BS63 BS75 BS77">
    <cfRule type="cellIs" dxfId="1425" priority="100" operator="equal">
      <formula>#REF!</formula>
    </cfRule>
    <cfRule type="cellIs" dxfId="1424" priority="101" operator="equal">
      <formula>#REF!</formula>
    </cfRule>
    <cfRule type="cellIs" dxfId="1423" priority="102" operator="equal">
      <formula>#REF!</formula>
    </cfRule>
    <cfRule type="cellIs" dxfId="1422" priority="103" operator="equal">
      <formula>#REF!</formula>
    </cfRule>
    <cfRule type="cellIs" dxfId="1421" priority="104" operator="equal">
      <formula>#REF!</formula>
    </cfRule>
    <cfRule type="cellIs" dxfId="1420" priority="105" operator="equal">
      <formula>#REF!</formula>
    </cfRule>
    <cfRule type="cellIs" dxfId="1419" priority="106" operator="equal">
      <formula>#REF!</formula>
    </cfRule>
    <cfRule type="cellIs" dxfId="1418" priority="107" operator="equal">
      <formula>#REF!</formula>
    </cfRule>
    <cfRule type="cellIs" dxfId="1417" priority="108" operator="equal">
      <formula>#REF!</formula>
    </cfRule>
    <cfRule type="cellIs" dxfId="1416" priority="109" operator="equal">
      <formula>#REF!</formula>
    </cfRule>
    <cfRule type="cellIs" dxfId="1415" priority="110" operator="equal">
      <formula>#REF!</formula>
    </cfRule>
    <cfRule type="cellIs" dxfId="1414" priority="111" operator="equal">
      <formula>#REF!</formula>
    </cfRule>
    <cfRule type="cellIs" dxfId="1413" priority="112" operator="equal">
      <formula>#REF!</formula>
    </cfRule>
    <cfRule type="cellIs" dxfId="1412" priority="113" operator="equal">
      <formula>#REF!</formula>
    </cfRule>
    <cfRule type="cellIs" dxfId="1411" priority="114" operator="equal">
      <formula>#REF!</formula>
    </cfRule>
    <cfRule type="cellIs" dxfId="1410" priority="115" operator="equal">
      <formula>#REF!</formula>
    </cfRule>
    <cfRule type="cellIs" dxfId="1409" priority="116" operator="equal">
      <formula>#REF!</formula>
    </cfRule>
    <cfRule type="cellIs" dxfId="1408" priority="117" operator="equal">
      <formula>#REF!</formula>
    </cfRule>
    <cfRule type="cellIs" dxfId="1407" priority="118" operator="equal">
      <formula>#REF!</formula>
    </cfRule>
    <cfRule type="cellIs" dxfId="1406" priority="119" operator="equal">
      <formula>#REF!</formula>
    </cfRule>
    <cfRule type="cellIs" dxfId="1405" priority="120" operator="equal">
      <formula>#REF!</formula>
    </cfRule>
    <cfRule type="cellIs" dxfId="1404" priority="121" operator="equal">
      <formula>#REF!</formula>
    </cfRule>
    <cfRule type="cellIs" dxfId="1403" priority="122" operator="equal">
      <formula>#REF!</formula>
    </cfRule>
    <cfRule type="cellIs" dxfId="1402" priority="123" operator="equal">
      <formula>#REF!</formula>
    </cfRule>
    <cfRule type="cellIs" dxfId="1401" priority="124" operator="equal">
      <formula>#REF!</formula>
    </cfRule>
    <cfRule type="cellIs" dxfId="1400" priority="125" operator="equal">
      <formula>#REF!</formula>
    </cfRule>
  </conditionalFormatting>
  <conditionalFormatting sqref="BS27">
    <cfRule type="cellIs" dxfId="1399" priority="1" operator="equal">
      <formula>"EXTREMO (RC/F)"</formula>
    </cfRule>
    <cfRule type="cellIs" dxfId="1398" priority="2" operator="equal">
      <formula>"ALTO (RC/F)"</formula>
    </cfRule>
    <cfRule type="cellIs" dxfId="1397" priority="3" operator="equal">
      <formula>"MODERADO (RC/F)"</formula>
    </cfRule>
    <cfRule type="cellIs" dxfId="1396" priority="4" operator="equal">
      <formula>"EXTREMO"</formula>
    </cfRule>
    <cfRule type="cellIs" dxfId="1395" priority="5" operator="equal">
      <formula>"ALTO"</formula>
    </cfRule>
    <cfRule type="cellIs" dxfId="1394" priority="6" operator="equal">
      <formula>"MODERADO"</formula>
    </cfRule>
    <cfRule type="cellIs" dxfId="1393" priority="7" operator="equal">
      <formula>"BAJO"</formula>
    </cfRule>
    <cfRule type="cellIs" dxfId="1392" priority="8" operator="equal">
      <formula>#REF!</formula>
    </cfRule>
    <cfRule type="cellIs" dxfId="1391" priority="9" operator="equal">
      <formula>#REF!</formula>
    </cfRule>
    <cfRule type="cellIs" dxfId="1390" priority="10" operator="equal">
      <formula>#REF!</formula>
    </cfRule>
    <cfRule type="cellIs" dxfId="1389" priority="11" operator="equal">
      <formula>#REF!</formula>
    </cfRule>
    <cfRule type="cellIs" dxfId="1388" priority="12" operator="equal">
      <formula>#REF!</formula>
    </cfRule>
    <cfRule type="cellIs" dxfId="1387" priority="13" operator="equal">
      <formula>#REF!</formula>
    </cfRule>
    <cfRule type="cellIs" dxfId="1386" priority="14" operator="equal">
      <formula>#REF!</formula>
    </cfRule>
    <cfRule type="cellIs" dxfId="1385" priority="15" operator="equal">
      <formula>#REF!</formula>
    </cfRule>
    <cfRule type="cellIs" dxfId="1384" priority="16" operator="equal">
      <formula>#REF!</formula>
    </cfRule>
    <cfRule type="cellIs" dxfId="1383" priority="17" operator="equal">
      <formula>#REF!</formula>
    </cfRule>
    <cfRule type="cellIs" dxfId="1382" priority="18" operator="equal">
      <formula>#REF!</formula>
    </cfRule>
    <cfRule type="cellIs" dxfId="1381" priority="19" operator="equal">
      <formula>#REF!</formula>
    </cfRule>
    <cfRule type="cellIs" dxfId="1380" priority="20" operator="equal">
      <formula>#REF!</formula>
    </cfRule>
    <cfRule type="cellIs" dxfId="1379" priority="21" operator="equal">
      <formula>#REF!</formula>
    </cfRule>
    <cfRule type="cellIs" dxfId="1378" priority="22" operator="equal">
      <formula>#REF!</formula>
    </cfRule>
    <cfRule type="cellIs" dxfId="1377" priority="23" operator="equal">
      <formula>#REF!</formula>
    </cfRule>
    <cfRule type="cellIs" dxfId="1376" priority="24" operator="equal">
      <formula>#REF!</formula>
    </cfRule>
    <cfRule type="cellIs" dxfId="1375" priority="25" operator="equal">
      <formula>#REF!</formula>
    </cfRule>
    <cfRule type="cellIs" dxfId="1374" priority="26" operator="equal">
      <formula>#REF!</formula>
    </cfRule>
    <cfRule type="cellIs" dxfId="1373" priority="27" operator="equal">
      <formula>#REF!</formula>
    </cfRule>
    <cfRule type="cellIs" dxfId="1372" priority="28" operator="equal">
      <formula>#REF!</formula>
    </cfRule>
    <cfRule type="cellIs" dxfId="1371" priority="29" operator="equal">
      <formula>#REF!</formula>
    </cfRule>
    <cfRule type="cellIs" dxfId="1370" priority="30" operator="equal">
      <formula>#REF!</formula>
    </cfRule>
    <cfRule type="cellIs" dxfId="1369" priority="31" operator="equal">
      <formula>#REF!</formula>
    </cfRule>
    <cfRule type="cellIs" dxfId="1368" priority="32" operator="equal">
      <formula>#REF!</formula>
    </cfRule>
    <cfRule type="cellIs" dxfId="1367" priority="33" operator="equal">
      <formula>#REF!</formula>
    </cfRule>
  </conditionalFormatting>
  <conditionalFormatting sqref="BS35 BS41 BS44">
    <cfRule type="cellIs" dxfId="1366" priority="67" operator="equal">
      <formula>#REF!</formula>
    </cfRule>
    <cfRule type="cellIs" dxfId="1365" priority="68" operator="equal">
      <formula>#REF!</formula>
    </cfRule>
    <cfRule type="cellIs" dxfId="1364" priority="69" operator="equal">
      <formula>#REF!</formula>
    </cfRule>
    <cfRule type="cellIs" dxfId="1363" priority="70" operator="equal">
      <formula>#REF!</formula>
    </cfRule>
    <cfRule type="cellIs" dxfId="1362" priority="71" operator="equal">
      <formula>#REF!</formula>
    </cfRule>
    <cfRule type="cellIs" dxfId="1361" priority="72" operator="equal">
      <formula>#REF!</formula>
    </cfRule>
    <cfRule type="cellIs" dxfId="1360" priority="73" operator="equal">
      <formula>#REF!</formula>
    </cfRule>
    <cfRule type="cellIs" dxfId="1359" priority="74" operator="equal">
      <formula>#REF!</formula>
    </cfRule>
    <cfRule type="cellIs" dxfId="1358" priority="75" operator="equal">
      <formula>#REF!</formula>
    </cfRule>
    <cfRule type="cellIs" dxfId="1357" priority="76" operator="equal">
      <formula>#REF!</formula>
    </cfRule>
    <cfRule type="cellIs" dxfId="1356" priority="77" operator="equal">
      <formula>#REF!</formula>
    </cfRule>
    <cfRule type="cellIs" dxfId="1355" priority="78" operator="equal">
      <formula>#REF!</formula>
    </cfRule>
    <cfRule type="cellIs" dxfId="1354" priority="79" operator="equal">
      <formula>#REF!</formula>
    </cfRule>
    <cfRule type="cellIs" dxfId="1353" priority="80" operator="equal">
      <formula>#REF!</formula>
    </cfRule>
    <cfRule type="cellIs" dxfId="1352" priority="81" operator="equal">
      <formula>#REF!</formula>
    </cfRule>
    <cfRule type="cellIs" dxfId="1351" priority="82" operator="equal">
      <formula>#REF!</formula>
    </cfRule>
    <cfRule type="cellIs" dxfId="1350" priority="83" operator="equal">
      <formula>#REF!</formula>
    </cfRule>
    <cfRule type="cellIs" dxfId="1349" priority="84" operator="equal">
      <formula>#REF!</formula>
    </cfRule>
    <cfRule type="cellIs" dxfId="1348" priority="85" operator="equal">
      <formula>#REF!</formula>
    </cfRule>
    <cfRule type="cellIs" dxfId="1347" priority="86" operator="equal">
      <formula>#REF!</formula>
    </cfRule>
    <cfRule type="cellIs" dxfId="1346" priority="87" operator="equal">
      <formula>#REF!</formula>
    </cfRule>
    <cfRule type="cellIs" dxfId="1345" priority="88" operator="equal">
      <formula>#REF!</formula>
    </cfRule>
    <cfRule type="cellIs" dxfId="1344" priority="89" operator="equal">
      <formula>#REF!</formula>
    </cfRule>
    <cfRule type="cellIs" dxfId="1343" priority="90" operator="equal">
      <formula>#REF!</formula>
    </cfRule>
    <cfRule type="cellIs" dxfId="1342" priority="91" operator="equal">
      <formula>#REF!</formula>
    </cfRule>
    <cfRule type="cellIs" dxfId="1341" priority="92" operator="equal">
      <formula>#REF!</formula>
    </cfRule>
  </conditionalFormatting>
  <conditionalFormatting sqref="BS35">
    <cfRule type="cellIs" dxfId="1340" priority="60" operator="equal">
      <formula>"EXTREMO (RC/F)"</formula>
    </cfRule>
    <cfRule type="cellIs" dxfId="1339" priority="61" operator="equal">
      <formula>"ALTO (RC/F)"</formula>
    </cfRule>
    <cfRule type="cellIs" dxfId="1338" priority="62" operator="equal">
      <formula>"MODERADO (RC/F)"</formula>
    </cfRule>
    <cfRule type="cellIs" dxfId="1337" priority="63" operator="equal">
      <formula>"EXTREMO"</formula>
    </cfRule>
    <cfRule type="cellIs" dxfId="1336" priority="64" operator="equal">
      <formula>"ALTO"</formula>
    </cfRule>
    <cfRule type="cellIs" dxfId="1335" priority="65" operator="equal">
      <formula>"MODERADO"</formula>
    </cfRule>
    <cfRule type="cellIs" dxfId="1334" priority="66" operator="equal">
      <formula>"BAJO"</formula>
    </cfRule>
  </conditionalFormatting>
  <conditionalFormatting sqref="BS41 BS44 BS58 BS66 BS71 BS16 BS19 BS21:BS22 BS32:BS33 BS49 BS52 BS55 BS61 BS63 BS75 BS77">
    <cfRule type="cellIs" dxfId="1333" priority="93" operator="equal">
      <formula>"EXTREMO (RC/F)"</formula>
    </cfRule>
    <cfRule type="cellIs" dxfId="1332" priority="94" operator="equal">
      <formula>"ALTO (RC/F)"</formula>
    </cfRule>
    <cfRule type="cellIs" dxfId="1331" priority="95" operator="equal">
      <formula>"MODERADO (RC/F)"</formula>
    </cfRule>
    <cfRule type="cellIs" dxfId="1330" priority="96" operator="equal">
      <formula>"EXTREMO"</formula>
    </cfRule>
    <cfRule type="cellIs" dxfId="1329" priority="97" operator="equal">
      <formula>"ALTO"</formula>
    </cfRule>
    <cfRule type="cellIs" dxfId="1328" priority="98" operator="equal">
      <formula>"MODERADO"</formula>
    </cfRule>
    <cfRule type="cellIs" dxfId="1327" priority="99" operator="equal">
      <formula>"BAJO"</formula>
    </cfRule>
  </conditionalFormatting>
  <conditionalFormatting sqref="BS58 BS66 BS71">
    <cfRule type="cellIs" dxfId="1326" priority="34" operator="equal">
      <formula>#REF!</formula>
    </cfRule>
    <cfRule type="cellIs" dxfId="1325" priority="35" operator="equal">
      <formula>#REF!</formula>
    </cfRule>
    <cfRule type="cellIs" dxfId="1324" priority="36" operator="equal">
      <formula>#REF!</formula>
    </cfRule>
    <cfRule type="cellIs" dxfId="1323" priority="37" operator="equal">
      <formula>#REF!</formula>
    </cfRule>
    <cfRule type="cellIs" dxfId="1322" priority="38" operator="equal">
      <formula>#REF!</formula>
    </cfRule>
    <cfRule type="cellIs" dxfId="1321" priority="39" operator="equal">
      <formula>#REF!</formula>
    </cfRule>
    <cfRule type="cellIs" dxfId="1320" priority="40" operator="equal">
      <formula>#REF!</formula>
    </cfRule>
    <cfRule type="cellIs" dxfId="1319" priority="41" operator="equal">
      <formula>#REF!</formula>
    </cfRule>
    <cfRule type="cellIs" dxfId="1318" priority="42" operator="equal">
      <formula>#REF!</formula>
    </cfRule>
    <cfRule type="cellIs" dxfId="1317" priority="43" operator="equal">
      <formula>#REF!</formula>
    </cfRule>
    <cfRule type="cellIs" dxfId="1316" priority="44" operator="equal">
      <formula>#REF!</formula>
    </cfRule>
    <cfRule type="cellIs" dxfId="1315" priority="45" operator="equal">
      <formula>#REF!</formula>
    </cfRule>
    <cfRule type="cellIs" dxfId="1314" priority="46" operator="equal">
      <formula>#REF!</formula>
    </cfRule>
    <cfRule type="cellIs" dxfId="1313" priority="47" operator="equal">
      <formula>#REF!</formula>
    </cfRule>
    <cfRule type="cellIs" dxfId="1312" priority="48" operator="equal">
      <formula>#REF!</formula>
    </cfRule>
    <cfRule type="cellIs" dxfId="1311" priority="49" operator="equal">
      <formula>#REF!</formula>
    </cfRule>
    <cfRule type="cellIs" dxfId="1310" priority="50" operator="equal">
      <formula>#REF!</formula>
    </cfRule>
    <cfRule type="cellIs" dxfId="1309" priority="51" operator="equal">
      <formula>#REF!</formula>
    </cfRule>
    <cfRule type="cellIs" dxfId="1308" priority="52" operator="equal">
      <formula>#REF!</formula>
    </cfRule>
    <cfRule type="cellIs" dxfId="1307" priority="53" operator="equal">
      <formula>#REF!</formula>
    </cfRule>
    <cfRule type="cellIs" dxfId="1306" priority="54" operator="equal">
      <formula>#REF!</formula>
    </cfRule>
    <cfRule type="cellIs" dxfId="1305" priority="55" operator="equal">
      <formula>#REF!</formula>
    </cfRule>
    <cfRule type="cellIs" dxfId="1304" priority="56" operator="equal">
      <formula>#REF!</formula>
    </cfRule>
    <cfRule type="cellIs" dxfId="1303" priority="57" operator="equal">
      <formula>#REF!</formula>
    </cfRule>
    <cfRule type="cellIs" dxfId="1302" priority="58" operator="equal">
      <formula>#REF!</formula>
    </cfRule>
    <cfRule type="cellIs" dxfId="1301" priority="59" operator="equal">
      <formula>#REF!</formula>
    </cfRule>
  </conditionalFormatting>
  <dataValidations count="3">
    <dataValidation type="list" allowBlank="1" showInputMessage="1" showErrorMessage="1" sqref="AC79" xr:uid="{69F52D0B-9E38-44DC-8A5E-563C57D2CBC6}">
      <formula1>$S$5:$S$7</formula1>
    </dataValidation>
    <dataValidation type="list" allowBlank="1" showInputMessage="1" showErrorMessage="1" sqref="AD79" xr:uid="{7B1B4770-F08A-40E5-9D64-796FB5B74C53}">
      <formula1>$V$5:$V$8</formula1>
    </dataValidation>
    <dataValidation type="list" allowBlank="1" showInputMessage="1" showErrorMessage="1" sqref="G16:G17 G19 N16 G52:G53 N52:N53 G49:G50 G21:G22 N18:N22 N32:N33 N27 G27:G33 N77 N35 G35 N41 G41 G44:G45 N55:N56 G55:G56 N58:N59 G58:G59 N61 G61 N63 G63 G66 N66 G71:G72 N75 G75 G77 N44:N45 N49:N50 N71:N72" xr:uid="{112086C1-8D18-4B5C-9654-6528B259560A}"/>
  </dataValidations>
  <hyperlinks>
    <hyperlink ref="AY22" r:id="rId1" display="https://mincitco-my.sharepoint.com/:f:/g/personal/mrchacon_mincit_gov_co/Ejb0U2cRL5dFiw-otrwc5zMBKG3NbEDZgmhdvZMd8Al9IQ?e=YU8aoS" xr:uid="{1CFB5FB7-D7A2-4871-AD97-C64E2538511A}"/>
    <hyperlink ref="AY25" r:id="rId2" display="https://mincitco-my.sharepoint.com/:f:/g/personal/mrchacon_mincit_gov_co/Ejb0U2cRL5dFiw-otrwc5zMBKG3NbEDZgmhdvZMd8Al9IQ?e=YU8aoS" xr:uid="{F73E021B-A6B1-480E-AD4E-500B6AFB5EBA}"/>
    <hyperlink ref="AY27" r:id="rId3" display="https://mincitco-my.sharepoint.com/:f:/g/personal/mrchacon_mincit_gov_co/Ejb0U2cRL5dFiw-otrwc5zMBKG3NbEDZgmhdvZMd8Al9IQ?e=YU8aoS" xr:uid="{88E4463F-7CE8-4E3C-9B52-F7593EABF3DE}"/>
    <hyperlink ref="AY30" r:id="rId4" display="https://mincitco-my.sharepoint.com/:f:/g/personal/mrchacon_mincit_gov_co/Ejb0U2cRL5dFiw-otrwc5zMBKG3NbEDZgmhdvZMd8Al9IQ?e=YU8aoS" xr:uid="{DCD39AF7-42F6-4DFE-AB62-7E3E077BD1E8}"/>
    <hyperlink ref="AY44" r:id="rId5" display="https://mincitco-my.sharepoint.com/:f:/g/personal/mrchacon_mincit_gov_co/Ejb0U2cRL5dFiw-otrwc5zMBKG3NbEDZgmhdvZMd8Al9IQ?e=YU8aoS" xr:uid="{CE034643-992A-4319-B11E-FB1E3FC9454E}"/>
    <hyperlink ref="AY68" r:id="rId6" display="https://mincitco-my.sharepoint.com/:f:/g/personal/mrchacon_mincit_gov_co/Ejb0U2cRL5dFiw-otrwc5zMBKG3NbEDZgmhdvZMd8Al9IQ?e=YU8aoS" xr:uid="{BC09639D-ABC5-48AA-8F97-697FC26A1501}"/>
    <hyperlink ref="AY29" r:id="rId7" display="https://mincitco-my.sharepoint.com/:f:/g/personal/mrchacon_mincit_gov_co/EjoqtPPzSzJGinbE9U0Psu8B6xLPAFPiGaTQU7d_160QRg?e=IUEzfW" xr:uid="{046BB17B-5839-4A6B-9E69-C4BDB9DBAEEF}"/>
    <hyperlink ref="AY41" r:id="rId8" display="https://mincitco-my.sharepoint.com/:f:/g/personal/mrchacon_mincit_gov_co/Ejb0U2cRL5dFiw-otrwc5zMBKG3NbEDZgmhdvZMd8Al9IQ?e=YU8aoS" xr:uid="{2FFA8EC5-47D6-4EC6-A749-83EB3660E6D3}"/>
    <hyperlink ref="AY40" r:id="rId9" display="https://mincitco-my.sharepoint.com/:f:/g/personal/mrchacon_mincit_gov_co/EjoqtPPzSzJGinbE9U0Psu8B6xLPAFPiGaTQU7d_160QRg?e=IUEzfW" xr:uid="{66B03D38-D75C-48CC-8A72-8163278BB86B}"/>
    <hyperlink ref="AY42" r:id="rId10" display="https://mincitco-my.sharepoint.com/:f:/g/personal/mrchacon_mincit_gov_co/EjoqtPPzSzJGinbE9U0Psu8B6xLPAFPiGaTQU7d_160QRg?e=IUEzfW" xr:uid="{8F43B737-0703-4ACE-9C2B-5E73E473784A}"/>
    <hyperlink ref="AY47" r:id="rId11" display="https://mincitco-my.sharepoint.com/:f:/g/personal/mrchacon_mincit_gov_co/EjoqtPPzSzJGinbE9U0Psu8B6xLPAFPiGaTQU7d_160QRg?e=IUEzfW" xr:uid="{33ED95E4-3EC6-4CEA-BFD2-9D46530870A8}"/>
    <hyperlink ref="AY51" r:id="rId12" display="https://mincitco-my.sharepoint.com/:f:/g/personal/mrchacon_mincit_gov_co/EjoqtPPzSzJGinbE9U0Psu8B6xLPAFPiGaTQU7d_160QRg?e=IUEzfW" xr:uid="{195B6C94-3486-455D-8E36-95FAFFEA22BA}"/>
    <hyperlink ref="AY54" r:id="rId13" display="https://mincitco-my.sharepoint.com/:f:/g/personal/mrchacon_mincit_gov_co/EjoqtPPzSzJGinbE9U0Psu8B6xLPAFPiGaTQU7d_160QRg?e=IUEzfW" xr:uid="{2F819890-32B1-443B-A39A-AEB6F37C492D}"/>
    <hyperlink ref="AY57" r:id="rId14" display="https://mincitco-my.sharepoint.com/:f:/g/personal/mrchacon_mincit_gov_co/EjoqtPPzSzJGinbE9U0Psu8B6xLPAFPiGaTQU7d_160QRg?e=IUEzfW" xr:uid="{6BA6A8A2-32F0-4B2C-AD0B-BC5AE3509D9B}"/>
    <hyperlink ref="AY60" r:id="rId15" display="https://mincitco-my.sharepoint.com/:f:/g/personal/mrchacon_mincit_gov_co/EjoqtPPzSzJGinbE9U0Psu8B6xLPAFPiGaTQU7d_160QRg?e=IUEzfW" xr:uid="{83EA6A8A-0815-458B-8339-CA085F71B891}"/>
    <hyperlink ref="AY70" r:id="rId16" display="https://mincitco-my.sharepoint.com/:f:/g/personal/mrchacon_mincit_gov_co/EjoqtPPzSzJGinbE9U0Psu8B6xLPAFPiGaTQU7d_160QRg?e=IUEzfW" xr:uid="{DEEB2D8A-08C0-4C22-B21F-023EA631AE15}"/>
    <hyperlink ref="AY73" r:id="rId17" display="https://mincitco-my.sharepoint.com/:f:/g/personal/mrchacon_mincit_gov_co/EjoqtPPzSzJGinbE9U0Psu8B6xLPAFPiGaTQU7d_160QRg?e=IUEzfW" xr:uid="{03CF1176-448A-4A0E-A1DC-FA472A2F4C4E}"/>
    <hyperlink ref="AY26" r:id="rId18" display="https://mincitco-my.sharepoint.com/:f:/g/personal/mrchacon_mincit_gov_co/Ejb0U2cRL5dFiw-otrwc5zMBKG3NbEDZgmhdvZMd8Al9IQ?e=YU8aoS" xr:uid="{1017B21A-C5B9-4F96-9914-777787CAC050}"/>
    <hyperlink ref="AY31" r:id="rId19" display="https://mincitco-my.sharepoint.com/:f:/g/personal/mrchacon_mincit_gov_co/Ejb0U2cRL5dFiw-otrwc5zMBKG3NbEDZgmhdvZMd8Al9IQ?e=YU8aoS" xr:uid="{C906CA98-0D79-4B78-A0FF-2BA918A8A7D2}"/>
    <hyperlink ref="AY48" r:id="rId20" display="https://mincitco-my.sharepoint.com/:f:/g/personal/mrchacon_mincit_gov_co/Ejb0U2cRL5dFiw-otrwc5zMBKG3NbEDZgmhdvZMd8Al9IQ?e=YU8aoS" xr:uid="{EFD8510A-94FE-4596-920D-4969DA1CF01D}"/>
    <hyperlink ref="AY74" r:id="rId21" display="https://mincitco-my.sharepoint.com/:f:/g/personal/mrchacon_mincit_gov_co/Ejb0U2cRL5dFiw-otrwc5zMBKG3NbEDZgmhdvZMd8Al9IQ?e=YU8aoS" xr:uid="{EA7EC960-4800-4CFD-A053-61948B070A55}"/>
    <hyperlink ref="AY28" r:id="rId22" display="https://mincitco-my.sharepoint.com/:f:/g/personal/mrchacon_mincit_gov_co/EjoqtPPzSzJGinbE9U0Psu8B6xLPAFPiGaTQU7d_160QRg?e=IUEzfW" xr:uid="{756624A7-12E1-4C47-A305-90E710B27024}"/>
    <hyperlink ref="AY33" r:id="rId23" display="https://mincitco-my.sharepoint.com/:f:/g/personal/mrchacon_mincit_gov_co/EoUB7LdDOL1AvRivi9tTWhIBTJzUrM_ViLd6E0LnN0r2Ug?e=nIHAh4" xr:uid="{EFD285C0-8929-4AFD-AE2B-DEAED6FB793B}"/>
    <hyperlink ref="AY45" r:id="rId24" display="https://mincitco-my.sharepoint.com/:f:/g/personal/mrchacon_mincit_gov_co/EjoqtPPzSzJGinbE9U0Psu8B6xLPAFPiGaTQU7d_160QRg?e=IUEzfW" xr:uid="{B1704084-9A88-4BD0-B746-6FA75FF53261}"/>
    <hyperlink ref="AY46" r:id="rId25" display="https://mincitco-my.sharepoint.com/:f:/g/personal/mrchacon_mincit_gov_co/EjoqtPPzSzJGinbE9U0Psu8B6xLPAFPiGaTQU7d_160QRg?e=IUEzfW" xr:uid="{03860C67-D853-4080-B7C6-133C98FB3E19}"/>
    <hyperlink ref="AY19" r:id="rId26" xr:uid="{A8F14D65-994B-4C58-BB06-552FAC9CCAA5}"/>
    <hyperlink ref="AY20" r:id="rId27" display="https://mincitco-my.sharepoint.com/:f:/g/personal/mrchacon_mincit_gov_co/EjoqtPPzSzJGinbE9U0Psu8B6xLPAFPiGaTQU7d_160QRg?e=IUEzfW" xr:uid="{44E34617-F854-4F7C-9621-85CB66BD2199}"/>
    <hyperlink ref="AY63" r:id="rId28" xr:uid="{D5800B91-6FD2-4C5A-8ECC-B2B104846337}"/>
    <hyperlink ref="AY38" r:id="rId29" display="https://mincitco-my.sharepoint.com/:f:/g/personal/mrchacon_mincit_gov_co/EjoqtPPzSzJGinbE9U0Psu8B6xLPAFPiGaTQU7d_160QRg?e=IUEzfW" xr:uid="{6CC8C145-454D-476B-937E-F80BDB3C2830}"/>
    <hyperlink ref="AY69" r:id="rId30" display="https://mincitco-my.sharepoint.com/:f:/g/personal/mrchacon_mincit_gov_co/EjoqtPPzSzJGinbE9U0Psu8B6xLPAFPiGaTQU7d_160QRg?e=IUEzfW" xr:uid="{37BD85D0-D50B-45FA-8D5A-49E57437F378}"/>
    <hyperlink ref="AY71" r:id="rId31" display="https://mincitco-my.sharepoint.com/:f:/g/personal/mrchacon_mincit_gov_co/EjoqtPPzSzJGinbE9U0Psu8B6xLPAFPiGaTQU7d_160QRg?e=IUEzfW" xr:uid="{DF4A0372-7EE6-4213-A4CC-C827E1627F76}"/>
    <hyperlink ref="AY75" r:id="rId32" display="https://mincitco-my.sharepoint.com/:f:/g/personal/mrchacon_mincit_gov_co/EjoqtPPzSzJGinbE9U0Psu8B6xLPAFPiGaTQU7d_160QRg?e=IUEzfW" xr:uid="{1715BA43-136F-4176-90DD-8467D5B8C0E8}"/>
    <hyperlink ref="AY64" r:id="rId33" display="https://mincitco-my.sharepoint.com/:f:/g/personal/mrchacon_mincit_gov_co/EjoqtPPzSzJGinbE9U0Psu8B6xLPAFPiGaTQU7d_160QRg?e=IUEzfW" xr:uid="{5A52D27F-1388-4B18-BB1F-EA5CFCE1FA21}"/>
    <hyperlink ref="AY43" r:id="rId34" display="https://mincitco-my.sharepoint.com/:f:/g/personal/mrchacon_mincit_gov_co/EjoqtPPzSzJGinbE9U0Psu8B6xLPAFPiGaTQU7d_160QRg?e=IUEzfW" xr:uid="{997D39DF-43D7-415D-8BFE-8340F28568FC}"/>
    <hyperlink ref="AY37" r:id="rId35" display="https://mincitco-my.sharepoint.com/:f:/g/personal/mrchacon_mincit_gov_co/EjoqtPPzSzJGinbE9U0Psu8B6xLPAFPiGaTQU7d_160QRg?e=IUEzfW" xr:uid="{4208A155-05DD-455D-AAC2-7B6FBD80F750}"/>
    <hyperlink ref="AY24" r:id="rId36" display="https://mincitco-my.sharepoint.com/:f:/g/personal/mrchacon_mincit_gov_co/EjoqtPPzSzJGinbE9U0Psu8B6xLPAFPiGaTQU7d_160QRg?e=IUEzfW" xr:uid="{F068F3E0-4D89-4767-A0F5-44E51B888D09}"/>
    <hyperlink ref="AY23" r:id="rId37" display="https://mincitco-my.sharepoint.com/:f:/g/personal/mrchacon_mincit_gov_co/EjoqtPPzSzJGinbE9U0Psu8B6xLPAFPiGaTQU7d_160QRg?e=IUEzfW" xr:uid="{14347607-0798-4800-B9F8-6DE97B48D634}"/>
    <hyperlink ref="AY21" r:id="rId38" display="https://mincitco-my.sharepoint.com/:f:/g/personal/mrchacon_mincit_gov_co/EjoqtPPzSzJGinbE9U0Psu8B6xLPAFPiGaTQU7d_160QRg?e=IUEzfW" xr:uid="{0A4F22E7-13DB-4550-99B9-E537DFDDE362}"/>
    <hyperlink ref="BF16" r:id="rId39" display="Plan Institucionald e Archivo" xr:uid="{09A14DEB-A62A-42CA-816A-1AA62EDEF944}"/>
    <hyperlink ref="BF22" r:id="rId40" display="../../../../../../../../../:f:/g/personal/mrchacon_mincit_gov_co/Eg9WQgGFdeJGqXmJy2CLpq4BIcNX6pYyURNuMBYvDsCoFg?e=HwQg98" xr:uid="{DBBB79CD-4FBE-4A94-BD7A-3D056DF1CA61}"/>
    <hyperlink ref="BF23" r:id="rId41" display="../../../../../../../../../:f:/g/personal/mrchacon_mincit_gov_co/Eg9WQgGFdeJGqXmJy2CLpq4BIcNX6pYyURNuMBYvDsCoFg?e=HwQg98" xr:uid="{1304F2BA-8060-419F-AA0A-B6A41AFE8775}"/>
    <hyperlink ref="BF24" r:id="rId42" display="../../../../../../../../../:f:/g/personal/mrchacon_mincit_gov_co/Eg9WQgGFdeJGqXmJy2CLpq4BIcNX6pYyURNuMBYvDsCoFg?e=HwQg98" xr:uid="{D2CCBC9B-CFCD-4F9B-9F5B-94339158A255}"/>
    <hyperlink ref="BF26" r:id="rId43" display="../../../../../../../../../:f:/g/personal/mrchacon_mincit_gov_co/EjoqmXlXdf1Hq-JLgTbf-LoBIJhSbwGCjV-X-h1VBJVQGQ?e=TjAuU3" xr:uid="{B15DAAB4-A1E2-47B7-90D6-DD70B423EAE7}"/>
    <hyperlink ref="BF32" r:id="rId44" display="../../../../../../../../../:f:/g/personal/mrchacon_mincit_gov_co/Eg9WQgGFdeJGqXmJy2CLpq4BIcNX6pYyURNuMBYvDsCoFg?e=HwQg98" xr:uid="{C6CD4C22-B18A-4D75-8A57-37E399BD97E5}"/>
    <hyperlink ref="BF33" r:id="rId45" display="../../../../../../../../../:f:/g/personal/mrchacon_mincit_gov_co/Eh9S_35vI_dPswRW3W68wy0BfmZlVc-NHqOVUsR6YHJ-1g?e=TpMa8A" xr:uid="{2668329C-A0FA-4A27-894D-78DED0755E64}"/>
    <hyperlink ref="BF35" r:id="rId46" display="../../../../../../../../../:f:/g/personal/mrchacon_mincit_gov_co/EoadxkAA_bFMnQziNHJB_fUBqmUCJhsH95aM9IH7kpp_fQ?e=wyIJ81" xr:uid="{48698453-DC8A-42E0-B7FD-6B806B177F2D}"/>
    <hyperlink ref="BF45" r:id="rId47" display="../../../../../../../../../:f:/g/personal/mrchacon_mincit_gov_co/EjoqmXlXdf1Hq-JLgTbf-LoBIJhSbwGCjV-X-h1VBJVQGQ?e=TjAuU3" xr:uid="{541F023B-63DA-41BC-8F1D-38E5553340A7}"/>
    <hyperlink ref="BF46" r:id="rId48" display="../../../../../../../../../:f:/g/personal/mrchacon_mincit_gov_co/Eg9WQgGFdeJGqXmJy2CLpq4BIcNX6pYyURNuMBYvDsCoFg?e=HwQg98" xr:uid="{100053B8-DA92-47CA-A1DA-B0DDFF581F6C}"/>
    <hyperlink ref="BF61" r:id="rId49" display="../../../../../../../../../:f:/g/personal/mrchacon_mincit_gov_co/EoadxkAA_bFMnQziNHJB_fUBqmUCJhsH95aM9IH7kpp_fQ?e=wyIJ81" xr:uid="{523E1C08-1439-4AF6-B7A7-C213EFADC0D1}"/>
    <hyperlink ref="BF75" r:id="rId50" display="../../../../../../../../../:f:/g/personal/mrchacon_mincit_gov_co/Eg9WQgGFdeJGqXmJy2CLpq4BIcNX6pYyURNuMBYvDsCoFg?e=HwQg98" xr:uid="{6FEA5A93-E122-421B-85EE-2C4D5640E651}"/>
    <hyperlink ref="BF76" r:id="rId51" display="../../../../../../../../../:f:/g/personal/mrchacon_mincit_gov_co/EoadxkAA_bFMnQziNHJB_fUBqmUCJhsH95aM9IH7kpp_fQ?e=NWe7Qc" xr:uid="{1EE9DB81-D4AD-4B47-BBAE-757F91227809}"/>
  </hyperlinks>
  <pageMargins left="0.7" right="0.7" top="0.75" bottom="0.75" header="0.3" footer="0.3"/>
  <legacyDrawing r:id="rId52"/>
  <extLst>
    <ext xmlns:x14="http://schemas.microsoft.com/office/spreadsheetml/2009/9/main" uri="{CCE6A557-97BC-4b89-ADB6-D9C93CAAB3DF}">
      <x14:dataValidations xmlns:xm="http://schemas.microsoft.com/office/excel/2006/main" count="12">
        <x14:dataValidation type="list" allowBlank="1" showInputMessage="1" showErrorMessage="1" xr:uid="{8B5CE7DF-F85B-4442-BF1A-AEDD1D66DCEF}">
          <x14:formula1>
            <xm:f>'Datos Validacion'!$E$5:$E$13</xm:f>
          </x14:formula1>
          <xm:sqref>AO79 V63 V61 V16 V19 V21:V22 V27 V32:V33 V35 V41 V44 V49 V52 V55 V58 V66 V71 V75 V77 V79</xm:sqref>
        </x14:dataValidation>
        <x14:dataValidation type="list" allowBlank="1" showInputMessage="1" showErrorMessage="1" xr:uid="{F5C99F9B-AEA0-4585-B35E-E9A01BAA6933}">
          <x14:formula1>
            <xm:f>'Datos Validacion'!$C$5:$C$10</xm:f>
          </x14:formula1>
          <xm:sqref>AM79 T63 T61 T16 T19 T21:T22 T27 T32:T33 T35 T41 T44 T49 T52 T55 T58 T66 T71 T75 T77 T79</xm:sqref>
        </x14:dataValidation>
        <x14:dataValidation type="list" allowBlank="1" showInputMessage="1" showErrorMessage="1" xr:uid="{1C826920-F9A9-4210-B768-9BD527CAEE38}">
          <x14:formula1>
            <xm:f>'Datos Validacion'!$B$5:$B$13</xm:f>
          </x14:formula1>
          <xm:sqref>R16 R19 R66 R21:R22 R49:R50 R52:R53 R44:R45 R27 R32:R33 R35 R41 R55:R56 R58:R59 R61 R63 R71:R72 R75 R77 R79</xm:sqref>
        </x14:dataValidation>
        <x14:dataValidation type="list" allowBlank="1" showInputMessage="1" showErrorMessage="1" xr:uid="{61F35D1E-C312-45DB-9B8F-44B2ED20A728}">
          <x14:formula1>
            <xm:f>'Datos Validacion'!$G$5:$G$12</xm:f>
          </x14:formula1>
          <xm:sqref>Y16 AQ16 AQ19 Y41 Y61 Y63 AQ21:AQ22 AQ27 Y32:Y33 AQ32:AQ33 AQ35 Y49:Y50 AQ49 Y58:Y59 Y19 Y21:Y22 Y27 Y35 AQ41 Y44 AQ44 Y52 Y55 AQ55 AQ52 AQ58 AQ61 AQ63 Y66 AQ66 Y71 AQ71 Y75 AQ75 Y77 AQ77 Y79</xm:sqref>
        </x14:dataValidation>
        <x14:dataValidation type="list" allowBlank="1" showInputMessage="1" showErrorMessage="1" xr:uid="{24E4E3DF-01B5-4286-B701-2E0140B16577}">
          <x14:formula1>
            <xm:f>'Datos Validacion'!$I$5:$I$7</xm:f>
          </x14:formula1>
          <xm:sqref>AA16 AA18:AA79</xm:sqref>
        </x14:dataValidation>
        <x14:dataValidation type="list" allowBlank="1" showInputMessage="1" showErrorMessage="1" xr:uid="{8BB25173-6851-4E0A-9038-5EDA352B0553}">
          <x14:formula1>
            <xm:f>'Datos Validacion'!$K$5:$K$8</xm:f>
          </x14:formula1>
          <xm:sqref>AD16 AD18:AD78</xm:sqref>
        </x14:dataValidation>
        <x14:dataValidation type="list" allowBlank="1" showInputMessage="1" showErrorMessage="1" xr:uid="{164F39B4-8710-4DE0-84CD-B0E093065AF6}">
          <x14:formula1>
            <xm:f>'Datos Validacion'!$M$5:$M$7</xm:f>
          </x14:formula1>
          <xm:sqref>AF16 AF18:AF79</xm:sqref>
        </x14:dataValidation>
        <x14:dataValidation type="list" allowBlank="1" showInputMessage="1" showErrorMessage="1" xr:uid="{2B55163D-F1A4-470D-B2BB-62E745132F73}">
          <x14:formula1>
            <xm:f>'Datos Validacion'!$J$5:$J$7</xm:f>
          </x14:formula1>
          <xm:sqref>AC16 AC18:AC78</xm:sqref>
        </x14:dataValidation>
        <x14:dataValidation type="list" allowBlank="1" showInputMessage="1" showErrorMessage="1" xr:uid="{0692EEAA-D8D5-4C38-9A0E-80C0A9C02608}">
          <x14:formula1>
            <xm:f>'Datos Validacion'!$O$5:$O$7</xm:f>
          </x14:formula1>
          <xm:sqref>AH16 AH18:AH79</xm:sqref>
        </x14:dataValidation>
        <x14:dataValidation type="list" allowBlank="1" showInputMessage="1" showErrorMessage="1" xr:uid="{9982C96C-77F2-482C-83ED-D5ADEA0283DD}">
          <x14:formula1>
            <xm:f>'Datos Validacion'!$R$5:$R$9</xm:f>
          </x14:formula1>
          <xm:sqref>AR16 AR49:AR50 AR21:AR22 AR27 AR19 AR44:AR45 AR35 AR41 AR32:AR33 AR52 AR55 AR58 AR61 AR63 AR66 AR71 AR75 AR77 AR79</xm:sqref>
        </x14:dataValidation>
        <x14:dataValidation type="list" allowBlank="1" showInputMessage="1" showErrorMessage="1" xr:uid="{04CB26A9-EC22-4D68-BEB2-CC16FE8CC113}">
          <x14:formula1>
            <xm:f>'Anexo A '!$D$6:$D$154</xm:f>
          </x14:formula1>
          <xm:sqref>AT16 AT18:AT78</xm:sqref>
        </x14:dataValidation>
        <x14:dataValidation type="list" allowBlank="1" showInputMessage="1" showErrorMessage="1" xr:uid="{7CC27118-0708-497C-831B-94FEFF3453EA}">
          <x14:formula1>
            <xm:f>'Datos Validacion'!$P$5:$P$7</xm:f>
          </x14:formula1>
          <xm:sqref>AJ16:AJ78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15973-C81B-4091-8A0F-AF0DA53B3E4D}">
  <dimension ref="A2:BB99"/>
  <sheetViews>
    <sheetView topLeftCell="A52" zoomScaleNormal="100" workbookViewId="0">
      <selection activeCell="F78" sqref="F78"/>
    </sheetView>
  </sheetViews>
  <sheetFormatPr baseColWidth="10" defaultColWidth="11.42578125" defaultRowHeight="11.25" customHeight="1"/>
  <cols>
    <col min="1" max="1" width="6.28515625" style="510" customWidth="1"/>
    <col min="2" max="2" width="16.140625" style="285" customWidth="1"/>
    <col min="3" max="3" width="10.5703125" style="285" customWidth="1"/>
    <col min="4" max="4" width="8.28515625" style="510" bestFit="1" customWidth="1"/>
    <col min="5" max="5" width="10.85546875" style="510" bestFit="1" customWidth="1"/>
    <col min="6" max="6" width="8.28515625" style="510" bestFit="1" customWidth="1"/>
    <col min="7" max="7" width="10.85546875" style="510" bestFit="1" customWidth="1"/>
    <col min="8" max="8" width="3.85546875" style="285" customWidth="1"/>
    <col min="9" max="12" width="6.28515625" style="548" customWidth="1"/>
    <col min="13" max="13" width="6.28515625" style="510" customWidth="1"/>
    <col min="14" max="14" width="10.5703125" style="285" customWidth="1"/>
    <col min="15" max="15" width="11.42578125" style="285"/>
    <col min="16" max="16" width="18" style="285" customWidth="1"/>
    <col min="17" max="20" width="11" style="285" hidden="1" customWidth="1"/>
    <col min="21" max="21" width="8.28515625" style="285" hidden="1" customWidth="1"/>
    <col min="22" max="22" width="10.7109375" style="285" hidden="1" customWidth="1"/>
    <col min="23" max="23" width="8.28515625" style="285" hidden="1" customWidth="1"/>
    <col min="24" max="24" width="9.5703125" style="285" customWidth="1"/>
    <col min="25" max="25" width="11.7109375" style="285" customWidth="1"/>
    <col min="26" max="26" width="11.42578125" style="285" customWidth="1"/>
    <col min="27" max="27" width="10.7109375" style="285" customWidth="1"/>
    <col min="28" max="28" width="11.42578125" style="285" customWidth="1"/>
    <col min="29" max="29" width="13.140625" style="285" customWidth="1"/>
    <col min="30" max="30" width="8.140625" style="285" bestFit="1" customWidth="1"/>
    <col min="31" max="33" width="8.140625" style="285" hidden="1" customWidth="1"/>
    <col min="34" max="34" width="5" style="285" bestFit="1" customWidth="1"/>
    <col min="35" max="35" width="5.5703125" style="285" hidden="1" customWidth="1"/>
    <col min="36" max="37" width="7" style="285" hidden="1" customWidth="1"/>
    <col min="38" max="38" width="9.7109375" style="285" bestFit="1" customWidth="1"/>
    <col min="39" max="41" width="8" style="285" hidden="1" customWidth="1"/>
    <col min="42" max="42" width="4.85546875" style="285" bestFit="1" customWidth="1"/>
    <col min="43" max="43" width="5.5703125" style="285" hidden="1" customWidth="1"/>
    <col min="44" max="45" width="7" style="285" hidden="1" customWidth="1"/>
    <col min="46" max="46" width="3" style="285" customWidth="1"/>
    <col min="47" max="47" width="3.42578125" style="285" customWidth="1"/>
    <col min="48" max="48" width="15.140625" style="288" customWidth="1"/>
    <col min="49" max="52" width="9.85546875" style="285" customWidth="1"/>
    <col min="53" max="53" width="11.5703125" style="417" customWidth="1"/>
    <col min="54" max="54" width="7.85546875" style="285" bestFit="1" customWidth="1"/>
    <col min="55" max="16384" width="11.42578125" style="285"/>
  </cols>
  <sheetData>
    <row r="2" spans="1:14" ht="11.25" customHeight="1">
      <c r="B2" s="544"/>
      <c r="C2" s="545"/>
      <c r="D2" s="1388" t="s">
        <v>1426</v>
      </c>
      <c r="E2" s="1388"/>
      <c r="F2" s="1388"/>
      <c r="G2" s="1388"/>
    </row>
    <row r="3" spans="1:14" ht="11.25" customHeight="1">
      <c r="B3" s="543"/>
      <c r="C3" s="1218" t="s">
        <v>1425</v>
      </c>
      <c r="D3" s="1387" t="s">
        <v>98</v>
      </c>
      <c r="E3" s="1387"/>
      <c r="F3" s="1387" t="s">
        <v>98</v>
      </c>
      <c r="G3" s="1387"/>
      <c r="I3" s="548" t="s">
        <v>481</v>
      </c>
      <c r="J3" s="548" t="s">
        <v>734</v>
      </c>
      <c r="K3" s="548" t="s">
        <v>483</v>
      </c>
      <c r="L3" s="548" t="s">
        <v>484</v>
      </c>
      <c r="N3" s="1218"/>
    </row>
    <row r="4" spans="1:14" s="309" customFormat="1" ht="11.25" customHeight="1">
      <c r="A4" s="327" t="s">
        <v>1335</v>
      </c>
      <c r="B4" s="327" t="s">
        <v>55</v>
      </c>
      <c r="C4" s="1219"/>
      <c r="D4" s="560" t="s">
        <v>1314</v>
      </c>
      <c r="E4" s="560" t="s">
        <v>1424</v>
      </c>
      <c r="F4" s="560" t="s">
        <v>1314</v>
      </c>
      <c r="G4" s="560" t="s">
        <v>1424</v>
      </c>
      <c r="H4" s="562"/>
      <c r="I4" s="549"/>
      <c r="J4" s="549"/>
      <c r="K4" s="549"/>
      <c r="L4" s="549"/>
      <c r="M4" s="327"/>
      <c r="N4" s="1219"/>
    </row>
    <row r="5" spans="1:14" ht="11.25" customHeight="1">
      <c r="A5" s="540" t="s">
        <v>1315</v>
      </c>
      <c r="B5" s="332" t="s">
        <v>73</v>
      </c>
      <c r="C5" s="341" t="s">
        <v>87</v>
      </c>
      <c r="D5" s="540">
        <v>1</v>
      </c>
      <c r="E5" s="540"/>
      <c r="F5" s="540"/>
      <c r="G5" s="540"/>
      <c r="I5" s="550">
        <v>1</v>
      </c>
      <c r="J5" s="550"/>
      <c r="K5" s="550"/>
      <c r="L5" s="550"/>
      <c r="M5" s="540"/>
      <c r="N5" s="341">
        <f t="shared" ref="N5:N16" si="0">SUM(I5:L5)</f>
        <v>1</v>
      </c>
    </row>
    <row r="6" spans="1:14" ht="11.25" customHeight="1">
      <c r="A6" s="540" t="s">
        <v>1316</v>
      </c>
      <c r="B6" s="332" t="s">
        <v>73</v>
      </c>
      <c r="C6" s="341" t="s">
        <v>87</v>
      </c>
      <c r="D6" s="540">
        <v>1</v>
      </c>
      <c r="E6" s="540"/>
      <c r="F6" s="540"/>
      <c r="G6" s="540"/>
      <c r="I6" s="550">
        <v>1</v>
      </c>
      <c r="J6" s="550"/>
      <c r="K6" s="550"/>
      <c r="L6" s="550"/>
      <c r="M6" s="540"/>
      <c r="N6" s="341">
        <f t="shared" si="0"/>
        <v>1</v>
      </c>
    </row>
    <row r="7" spans="1:14" ht="11.25" customHeight="1">
      <c r="A7" s="362" t="s">
        <v>1317</v>
      </c>
      <c r="B7" s="332" t="s">
        <v>73</v>
      </c>
      <c r="C7" s="341" t="s">
        <v>165</v>
      </c>
      <c r="D7" s="362">
        <v>1</v>
      </c>
      <c r="E7" s="362"/>
      <c r="F7" s="362"/>
      <c r="G7" s="362"/>
      <c r="I7" s="551"/>
      <c r="J7" s="551">
        <v>1</v>
      </c>
      <c r="K7" s="551"/>
      <c r="L7" s="551"/>
      <c r="M7" s="362"/>
      <c r="N7" s="341">
        <f t="shared" si="0"/>
        <v>1</v>
      </c>
    </row>
    <row r="8" spans="1:14" ht="11.25" customHeight="1">
      <c r="A8" s="341" t="s">
        <v>1318</v>
      </c>
      <c r="B8" s="340" t="s">
        <v>175</v>
      </c>
      <c r="C8" s="341" t="s">
        <v>165</v>
      </c>
      <c r="E8" s="341"/>
      <c r="F8" s="341">
        <v>1</v>
      </c>
      <c r="G8" s="341"/>
      <c r="I8" s="552"/>
      <c r="J8" s="552">
        <v>1</v>
      </c>
      <c r="K8" s="552"/>
      <c r="L8" s="552"/>
      <c r="M8" s="341"/>
      <c r="N8" s="341">
        <f t="shared" si="0"/>
        <v>1</v>
      </c>
    </row>
    <row r="9" spans="1:14" ht="11.25" customHeight="1">
      <c r="A9" s="341" t="s">
        <v>1319</v>
      </c>
      <c r="B9" s="340" t="s">
        <v>175</v>
      </c>
      <c r="C9" s="341" t="s">
        <v>165</v>
      </c>
      <c r="E9" s="341"/>
      <c r="F9" s="341">
        <v>1</v>
      </c>
      <c r="G9" s="341"/>
      <c r="I9" s="552"/>
      <c r="J9" s="552">
        <v>1</v>
      </c>
      <c r="K9" s="552"/>
      <c r="L9" s="552"/>
      <c r="M9" s="341"/>
      <c r="N9" s="341">
        <f t="shared" si="0"/>
        <v>1</v>
      </c>
    </row>
    <row r="10" spans="1:14" ht="11.25" customHeight="1">
      <c r="A10" s="539" t="s">
        <v>1324</v>
      </c>
      <c r="B10" s="332" t="s">
        <v>256</v>
      </c>
      <c r="C10" s="542" t="s">
        <v>165</v>
      </c>
      <c r="D10" s="539">
        <v>1</v>
      </c>
      <c r="E10" s="539"/>
      <c r="F10" s="539"/>
      <c r="G10" s="539"/>
      <c r="I10" s="554"/>
      <c r="J10" s="554"/>
      <c r="K10" s="554">
        <v>1</v>
      </c>
      <c r="L10" s="554"/>
      <c r="M10" s="539"/>
      <c r="N10" s="547">
        <f t="shared" si="0"/>
        <v>1</v>
      </c>
    </row>
    <row r="11" spans="1:14" ht="11.25" customHeight="1">
      <c r="A11" s="330" t="s">
        <v>1330</v>
      </c>
      <c r="B11" s="332" t="s">
        <v>382</v>
      </c>
      <c r="C11" s="341" t="s">
        <v>165</v>
      </c>
      <c r="D11" s="330">
        <v>1</v>
      </c>
      <c r="E11" s="330"/>
      <c r="F11" s="330"/>
      <c r="G11" s="330"/>
      <c r="I11" s="556"/>
      <c r="J11" s="556">
        <v>1</v>
      </c>
      <c r="K11" s="556"/>
      <c r="L11" s="556"/>
      <c r="M11" s="330"/>
      <c r="N11" s="341">
        <f t="shared" si="0"/>
        <v>1</v>
      </c>
    </row>
    <row r="12" spans="1:14" ht="11.25" customHeight="1">
      <c r="A12" s="341" t="s">
        <v>1321</v>
      </c>
      <c r="B12" s="340" t="s">
        <v>256</v>
      </c>
      <c r="C12" s="341" t="s">
        <v>263</v>
      </c>
      <c r="D12" s="341">
        <v>1</v>
      </c>
      <c r="E12" s="341"/>
      <c r="F12" s="341"/>
      <c r="G12" s="341"/>
      <c r="I12" s="552"/>
      <c r="J12" s="552"/>
      <c r="K12" s="552"/>
      <c r="L12" s="552">
        <v>1</v>
      </c>
      <c r="M12" s="341"/>
      <c r="N12" s="341">
        <f t="shared" si="0"/>
        <v>1</v>
      </c>
    </row>
    <row r="13" spans="1:14" ht="11.25" customHeight="1">
      <c r="A13" s="341" t="s">
        <v>1322</v>
      </c>
      <c r="B13" s="340" t="s">
        <v>256</v>
      </c>
      <c r="C13" s="542" t="s">
        <v>263</v>
      </c>
      <c r="D13" s="341"/>
      <c r="E13" s="341">
        <v>1</v>
      </c>
      <c r="F13" s="341"/>
      <c r="G13" s="341"/>
      <c r="I13" s="552"/>
      <c r="J13" s="552"/>
      <c r="K13" s="552"/>
      <c r="L13" s="552">
        <v>1</v>
      </c>
      <c r="M13" s="341"/>
      <c r="N13" s="547">
        <f t="shared" si="0"/>
        <v>1</v>
      </c>
    </row>
    <row r="14" spans="1:14" ht="11.25" customHeight="1">
      <c r="A14" s="341" t="s">
        <v>1323</v>
      </c>
      <c r="B14" s="340" t="s">
        <v>256</v>
      </c>
      <c r="C14" s="542" t="s">
        <v>263</v>
      </c>
      <c r="D14" s="341">
        <v>1</v>
      </c>
      <c r="E14" s="341"/>
      <c r="F14" s="341"/>
      <c r="G14" s="341"/>
      <c r="I14" s="552"/>
      <c r="J14" s="552"/>
      <c r="K14" s="552"/>
      <c r="L14" s="552">
        <v>1</v>
      </c>
      <c r="M14" s="341"/>
      <c r="N14" s="547">
        <f t="shared" si="0"/>
        <v>1</v>
      </c>
    </row>
    <row r="15" spans="1:14" ht="11.25" customHeight="1">
      <c r="A15" s="539" t="s">
        <v>1325</v>
      </c>
      <c r="B15" s="332" t="s">
        <v>256</v>
      </c>
      <c r="C15" s="341" t="s">
        <v>263</v>
      </c>
      <c r="D15" s="539"/>
      <c r="E15" s="539">
        <v>1</v>
      </c>
      <c r="F15" s="539"/>
      <c r="G15" s="539"/>
      <c r="I15" s="554"/>
      <c r="J15" s="554"/>
      <c r="K15" s="554"/>
      <c r="L15" s="554">
        <v>1</v>
      </c>
      <c r="M15" s="539"/>
      <c r="N15" s="341">
        <f t="shared" si="0"/>
        <v>1</v>
      </c>
    </row>
    <row r="16" spans="1:14" ht="11.25" customHeight="1">
      <c r="A16" s="341" t="s">
        <v>1326</v>
      </c>
      <c r="B16" s="340" t="s">
        <v>256</v>
      </c>
      <c r="C16" s="341" t="s">
        <v>263</v>
      </c>
      <c r="D16" s="341"/>
      <c r="E16" s="341">
        <v>1</v>
      </c>
      <c r="F16" s="341"/>
      <c r="G16" s="341"/>
      <c r="I16" s="552"/>
      <c r="J16" s="552"/>
      <c r="K16" s="552">
        <v>1</v>
      </c>
      <c r="L16" s="552"/>
      <c r="M16" s="341"/>
      <c r="N16" s="341">
        <f t="shared" si="0"/>
        <v>1</v>
      </c>
    </row>
    <row r="17" spans="1:14" ht="11.25" customHeight="1">
      <c r="A17" s="335" t="s">
        <v>1327</v>
      </c>
      <c r="B17" s="340" t="s">
        <v>256</v>
      </c>
      <c r="C17" s="341" t="s">
        <v>263</v>
      </c>
      <c r="D17" s="335"/>
      <c r="E17" s="335">
        <v>1</v>
      </c>
      <c r="F17" s="335"/>
      <c r="G17" s="335"/>
      <c r="I17" s="553"/>
      <c r="J17" s="553"/>
      <c r="K17" s="553">
        <v>1</v>
      </c>
      <c r="L17" s="553"/>
      <c r="M17" s="335"/>
      <c r="N17" s="341">
        <f>SUM(I18:L18)</f>
        <v>1</v>
      </c>
    </row>
    <row r="18" spans="1:14" ht="11.25" customHeight="1">
      <c r="A18" s="541" t="s">
        <v>1328</v>
      </c>
      <c r="B18" s="340" t="s">
        <v>256</v>
      </c>
      <c r="C18" s="341" t="s">
        <v>263</v>
      </c>
      <c r="D18" s="541"/>
      <c r="E18" s="541">
        <v>1</v>
      </c>
      <c r="F18" s="541"/>
      <c r="G18" s="541"/>
      <c r="I18" s="555"/>
      <c r="J18" s="555"/>
      <c r="K18" s="555">
        <v>1</v>
      </c>
      <c r="L18" s="555"/>
      <c r="M18" s="541"/>
      <c r="N18" s="341">
        <f t="shared" ref="N18:N24" si="1">SUM(I18:L18)</f>
        <v>1</v>
      </c>
    </row>
    <row r="19" spans="1:14" ht="11.25" customHeight="1">
      <c r="A19" s="341" t="s">
        <v>1329</v>
      </c>
      <c r="B19" s="340" t="s">
        <v>256</v>
      </c>
      <c r="C19" s="341" t="s">
        <v>263</v>
      </c>
      <c r="D19" s="341"/>
      <c r="E19" s="341">
        <v>1</v>
      </c>
      <c r="F19" s="341"/>
      <c r="G19" s="341"/>
      <c r="I19" s="552"/>
      <c r="J19" s="552"/>
      <c r="K19" s="552">
        <v>1</v>
      </c>
      <c r="L19" s="552"/>
      <c r="M19" s="341"/>
      <c r="N19" s="341">
        <f t="shared" si="1"/>
        <v>1</v>
      </c>
    </row>
    <row r="20" spans="1:14" ht="11.25" customHeight="1">
      <c r="A20" s="335" t="s">
        <v>1331</v>
      </c>
      <c r="B20" s="340" t="s">
        <v>382</v>
      </c>
      <c r="C20" s="341" t="s">
        <v>263</v>
      </c>
      <c r="D20" s="335"/>
      <c r="E20" s="335">
        <v>1</v>
      </c>
      <c r="F20" s="335"/>
      <c r="G20" s="335"/>
      <c r="I20" s="553"/>
      <c r="J20" s="553"/>
      <c r="K20" s="553"/>
      <c r="L20" s="553">
        <v>1</v>
      </c>
      <c r="M20" s="335"/>
      <c r="N20" s="341">
        <f t="shared" si="1"/>
        <v>1</v>
      </c>
    </row>
    <row r="21" spans="1:14" ht="11.25" customHeight="1">
      <c r="A21" s="341" t="s">
        <v>1332</v>
      </c>
      <c r="B21" s="340" t="s">
        <v>382</v>
      </c>
      <c r="C21" s="341" t="s">
        <v>263</v>
      </c>
      <c r="D21" s="341">
        <v>1</v>
      </c>
      <c r="E21" s="341"/>
      <c r="F21" s="341"/>
      <c r="G21" s="341"/>
      <c r="I21" s="552"/>
      <c r="J21" s="552"/>
      <c r="K21" s="552"/>
      <c r="L21" s="552">
        <v>1</v>
      </c>
      <c r="M21" s="341"/>
      <c r="N21" s="341">
        <f t="shared" si="1"/>
        <v>1</v>
      </c>
    </row>
    <row r="22" spans="1:14" ht="11.25" customHeight="1">
      <c r="A22" s="341" t="s">
        <v>1333</v>
      </c>
      <c r="B22" s="340" t="s">
        <v>430</v>
      </c>
      <c r="C22" s="341" t="s">
        <v>263</v>
      </c>
      <c r="D22" s="341">
        <v>1</v>
      </c>
      <c r="E22" s="341"/>
      <c r="F22" s="341"/>
      <c r="G22" s="341"/>
      <c r="I22" s="552"/>
      <c r="J22" s="552"/>
      <c r="K22" s="552"/>
      <c r="L22" s="552">
        <v>1</v>
      </c>
      <c r="M22" s="341"/>
      <c r="N22" s="341">
        <f t="shared" si="1"/>
        <v>1</v>
      </c>
    </row>
    <row r="23" spans="1:14" ht="11.25" customHeight="1">
      <c r="A23" s="335" t="s">
        <v>1320</v>
      </c>
      <c r="B23" s="340" t="s">
        <v>175</v>
      </c>
      <c r="C23" s="341" t="s">
        <v>245</v>
      </c>
      <c r="E23" s="335"/>
      <c r="F23" s="335">
        <v>1</v>
      </c>
      <c r="G23" s="335"/>
      <c r="I23" s="553"/>
      <c r="J23" s="553"/>
      <c r="K23" s="553"/>
      <c r="L23" s="553">
        <v>1</v>
      </c>
      <c r="M23" s="335"/>
      <c r="N23" s="341">
        <f t="shared" si="1"/>
        <v>1</v>
      </c>
    </row>
    <row r="24" spans="1:14" ht="11.25" customHeight="1">
      <c r="A24" s="341" t="s">
        <v>1334</v>
      </c>
      <c r="B24" s="340" t="s">
        <v>449</v>
      </c>
      <c r="C24" s="341" t="s">
        <v>245</v>
      </c>
      <c r="D24" s="341"/>
      <c r="E24" s="341">
        <v>1</v>
      </c>
      <c r="F24" s="341"/>
      <c r="G24" s="341"/>
      <c r="I24" s="552"/>
      <c r="J24" s="552"/>
      <c r="K24" s="552"/>
      <c r="L24" s="552">
        <v>1</v>
      </c>
      <c r="M24" s="341"/>
      <c r="N24" s="341">
        <f t="shared" si="1"/>
        <v>1</v>
      </c>
    </row>
    <row r="25" spans="1:14" ht="11.25" customHeight="1">
      <c r="A25" s="300"/>
      <c r="B25" s="417"/>
      <c r="C25" s="289"/>
      <c r="D25" s="535">
        <f>SUM(D5:D24)</f>
        <v>9</v>
      </c>
      <c r="E25" s="535">
        <f>SUM(E5:E24)</f>
        <v>8</v>
      </c>
      <c r="F25" s="535">
        <f>SUM(F5:F24)</f>
        <v>3</v>
      </c>
      <c r="G25" s="535">
        <f>SUM(G5:G24)</f>
        <v>0</v>
      </c>
      <c r="H25" s="426"/>
      <c r="I25" s="561">
        <f t="shared" ref="I25:N25" si="2">SUM(I5:I24)</f>
        <v>2</v>
      </c>
      <c r="J25" s="561">
        <f t="shared" si="2"/>
        <v>4</v>
      </c>
      <c r="K25" s="561">
        <f t="shared" si="2"/>
        <v>5</v>
      </c>
      <c r="L25" s="561">
        <f t="shared" si="2"/>
        <v>9</v>
      </c>
      <c r="M25" s="535">
        <f t="shared" si="2"/>
        <v>0</v>
      </c>
      <c r="N25" s="535">
        <f t="shared" si="2"/>
        <v>20</v>
      </c>
    </row>
    <row r="26" spans="1:14" ht="11.25" customHeight="1">
      <c r="D26" s="1391">
        <f>SUM(D25:E25)</f>
        <v>17</v>
      </c>
      <c r="E26" s="1392"/>
      <c r="F26" s="1391">
        <f>SUM(F25:G25)</f>
        <v>3</v>
      </c>
      <c r="G26" s="1392"/>
      <c r="H26" s="426"/>
      <c r="I26" s="1391">
        <f>SUM(I25:M25)</f>
        <v>20</v>
      </c>
      <c r="J26" s="1392"/>
      <c r="K26" s="1392"/>
      <c r="L26" s="1392"/>
      <c r="M26" s="1392"/>
      <c r="N26" s="426"/>
    </row>
    <row r="27" spans="1:14" ht="11.25" customHeight="1">
      <c r="D27" s="1391">
        <f>SUM(D26:G26)</f>
        <v>20</v>
      </c>
      <c r="E27" s="1392"/>
      <c r="F27" s="1392"/>
      <c r="G27" s="1392"/>
      <c r="H27" s="426"/>
      <c r="I27" s="558"/>
      <c r="J27" s="558"/>
      <c r="K27" s="558"/>
      <c r="L27" s="558"/>
      <c r="M27" s="511"/>
      <c r="N27" s="426"/>
    </row>
    <row r="42" spans="16:27" ht="17.25" customHeight="1">
      <c r="P42" s="601"/>
      <c r="Q42" s="602"/>
      <c r="R42" s="602"/>
      <c r="S42" s="602"/>
      <c r="T42" s="602"/>
      <c r="U42" s="1405" t="s">
        <v>1426</v>
      </c>
      <c r="V42" s="1406"/>
      <c r="W42" s="1406"/>
      <c r="X42" s="1406"/>
      <c r="Y42" s="1406"/>
      <c r="Z42" s="1407"/>
      <c r="AA42" s="614"/>
    </row>
    <row r="43" spans="16:27" ht="17.25" customHeight="1">
      <c r="P43" s="1404" t="s">
        <v>55</v>
      </c>
      <c r="Q43" s="604" t="s">
        <v>1425</v>
      </c>
      <c r="R43" s="604"/>
      <c r="S43" s="604"/>
      <c r="T43" s="604"/>
      <c r="U43" s="1389" t="s">
        <v>191</v>
      </c>
      <c r="V43" s="1389"/>
      <c r="W43" s="1390" t="s">
        <v>98</v>
      </c>
      <c r="X43" s="1390"/>
      <c r="Y43" s="1402" t="s">
        <v>250</v>
      </c>
      <c r="Z43" s="1402"/>
      <c r="AA43" s="608"/>
    </row>
    <row r="44" spans="16:27" ht="17.25" customHeight="1">
      <c r="P44" s="1404"/>
      <c r="Q44" s="605" t="s">
        <v>87</v>
      </c>
      <c r="R44" s="605" t="s">
        <v>165</v>
      </c>
      <c r="S44" s="605" t="s">
        <v>263</v>
      </c>
      <c r="T44" s="605" t="s">
        <v>245</v>
      </c>
      <c r="U44" s="618" t="s">
        <v>1314</v>
      </c>
      <c r="V44" s="618" t="s">
        <v>1424</v>
      </c>
      <c r="W44" s="618" t="s">
        <v>1314</v>
      </c>
      <c r="X44" s="618" t="s">
        <v>1424</v>
      </c>
      <c r="Y44" s="618" t="s">
        <v>1314</v>
      </c>
      <c r="Z44" s="618" t="s">
        <v>1424</v>
      </c>
      <c r="AA44" s="618" t="s">
        <v>1431</v>
      </c>
    </row>
    <row r="45" spans="16:27" s="564" customFormat="1" ht="17.25" customHeight="1">
      <c r="P45" s="605" t="s">
        <v>256</v>
      </c>
      <c r="Q45" s="607"/>
      <c r="R45" s="605">
        <v>1</v>
      </c>
      <c r="S45" s="605">
        <v>8</v>
      </c>
      <c r="T45" s="607"/>
      <c r="U45" s="615">
        <v>2</v>
      </c>
      <c r="V45" s="615">
        <v>6</v>
      </c>
      <c r="W45" s="615"/>
      <c r="X45" s="615"/>
      <c r="Y45" s="615"/>
      <c r="Z45" s="615">
        <v>1</v>
      </c>
      <c r="AA45" s="605">
        <f>SUM(U45:Z45)</f>
        <v>9</v>
      </c>
    </row>
    <row r="46" spans="16:27" ht="17.25" customHeight="1">
      <c r="P46" s="605" t="s">
        <v>73</v>
      </c>
      <c r="Q46" s="605">
        <v>2</v>
      </c>
      <c r="R46" s="605">
        <v>1</v>
      </c>
      <c r="S46" s="605"/>
      <c r="T46" s="605"/>
      <c r="U46" s="616">
        <v>3</v>
      </c>
      <c r="V46" s="616"/>
      <c r="W46" s="616"/>
      <c r="X46" s="616"/>
      <c r="Y46" s="616"/>
      <c r="Z46" s="616"/>
      <c r="AA46" s="605">
        <f t="shared" ref="AA46:AA51" si="3">SUM(U46:Z46)</f>
        <v>3</v>
      </c>
    </row>
    <row r="47" spans="16:27" ht="17.25" customHeight="1">
      <c r="P47" s="605" t="s">
        <v>449</v>
      </c>
      <c r="Q47" s="605"/>
      <c r="R47" s="605"/>
      <c r="S47" s="605"/>
      <c r="T47" s="605">
        <v>1</v>
      </c>
      <c r="U47" s="615"/>
      <c r="V47" s="617"/>
      <c r="W47" s="615"/>
      <c r="X47" s="615"/>
      <c r="Y47" s="615"/>
      <c r="Z47" s="615">
        <v>1</v>
      </c>
      <c r="AA47" s="605">
        <f t="shared" si="3"/>
        <v>1</v>
      </c>
    </row>
    <row r="48" spans="16:27" ht="17.25" customHeight="1">
      <c r="P48" s="605" t="s">
        <v>430</v>
      </c>
      <c r="Q48" s="605"/>
      <c r="R48" s="605"/>
      <c r="S48" s="605">
        <v>1</v>
      </c>
      <c r="T48" s="605"/>
      <c r="U48" s="617"/>
      <c r="V48" s="617"/>
      <c r="W48" s="615"/>
      <c r="X48" s="615">
        <v>1</v>
      </c>
      <c r="Y48" s="615"/>
      <c r="Z48" s="615"/>
      <c r="AA48" s="605">
        <f t="shared" si="3"/>
        <v>1</v>
      </c>
    </row>
    <row r="49" spans="1:46" s="564" customFormat="1" ht="17.25" customHeight="1">
      <c r="A49" s="563"/>
      <c r="D49" s="563"/>
      <c r="E49" s="563"/>
      <c r="F49" s="563"/>
      <c r="G49" s="563"/>
      <c r="I49" s="563"/>
      <c r="J49" s="563"/>
      <c r="K49" s="563"/>
      <c r="L49" s="563"/>
      <c r="M49" s="563"/>
      <c r="P49" s="605" t="s">
        <v>382</v>
      </c>
      <c r="Q49" s="605"/>
      <c r="R49" s="605">
        <v>1</v>
      </c>
      <c r="S49" s="605">
        <v>2</v>
      </c>
      <c r="T49" s="605"/>
      <c r="U49" s="616"/>
      <c r="V49" s="616">
        <v>1</v>
      </c>
      <c r="W49" s="615">
        <v>3</v>
      </c>
      <c r="X49" s="616"/>
      <c r="Y49" s="615"/>
      <c r="Z49" s="616"/>
      <c r="AA49" s="605">
        <f t="shared" si="3"/>
        <v>4</v>
      </c>
    </row>
    <row r="50" spans="1:46" ht="17.25" customHeight="1">
      <c r="P50" s="605" t="s">
        <v>175</v>
      </c>
      <c r="Q50" s="605"/>
      <c r="R50" s="605">
        <v>2</v>
      </c>
      <c r="S50" s="605"/>
      <c r="T50" s="605">
        <v>1</v>
      </c>
      <c r="U50" s="617">
        <v>2</v>
      </c>
      <c r="V50" s="615"/>
      <c r="W50" s="617"/>
      <c r="X50" s="615"/>
      <c r="Y50" s="617"/>
      <c r="Z50" s="615"/>
      <c r="AA50" s="605">
        <f t="shared" si="3"/>
        <v>2</v>
      </c>
    </row>
    <row r="51" spans="1:46" ht="17.25" customHeight="1">
      <c r="P51" s="609" t="s">
        <v>1431</v>
      </c>
      <c r="Q51" s="606">
        <f t="shared" ref="Q51:X51" si="4">SUM(Q45:Q50)</f>
        <v>2</v>
      </c>
      <c r="R51" s="606">
        <f t="shared" si="4"/>
        <v>5</v>
      </c>
      <c r="S51" s="606">
        <f t="shared" si="4"/>
        <v>11</v>
      </c>
      <c r="T51" s="606">
        <f t="shared" si="4"/>
        <v>2</v>
      </c>
      <c r="U51" s="610">
        <f t="shared" si="4"/>
        <v>7</v>
      </c>
      <c r="V51" s="610">
        <f t="shared" si="4"/>
        <v>7</v>
      </c>
      <c r="W51" s="610">
        <f t="shared" si="4"/>
        <v>3</v>
      </c>
      <c r="X51" s="610">
        <f t="shared" si="4"/>
        <v>1</v>
      </c>
      <c r="Y51" s="610">
        <f t="shared" ref="Y51" si="5">SUM(Y45:Y50)</f>
        <v>0</v>
      </c>
      <c r="Z51" s="610">
        <f t="shared" ref="Z51" si="6">SUM(Z45:Z50)</f>
        <v>2</v>
      </c>
      <c r="AA51" s="605">
        <f t="shared" si="3"/>
        <v>20</v>
      </c>
    </row>
    <row r="52" spans="1:46" ht="17.25" customHeight="1">
      <c r="P52" s="613"/>
      <c r="Q52" s="1386">
        <f>Q51+R51+S51+T51</f>
        <v>20</v>
      </c>
      <c r="R52" s="1386"/>
      <c r="S52" s="1386"/>
      <c r="T52" s="1386"/>
      <c r="U52" s="1385">
        <f>SUM(U51:V51)</f>
        <v>14</v>
      </c>
      <c r="V52" s="1386"/>
      <c r="W52" s="1385">
        <f>SUM(W51:X51)</f>
        <v>4</v>
      </c>
      <c r="X52" s="1386"/>
      <c r="Y52" s="1385">
        <f>SUM(Y51:Z51)</f>
        <v>2</v>
      </c>
      <c r="Z52" s="1386"/>
      <c r="AA52" s="612">
        <f>SUM(U52:Z52)</f>
        <v>20</v>
      </c>
    </row>
    <row r="53" spans="1:46" ht="17.25" customHeight="1">
      <c r="P53" s="603"/>
      <c r="Q53" s="603"/>
      <c r="R53" s="603"/>
      <c r="S53" s="603"/>
      <c r="T53" s="603"/>
      <c r="U53" s="1403">
        <f>SUM(U52:Z52)</f>
        <v>20</v>
      </c>
      <c r="V53" s="1403"/>
      <c r="W53" s="1403"/>
      <c r="X53" s="1403"/>
      <c r="Y53" s="1403"/>
      <c r="Z53" s="1403"/>
      <c r="AA53" s="612"/>
    </row>
    <row r="59" spans="1:46" s="286" customFormat="1" ht="21" customHeight="1">
      <c r="A59" s="309"/>
      <c r="D59" s="309"/>
      <c r="E59" s="309"/>
      <c r="F59" s="309"/>
      <c r="G59" s="309"/>
      <c r="I59" s="559"/>
      <c r="J59" s="559"/>
      <c r="K59" s="559"/>
      <c r="L59" s="559"/>
      <c r="M59" s="309"/>
      <c r="AC59" s="324"/>
      <c r="AD59" s="344"/>
      <c r="AE59" s="1393" t="s">
        <v>1425</v>
      </c>
      <c r="AF59" s="1394"/>
      <c r="AG59" s="1394"/>
      <c r="AH59" s="1394"/>
      <c r="AI59" s="1394"/>
      <c r="AJ59" s="1394"/>
      <c r="AK59" s="1394"/>
      <c r="AL59" s="1394"/>
      <c r="AM59" s="1394"/>
      <c r="AN59" s="1394"/>
      <c r="AO59" s="1394"/>
      <c r="AP59" s="1394"/>
      <c r="AQ59" s="1394"/>
      <c r="AR59" s="1394"/>
      <c r="AS59" s="1395"/>
      <c r="AT59" s="570"/>
    </row>
    <row r="60" spans="1:46" s="286" customFormat="1" ht="10.5" hidden="1">
      <c r="A60" s="309"/>
      <c r="D60" s="309"/>
      <c r="E60" s="309"/>
      <c r="F60" s="309"/>
      <c r="G60" s="309"/>
      <c r="I60" s="559"/>
      <c r="J60" s="559"/>
      <c r="K60" s="559"/>
      <c r="L60" s="559"/>
      <c r="M60" s="309"/>
      <c r="AC60" s="543"/>
      <c r="AD60" s="344"/>
      <c r="AE60" s="567" t="s">
        <v>1427</v>
      </c>
      <c r="AF60" s="567" t="s">
        <v>1428</v>
      </c>
      <c r="AG60" s="567" t="s">
        <v>1429</v>
      </c>
      <c r="AH60" s="567"/>
      <c r="AI60" s="567" t="s">
        <v>1427</v>
      </c>
      <c r="AJ60" s="567" t="s">
        <v>1428</v>
      </c>
      <c r="AK60" s="567" t="s">
        <v>1429</v>
      </c>
      <c r="AL60" s="567"/>
      <c r="AM60" s="567" t="s">
        <v>1427</v>
      </c>
      <c r="AN60" s="567" t="s">
        <v>1428</v>
      </c>
      <c r="AO60" s="567" t="s">
        <v>1429</v>
      </c>
      <c r="AP60" s="567"/>
      <c r="AQ60" s="567" t="s">
        <v>1427</v>
      </c>
      <c r="AR60" s="567" t="s">
        <v>1428</v>
      </c>
      <c r="AS60" s="567" t="s">
        <v>1429</v>
      </c>
      <c r="AT60" s="571"/>
    </row>
    <row r="61" spans="1:46" s="286" customFormat="1" ht="21">
      <c r="A61" s="309"/>
      <c r="D61" s="309"/>
      <c r="E61" s="309"/>
      <c r="F61" s="309"/>
      <c r="G61" s="309"/>
      <c r="I61" s="559"/>
      <c r="J61" s="559"/>
      <c r="K61" s="559"/>
      <c r="L61" s="559"/>
      <c r="M61" s="309"/>
      <c r="P61" s="601"/>
      <c r="Q61" s="602"/>
      <c r="R61" s="602"/>
      <c r="S61" s="602"/>
      <c r="T61" s="602"/>
      <c r="U61" s="1405" t="s">
        <v>1426</v>
      </c>
      <c r="V61" s="1406"/>
      <c r="W61" s="1406"/>
      <c r="X61" s="1406"/>
      <c r="Y61" s="1406"/>
      <c r="Z61" s="1407"/>
      <c r="AA61" s="614"/>
      <c r="AC61" s="327" t="s">
        <v>55</v>
      </c>
      <c r="AD61" s="539" t="s">
        <v>87</v>
      </c>
      <c r="AE61" s="539" t="s">
        <v>87</v>
      </c>
      <c r="AF61" s="539" t="s">
        <v>87</v>
      </c>
      <c r="AG61" s="539" t="s">
        <v>87</v>
      </c>
      <c r="AH61" s="539" t="s">
        <v>165</v>
      </c>
      <c r="AI61" s="539" t="s">
        <v>165</v>
      </c>
      <c r="AJ61" s="539" t="s">
        <v>165</v>
      </c>
      <c r="AK61" s="539" t="s">
        <v>165</v>
      </c>
      <c r="AL61" s="554" t="s">
        <v>263</v>
      </c>
      <c r="AM61" s="554" t="s">
        <v>263</v>
      </c>
      <c r="AN61" s="554" t="s">
        <v>263</v>
      </c>
      <c r="AO61" s="554" t="s">
        <v>263</v>
      </c>
      <c r="AP61" s="539" t="s">
        <v>245</v>
      </c>
      <c r="AQ61" s="539" t="s">
        <v>245</v>
      </c>
      <c r="AR61" s="539" t="s">
        <v>245</v>
      </c>
      <c r="AS61" s="539" t="s">
        <v>245</v>
      </c>
    </row>
    <row r="62" spans="1:46" s="286" customFormat="1" ht="10.5">
      <c r="A62" s="309"/>
      <c r="D62" s="309"/>
      <c r="E62" s="309"/>
      <c r="F62" s="309"/>
      <c r="G62" s="309"/>
      <c r="I62" s="559"/>
      <c r="J62" s="559"/>
      <c r="K62" s="559"/>
      <c r="L62" s="559"/>
      <c r="M62" s="309"/>
      <c r="P62" s="1404" t="s">
        <v>55</v>
      </c>
      <c r="Q62" s="604" t="s">
        <v>1425</v>
      </c>
      <c r="R62" s="604"/>
      <c r="S62" s="604"/>
      <c r="T62" s="604"/>
      <c r="U62" s="1389" t="s">
        <v>191</v>
      </c>
      <c r="V62" s="1389"/>
      <c r="W62" s="1390" t="s">
        <v>98</v>
      </c>
      <c r="X62" s="1390"/>
      <c r="Y62" s="1402" t="s">
        <v>250</v>
      </c>
      <c r="Z62" s="1402"/>
      <c r="AA62" s="608"/>
      <c r="AC62" s="565" t="s">
        <v>256</v>
      </c>
      <c r="AD62" s="566"/>
      <c r="AE62" s="344"/>
      <c r="AF62" s="344"/>
      <c r="AG62" s="344"/>
      <c r="AH62" s="565">
        <v>1</v>
      </c>
      <c r="AI62" s="569">
        <v>1</v>
      </c>
      <c r="AJ62" s="569"/>
      <c r="AK62" s="569"/>
      <c r="AL62" s="565">
        <v>8</v>
      </c>
      <c r="AM62" s="569"/>
      <c r="AN62" s="569">
        <v>8</v>
      </c>
      <c r="AO62" s="569"/>
      <c r="AP62" s="539"/>
      <c r="AQ62" s="569"/>
      <c r="AR62" s="569"/>
      <c r="AS62" s="569"/>
      <c r="AT62" s="572">
        <f>AE62+AE2+AF62+AG62+AI62+AJ62+AK62+AM62+AN62+AO62+AQ62+AR62+AS62</f>
        <v>9</v>
      </c>
    </row>
    <row r="63" spans="1:46" s="286" customFormat="1" ht="10.5">
      <c r="A63" s="309"/>
      <c r="D63" s="309"/>
      <c r="E63" s="309"/>
      <c r="F63" s="309"/>
      <c r="G63" s="309"/>
      <c r="I63" s="559"/>
      <c r="J63" s="559"/>
      <c r="K63" s="559"/>
      <c r="L63" s="559"/>
      <c r="M63" s="309"/>
      <c r="P63" s="1404"/>
      <c r="Q63" s="605" t="s">
        <v>87</v>
      </c>
      <c r="R63" s="605" t="s">
        <v>165</v>
      </c>
      <c r="S63" s="605" t="s">
        <v>263</v>
      </c>
      <c r="T63" s="605" t="s">
        <v>245</v>
      </c>
      <c r="U63" s="618" t="s">
        <v>1314</v>
      </c>
      <c r="V63" s="618" t="s">
        <v>1424</v>
      </c>
      <c r="W63" s="618" t="s">
        <v>1314</v>
      </c>
      <c r="X63" s="618" t="s">
        <v>1424</v>
      </c>
      <c r="Y63" s="618" t="s">
        <v>1314</v>
      </c>
      <c r="Z63" s="618" t="s">
        <v>1424</v>
      </c>
      <c r="AA63" s="618" t="s">
        <v>1431</v>
      </c>
      <c r="AC63" s="539" t="s">
        <v>73</v>
      </c>
      <c r="AD63" s="539">
        <v>2</v>
      </c>
      <c r="AE63" s="569">
        <v>2</v>
      </c>
      <c r="AF63" s="569"/>
      <c r="AG63" s="569"/>
      <c r="AH63" s="539">
        <v>1</v>
      </c>
      <c r="AI63" s="569">
        <v>1</v>
      </c>
      <c r="AJ63" s="569"/>
      <c r="AK63" s="569"/>
      <c r="AL63" s="539"/>
      <c r="AM63" s="569"/>
      <c r="AN63" s="569"/>
      <c r="AO63" s="569"/>
      <c r="AP63" s="539">
        <v>1</v>
      </c>
      <c r="AQ63" s="569"/>
      <c r="AR63" s="569"/>
      <c r="AS63" s="569"/>
      <c r="AT63" s="572">
        <f t="shared" ref="AT63:AT67" si="7">AE63+AE3+AF63+AG63+AI63+AJ63+AK63+AM63+AN63+AO63+AQ63+AR63+AS63</f>
        <v>3</v>
      </c>
    </row>
    <row r="64" spans="1:46" s="286" customFormat="1" ht="10.5">
      <c r="A64" s="309">
        <v>1</v>
      </c>
      <c r="D64" s="309"/>
      <c r="E64" s="309"/>
      <c r="F64" s="309"/>
      <c r="G64" s="309"/>
      <c r="I64" s="559"/>
      <c r="J64" s="559"/>
      <c r="K64" s="559"/>
      <c r="L64" s="559"/>
      <c r="M64" s="309"/>
      <c r="P64" s="605" t="s">
        <v>256</v>
      </c>
      <c r="Q64" s="607"/>
      <c r="R64" s="605">
        <v>1</v>
      </c>
      <c r="S64" s="605">
        <v>8</v>
      </c>
      <c r="T64" s="607"/>
      <c r="U64" s="615">
        <v>2</v>
      </c>
      <c r="V64" s="615">
        <v>6</v>
      </c>
      <c r="W64" s="615"/>
      <c r="X64" s="615"/>
      <c r="Y64" s="615"/>
      <c r="Z64" s="615">
        <v>1</v>
      </c>
      <c r="AA64" s="605">
        <f t="shared" ref="AA64:AA71" si="8">SUM(U64:Z64)</f>
        <v>9</v>
      </c>
      <c r="AC64" s="539" t="s">
        <v>449</v>
      </c>
      <c r="AD64" s="539"/>
      <c r="AE64" s="569"/>
      <c r="AF64" s="569"/>
      <c r="AG64" s="569"/>
      <c r="AH64" s="539"/>
      <c r="AI64" s="569"/>
      <c r="AJ64" s="569"/>
      <c r="AK64" s="569"/>
      <c r="AL64" s="539"/>
      <c r="AM64" s="569"/>
      <c r="AN64" s="569"/>
      <c r="AO64" s="569"/>
      <c r="AP64" s="539"/>
      <c r="AQ64" s="569"/>
      <c r="AR64" s="569"/>
      <c r="AS64" s="569">
        <v>1</v>
      </c>
      <c r="AT64" s="572">
        <f t="shared" si="7"/>
        <v>1</v>
      </c>
    </row>
    <row r="65" spans="16:54" s="286" customFormat="1" ht="10.5">
      <c r="P65" s="605" t="s">
        <v>73</v>
      </c>
      <c r="Q65" s="605">
        <v>2</v>
      </c>
      <c r="R65" s="605">
        <v>1</v>
      </c>
      <c r="S65" s="605"/>
      <c r="T65" s="605"/>
      <c r="U65" s="616">
        <v>3</v>
      </c>
      <c r="V65" s="616"/>
      <c r="W65" s="616"/>
      <c r="X65" s="616"/>
      <c r="Y65" s="616"/>
      <c r="Z65" s="616"/>
      <c r="AA65" s="605">
        <f t="shared" si="8"/>
        <v>3</v>
      </c>
      <c r="AC65" s="539" t="s">
        <v>430</v>
      </c>
      <c r="AD65" s="539"/>
      <c r="AE65" s="569"/>
      <c r="AF65" s="569"/>
      <c r="AG65" s="569"/>
      <c r="AH65" s="539"/>
      <c r="AI65" s="569"/>
      <c r="AJ65" s="569"/>
      <c r="AK65" s="569"/>
      <c r="AL65" s="539">
        <v>1</v>
      </c>
      <c r="AM65" s="569"/>
      <c r="AN65" s="569">
        <v>1</v>
      </c>
      <c r="AO65" s="569"/>
      <c r="AP65" s="565"/>
      <c r="AQ65" s="569"/>
      <c r="AR65" s="569"/>
      <c r="AS65" s="569"/>
      <c r="AT65" s="572">
        <f t="shared" si="7"/>
        <v>1</v>
      </c>
    </row>
    <row r="66" spans="16:54" s="286" customFormat="1" ht="10.5">
      <c r="P66" s="605" t="s">
        <v>449</v>
      </c>
      <c r="Q66" s="605"/>
      <c r="R66" s="605"/>
      <c r="S66" s="605"/>
      <c r="T66" s="605">
        <v>1</v>
      </c>
      <c r="U66" s="615"/>
      <c r="V66" s="617"/>
      <c r="W66" s="615"/>
      <c r="X66" s="615"/>
      <c r="Y66" s="615"/>
      <c r="Z66" s="615">
        <v>1</v>
      </c>
      <c r="AA66" s="605">
        <f t="shared" si="8"/>
        <v>1</v>
      </c>
      <c r="AC66" s="565" t="s">
        <v>382</v>
      </c>
      <c r="AD66" s="565"/>
      <c r="AE66" s="569"/>
      <c r="AF66" s="569"/>
      <c r="AG66" s="569"/>
      <c r="AH66" s="565">
        <v>1</v>
      </c>
      <c r="AI66" s="569"/>
      <c r="AJ66" s="569">
        <v>1</v>
      </c>
      <c r="AK66" s="569"/>
      <c r="AL66" s="565">
        <v>2</v>
      </c>
      <c r="AM66" s="569"/>
      <c r="AN66" s="569">
        <v>2</v>
      </c>
      <c r="AO66" s="569"/>
      <c r="AP66" s="539">
        <v>1</v>
      </c>
      <c r="AQ66" s="569"/>
      <c r="AR66" s="569"/>
      <c r="AS66" s="569"/>
      <c r="AT66" s="572">
        <f t="shared" si="7"/>
        <v>3</v>
      </c>
    </row>
    <row r="67" spans="16:54" s="286" customFormat="1" ht="10.5">
      <c r="P67" s="605" t="s">
        <v>430</v>
      </c>
      <c r="Q67" s="605"/>
      <c r="R67" s="605"/>
      <c r="S67" s="605">
        <v>1</v>
      </c>
      <c r="T67" s="605"/>
      <c r="U67" s="617"/>
      <c r="V67" s="617"/>
      <c r="W67" s="615"/>
      <c r="X67" s="615">
        <v>1</v>
      </c>
      <c r="Y67" s="615"/>
      <c r="Z67" s="615"/>
      <c r="AA67" s="605">
        <f t="shared" si="8"/>
        <v>1</v>
      </c>
      <c r="AC67" s="539" t="s">
        <v>175</v>
      </c>
      <c r="AD67" s="539"/>
      <c r="AE67" s="569"/>
      <c r="AF67" s="569"/>
      <c r="AG67" s="569"/>
      <c r="AH67" s="539">
        <v>2</v>
      </c>
      <c r="AI67" s="569">
        <v>2</v>
      </c>
      <c r="AJ67" s="569"/>
      <c r="AK67" s="569"/>
      <c r="AL67" s="539"/>
      <c r="AM67" s="569"/>
      <c r="AN67" s="569"/>
      <c r="AO67" s="569"/>
      <c r="AQ67" s="569"/>
      <c r="AR67" s="569"/>
      <c r="AS67" s="569">
        <v>1</v>
      </c>
      <c r="AT67" s="572">
        <f t="shared" si="7"/>
        <v>3</v>
      </c>
    </row>
    <row r="68" spans="16:54" s="286" customFormat="1" ht="10.5">
      <c r="P68" s="605" t="s">
        <v>382</v>
      </c>
      <c r="Q68" s="605"/>
      <c r="R68" s="605">
        <v>1</v>
      </c>
      <c r="S68" s="605">
        <v>2</v>
      </c>
      <c r="T68" s="605"/>
      <c r="U68" s="616"/>
      <c r="V68" s="616">
        <v>1</v>
      </c>
      <c r="W68" s="615">
        <v>3</v>
      </c>
      <c r="X68" s="616"/>
      <c r="Y68" s="615"/>
      <c r="Z68" s="616"/>
      <c r="AA68" s="605">
        <f t="shared" si="8"/>
        <v>4</v>
      </c>
      <c r="AC68" s="560" t="s">
        <v>1433</v>
      </c>
      <c r="AD68" s="344">
        <f>SUM(AD62:AD67)</f>
        <v>2</v>
      </c>
      <c r="AE68" s="569">
        <f t="shared" ref="AE68:AT68" si="9">SUM(AE62:AE67)</f>
        <v>2</v>
      </c>
      <c r="AF68" s="569">
        <f t="shared" si="9"/>
        <v>0</v>
      </c>
      <c r="AG68" s="569">
        <f t="shared" si="9"/>
        <v>0</v>
      </c>
      <c r="AH68" s="344">
        <f t="shared" si="9"/>
        <v>5</v>
      </c>
      <c r="AI68" s="569">
        <f t="shared" si="9"/>
        <v>4</v>
      </c>
      <c r="AJ68" s="569">
        <f t="shared" si="9"/>
        <v>1</v>
      </c>
      <c r="AK68" s="569">
        <f t="shared" si="9"/>
        <v>0</v>
      </c>
      <c r="AL68" s="344">
        <f t="shared" si="9"/>
        <v>11</v>
      </c>
      <c r="AM68" s="569">
        <f t="shared" si="9"/>
        <v>0</v>
      </c>
      <c r="AN68" s="569">
        <f t="shared" si="9"/>
        <v>11</v>
      </c>
      <c r="AO68" s="569">
        <f t="shared" si="9"/>
        <v>0</v>
      </c>
      <c r="AP68" s="344">
        <f t="shared" si="9"/>
        <v>2</v>
      </c>
      <c r="AQ68" s="569">
        <f t="shared" si="9"/>
        <v>0</v>
      </c>
      <c r="AR68" s="569">
        <f t="shared" si="9"/>
        <v>0</v>
      </c>
      <c r="AS68" s="569">
        <f t="shared" si="9"/>
        <v>2</v>
      </c>
      <c r="AT68" s="569">
        <f t="shared" si="9"/>
        <v>20</v>
      </c>
    </row>
    <row r="69" spans="16:54" s="286" customFormat="1" ht="10.5">
      <c r="P69" s="605" t="s">
        <v>175</v>
      </c>
      <c r="Q69" s="605"/>
      <c r="R69" s="605">
        <v>2</v>
      </c>
      <c r="S69" s="605"/>
      <c r="T69" s="605">
        <v>1</v>
      </c>
      <c r="U69" s="617">
        <v>2</v>
      </c>
      <c r="V69" s="615"/>
      <c r="W69" s="617"/>
      <c r="X69" s="615"/>
      <c r="Y69" s="617"/>
      <c r="Z69" s="615"/>
      <c r="AA69" s="605">
        <f t="shared" si="8"/>
        <v>2</v>
      </c>
      <c r="AC69" s="568">
        <f>AD69+AH69+AL69+AP69</f>
        <v>20</v>
      </c>
      <c r="AD69" s="560">
        <f>SUM(AD62:AD67)</f>
        <v>2</v>
      </c>
      <c r="AE69" s="569"/>
      <c r="AF69" s="569"/>
      <c r="AG69" s="569"/>
      <c r="AH69" s="560">
        <f>SUM(AH62:AH67)</f>
        <v>5</v>
      </c>
      <c r="AI69" s="569"/>
      <c r="AJ69" s="569"/>
      <c r="AK69" s="569"/>
      <c r="AL69" s="560">
        <f>SUM(AL62:AL67)</f>
        <v>11</v>
      </c>
      <c r="AM69" s="569"/>
      <c r="AN69" s="569"/>
      <c r="AO69" s="569"/>
      <c r="AP69" s="560">
        <v>2</v>
      </c>
      <c r="AQ69" s="569"/>
      <c r="AR69" s="569"/>
      <c r="AS69" s="569"/>
      <c r="AT69" s="572">
        <f>AE69+AE8+AF69+AG69+AI69+AJ69+AK69+AM69+AN69+AO69+AQ69+AR69+AS69</f>
        <v>0</v>
      </c>
    </row>
    <row r="70" spans="16:54" ht="11.25" customHeight="1">
      <c r="P70" s="609" t="s">
        <v>1431</v>
      </c>
      <c r="Q70" s="606">
        <f t="shared" ref="Q70" si="10">SUM(Q64:Q69)</f>
        <v>2</v>
      </c>
      <c r="R70" s="606">
        <f t="shared" ref="R70" si="11">SUM(R64:R69)</f>
        <v>5</v>
      </c>
      <c r="S70" s="606">
        <f t="shared" ref="S70" si="12">SUM(S64:S69)</f>
        <v>11</v>
      </c>
      <c r="T70" s="606">
        <f t="shared" ref="T70" si="13">SUM(T64:T69)</f>
        <v>2</v>
      </c>
      <c r="U70" s="610">
        <f t="shared" ref="U70:Z70" si="14">SUM(U64:U69)</f>
        <v>7</v>
      </c>
      <c r="V70" s="610">
        <f t="shared" si="14"/>
        <v>7</v>
      </c>
      <c r="W70" s="610">
        <f t="shared" si="14"/>
        <v>3</v>
      </c>
      <c r="X70" s="610">
        <f t="shared" si="14"/>
        <v>1</v>
      </c>
      <c r="Y70" s="610">
        <f t="shared" si="14"/>
        <v>0</v>
      </c>
      <c r="Z70" s="610">
        <f t="shared" si="14"/>
        <v>2</v>
      </c>
      <c r="AA70" s="605">
        <f t="shared" si="8"/>
        <v>20</v>
      </c>
    </row>
    <row r="71" spans="16:54" ht="11.25" customHeight="1">
      <c r="P71" s="613"/>
      <c r="Q71" s="1386">
        <f>Q70+R70+S70+T70</f>
        <v>20</v>
      </c>
      <c r="R71" s="1386"/>
      <c r="S71" s="1386"/>
      <c r="T71" s="1386"/>
      <c r="U71" s="1385">
        <f>SUM(U70:V70)</f>
        <v>14</v>
      </c>
      <c r="V71" s="1386"/>
      <c r="W71" s="1385">
        <f>SUM(W70:X70)</f>
        <v>4</v>
      </c>
      <c r="X71" s="1386"/>
      <c r="Y71" s="1385">
        <f>SUM(Y70:Z70)</f>
        <v>2</v>
      </c>
      <c r="Z71" s="1386"/>
      <c r="AA71" s="612">
        <f t="shared" si="8"/>
        <v>20</v>
      </c>
    </row>
    <row r="72" spans="16:54" ht="11.25" customHeight="1">
      <c r="P72" s="603"/>
      <c r="Q72" s="603"/>
      <c r="R72" s="603"/>
      <c r="S72" s="603"/>
      <c r="T72" s="603"/>
      <c r="U72" s="1403">
        <f>SUM(U71:Z71)</f>
        <v>20</v>
      </c>
      <c r="V72" s="1403"/>
      <c r="W72" s="1403"/>
      <c r="X72" s="1403"/>
      <c r="Y72" s="1403"/>
      <c r="Z72" s="1403"/>
      <c r="AA72" s="612"/>
    </row>
    <row r="74" spans="16:54" ht="17.25" customHeight="1">
      <c r="AV74" s="560" t="s">
        <v>1430</v>
      </c>
      <c r="AW74" s="1396" t="s">
        <v>55</v>
      </c>
      <c r="AX74" s="1397"/>
      <c r="AY74" s="1397"/>
      <c r="AZ74" s="1397"/>
      <c r="BA74" s="1397"/>
      <c r="BB74" s="1398"/>
    </row>
    <row r="75" spans="16:54" ht="17.25" customHeight="1">
      <c r="AV75" s="539" t="s">
        <v>1425</v>
      </c>
      <c r="AW75" s="565" t="s">
        <v>256</v>
      </c>
      <c r="AX75" s="539" t="s">
        <v>73</v>
      </c>
      <c r="AY75" s="539" t="s">
        <v>449</v>
      </c>
      <c r="AZ75" s="539" t="s">
        <v>430</v>
      </c>
      <c r="BA75" s="565" t="s">
        <v>382</v>
      </c>
      <c r="BB75" s="539" t="s">
        <v>175</v>
      </c>
    </row>
    <row r="76" spans="16:54" ht="17.25" customHeight="1">
      <c r="P76" s="615" t="s">
        <v>1435</v>
      </c>
      <c r="Q76" s="1412" t="s">
        <v>1426</v>
      </c>
      <c r="R76" s="1412"/>
      <c r="S76" s="1412"/>
      <c r="T76" s="1412"/>
      <c r="U76" s="1412"/>
      <c r="V76" s="1412"/>
      <c r="W76" s="1412"/>
      <c r="X76" s="1412"/>
      <c r="Y76" s="1412"/>
      <c r="Z76" s="1412"/>
      <c r="AV76" s="539" t="s">
        <v>87</v>
      </c>
      <c r="AW76" s="560"/>
      <c r="AX76" s="567" t="s">
        <v>1427</v>
      </c>
      <c r="AY76" s="560"/>
      <c r="AZ76" s="560"/>
      <c r="BA76" s="560"/>
      <c r="BB76" s="567" t="s">
        <v>1429</v>
      </c>
    </row>
    <row r="77" spans="16:54" ht="17.25" hidden="1" customHeight="1">
      <c r="P77" s="1404" t="s">
        <v>55</v>
      </c>
      <c r="Q77" s="1413" t="s">
        <v>191</v>
      </c>
      <c r="R77" s="1413"/>
      <c r="S77" s="1414" t="s">
        <v>98</v>
      </c>
      <c r="T77" s="1414"/>
      <c r="U77" s="1415" t="s">
        <v>250</v>
      </c>
      <c r="V77" s="1415"/>
      <c r="W77" s="620"/>
      <c r="X77" s="546"/>
      <c r="Y77" s="546"/>
      <c r="Z77" s="546"/>
      <c r="AV77" s="539" t="s">
        <v>165</v>
      </c>
      <c r="AW77" s="567" t="s">
        <v>1427</v>
      </c>
      <c r="AX77" s="560"/>
      <c r="AY77" s="560"/>
      <c r="AZ77" s="560"/>
      <c r="BA77" s="567" t="s">
        <v>1428</v>
      </c>
      <c r="BB77" s="560"/>
    </row>
    <row r="78" spans="16:54" ht="15.75" customHeight="1">
      <c r="P78" s="1404"/>
      <c r="Q78" s="618" t="s">
        <v>1314</v>
      </c>
      <c r="R78" s="618" t="s">
        <v>1424</v>
      </c>
      <c r="S78" s="618" t="s">
        <v>1314</v>
      </c>
      <c r="T78" s="618" t="s">
        <v>1424</v>
      </c>
      <c r="U78" s="618" t="s">
        <v>1314</v>
      </c>
      <c r="V78" s="618" t="s">
        <v>1424</v>
      </c>
      <c r="W78" s="618" t="s">
        <v>1431</v>
      </c>
      <c r="X78" s="621" t="s">
        <v>1314</v>
      </c>
      <c r="Y78" s="618" t="s">
        <v>1424</v>
      </c>
      <c r="Z78" s="611" t="s">
        <v>1431</v>
      </c>
      <c r="AB78" s="619"/>
      <c r="AV78" s="554" t="s">
        <v>263</v>
      </c>
      <c r="AW78" s="567" t="s">
        <v>1428</v>
      </c>
      <c r="AX78" s="560"/>
      <c r="AY78" s="560"/>
      <c r="AZ78" s="567" t="s">
        <v>1428</v>
      </c>
      <c r="BA78" s="560"/>
      <c r="BB78" s="560"/>
    </row>
    <row r="79" spans="16:54" ht="15.75" customHeight="1">
      <c r="P79" s="615" t="s">
        <v>256</v>
      </c>
      <c r="Q79" s="615">
        <v>2</v>
      </c>
      <c r="R79" s="615">
        <v>6</v>
      </c>
      <c r="S79" s="615"/>
      <c r="T79" s="615"/>
      <c r="U79" s="615"/>
      <c r="V79" s="615">
        <v>1</v>
      </c>
      <c r="W79" s="615">
        <f t="shared" ref="W79:W86" si="15">SUM(Q79:V79)</f>
        <v>9</v>
      </c>
      <c r="X79" s="615">
        <f>Q79+S79+U79</f>
        <v>2</v>
      </c>
      <c r="Y79" s="615">
        <f>R79++T79+V79</f>
        <v>7</v>
      </c>
      <c r="Z79" s="615">
        <f>SUM(X79:Y79)</f>
        <v>9</v>
      </c>
      <c r="AB79" s="619"/>
      <c r="AV79" s="539" t="s">
        <v>245</v>
      </c>
      <c r="AW79" s="560"/>
      <c r="AX79" s="560"/>
      <c r="AY79" s="567" t="s">
        <v>1429</v>
      </c>
      <c r="AZ79" s="560"/>
      <c r="BA79" s="560"/>
      <c r="BB79" s="560"/>
    </row>
    <row r="80" spans="16:54" ht="15.75" customHeight="1">
      <c r="P80" s="615" t="s">
        <v>73</v>
      </c>
      <c r="Q80" s="616">
        <v>3</v>
      </c>
      <c r="R80" s="616"/>
      <c r="S80" s="616"/>
      <c r="T80" s="616"/>
      <c r="U80" s="616"/>
      <c r="V80" s="616"/>
      <c r="W80" s="615">
        <f t="shared" si="15"/>
        <v>3</v>
      </c>
      <c r="X80" s="615">
        <f t="shared" ref="X80:X86" si="16">Q80+S80+U80</f>
        <v>3</v>
      </c>
      <c r="Y80" s="615">
        <f t="shared" ref="Y80:Y86" si="17">R80++T80+V80</f>
        <v>0</v>
      </c>
      <c r="Z80" s="615">
        <f t="shared" ref="Z80:Z85" si="18">SUM(X80:Y80)</f>
        <v>3</v>
      </c>
      <c r="AV80" s="309"/>
      <c r="AW80" s="309">
        <v>9</v>
      </c>
      <c r="AX80" s="309">
        <v>3</v>
      </c>
      <c r="AY80" s="309">
        <v>1</v>
      </c>
      <c r="AZ80" s="309">
        <v>1</v>
      </c>
      <c r="BA80" s="309">
        <v>3</v>
      </c>
      <c r="BB80" s="309">
        <v>3</v>
      </c>
    </row>
    <row r="81" spans="16:53" ht="15.75" customHeight="1">
      <c r="P81" s="615" t="s">
        <v>449</v>
      </c>
      <c r="Q81" s="615"/>
      <c r="R81" s="617"/>
      <c r="S81" s="615"/>
      <c r="T81" s="615"/>
      <c r="U81" s="615"/>
      <c r="V81" s="615">
        <v>1</v>
      </c>
      <c r="W81" s="615">
        <f t="shared" si="15"/>
        <v>1</v>
      </c>
      <c r="X81" s="615">
        <f t="shared" si="16"/>
        <v>0</v>
      </c>
      <c r="Y81" s="615">
        <f t="shared" si="17"/>
        <v>1</v>
      </c>
      <c r="Z81" s="615">
        <f t="shared" si="18"/>
        <v>1</v>
      </c>
    </row>
    <row r="82" spans="16:53" ht="15.75" customHeight="1">
      <c r="P82" s="615" t="s">
        <v>430</v>
      </c>
      <c r="Q82" s="617"/>
      <c r="R82" s="617"/>
      <c r="S82" s="615"/>
      <c r="T82" s="615">
        <v>1</v>
      </c>
      <c r="U82" s="615"/>
      <c r="V82" s="615"/>
      <c r="W82" s="615">
        <f t="shared" si="15"/>
        <v>1</v>
      </c>
      <c r="X82" s="615">
        <f t="shared" si="16"/>
        <v>0</v>
      </c>
      <c r="Y82" s="615">
        <f t="shared" si="17"/>
        <v>1</v>
      </c>
      <c r="Z82" s="615">
        <f t="shared" si="18"/>
        <v>1</v>
      </c>
    </row>
    <row r="83" spans="16:53" ht="15.75" customHeight="1">
      <c r="P83" s="615" t="s">
        <v>382</v>
      </c>
      <c r="Q83" s="616"/>
      <c r="R83" s="616">
        <v>1</v>
      </c>
      <c r="S83" s="615">
        <v>3</v>
      </c>
      <c r="T83" s="616"/>
      <c r="U83" s="615"/>
      <c r="V83" s="616"/>
      <c r="W83" s="615">
        <f t="shared" si="15"/>
        <v>4</v>
      </c>
      <c r="X83" s="615">
        <f t="shared" si="16"/>
        <v>3</v>
      </c>
      <c r="Y83" s="615">
        <f t="shared" si="17"/>
        <v>1</v>
      </c>
      <c r="Z83" s="615">
        <f t="shared" si="18"/>
        <v>4</v>
      </c>
    </row>
    <row r="84" spans="16:53" ht="15.75" customHeight="1">
      <c r="P84" s="615" t="s">
        <v>175</v>
      </c>
      <c r="Q84" s="617">
        <v>2</v>
      </c>
      <c r="R84" s="615"/>
      <c r="S84" s="617"/>
      <c r="T84" s="615"/>
      <c r="U84" s="617"/>
      <c r="V84" s="615"/>
      <c r="W84" s="615">
        <f t="shared" si="15"/>
        <v>2</v>
      </c>
      <c r="X84" s="615">
        <f t="shared" si="16"/>
        <v>2</v>
      </c>
      <c r="Y84" s="615">
        <f t="shared" si="17"/>
        <v>0</v>
      </c>
      <c r="Z84" s="615">
        <f t="shared" si="18"/>
        <v>2</v>
      </c>
    </row>
    <row r="85" spans="16:53" ht="15.75" customHeight="1">
      <c r="P85" s="611" t="s">
        <v>1434</v>
      </c>
      <c r="Q85" s="1389">
        <f t="shared" ref="Q85:V85" si="19">SUM(Q79:Q84)</f>
        <v>7</v>
      </c>
      <c r="R85" s="1389">
        <f t="shared" si="19"/>
        <v>7</v>
      </c>
      <c r="S85" s="1390">
        <f t="shared" si="19"/>
        <v>3</v>
      </c>
      <c r="T85" s="1390">
        <f t="shared" si="19"/>
        <v>1</v>
      </c>
      <c r="U85" s="1402">
        <f t="shared" si="19"/>
        <v>0</v>
      </c>
      <c r="V85" s="1402">
        <f t="shared" si="19"/>
        <v>2</v>
      </c>
      <c r="W85" s="608">
        <f t="shared" si="15"/>
        <v>20</v>
      </c>
      <c r="X85" s="621">
        <f t="shared" si="16"/>
        <v>10</v>
      </c>
      <c r="Y85" s="618">
        <f t="shared" si="17"/>
        <v>10</v>
      </c>
      <c r="Z85" s="611">
        <f t="shared" si="18"/>
        <v>20</v>
      </c>
      <c r="AV85" s="578" t="s">
        <v>1430</v>
      </c>
      <c r="AW85" s="1399" t="s">
        <v>1295</v>
      </c>
      <c r="AX85" s="1400"/>
      <c r="AY85" s="1400"/>
      <c r="AZ85" s="1401"/>
    </row>
    <row r="86" spans="16:53" ht="19.5" customHeight="1">
      <c r="P86" s="613"/>
      <c r="Q86" s="1385">
        <f>SUM(Q85:R85)</f>
        <v>14</v>
      </c>
      <c r="R86" s="1386"/>
      <c r="S86" s="1385">
        <f>SUM(S85:T85)</f>
        <v>4</v>
      </c>
      <c r="T86" s="1386"/>
      <c r="U86" s="1385">
        <f>SUM(U85:V85)</f>
        <v>2</v>
      </c>
      <c r="V86" s="1386"/>
      <c r="W86" s="612">
        <f t="shared" si="15"/>
        <v>20</v>
      </c>
      <c r="X86" s="612">
        <f t="shared" si="16"/>
        <v>20</v>
      </c>
      <c r="Y86" s="612">
        <f t="shared" si="17"/>
        <v>0</v>
      </c>
      <c r="Z86" s="612"/>
      <c r="AV86" s="573" t="s">
        <v>55</v>
      </c>
      <c r="AW86" s="539" t="s">
        <v>87</v>
      </c>
      <c r="AX86" s="539" t="s">
        <v>165</v>
      </c>
      <c r="AY86" s="554" t="s">
        <v>263</v>
      </c>
      <c r="AZ86" s="539" t="s">
        <v>245</v>
      </c>
      <c r="BA86" s="574" t="s">
        <v>1431</v>
      </c>
    </row>
    <row r="87" spans="16:53" ht="11.25" customHeight="1">
      <c r="P87" s="603"/>
      <c r="Q87" s="1403">
        <f>SUM(Q86:V86)</f>
        <v>20</v>
      </c>
      <c r="R87" s="1403"/>
      <c r="S87" s="1403"/>
      <c r="T87" s="1403"/>
      <c r="U87" s="1403"/>
      <c r="V87" s="1403"/>
      <c r="W87" s="612"/>
      <c r="AV87" s="1410" t="s">
        <v>256</v>
      </c>
      <c r="AW87" s="577"/>
      <c r="AX87" s="576">
        <v>1</v>
      </c>
      <c r="AY87" s="576">
        <v>8</v>
      </c>
      <c r="AZ87" s="576"/>
      <c r="BA87" s="1408">
        <f>AW87+AX87+AY87+AZ87</f>
        <v>9</v>
      </c>
    </row>
    <row r="88" spans="16:53" ht="11.25" customHeight="1">
      <c r="AV88" s="1411"/>
      <c r="AW88" s="575"/>
      <c r="AX88" s="575" t="s">
        <v>1427</v>
      </c>
      <c r="AY88" s="575" t="s">
        <v>1428</v>
      </c>
      <c r="AZ88" s="575"/>
      <c r="BA88" s="1409"/>
    </row>
    <row r="89" spans="16:53" ht="11.25" customHeight="1">
      <c r="AV89" s="1410" t="s">
        <v>73</v>
      </c>
      <c r="AW89" s="576">
        <v>2</v>
      </c>
      <c r="AX89" s="576">
        <v>1</v>
      </c>
      <c r="AY89" s="576"/>
      <c r="AZ89" s="576"/>
      <c r="BA89" s="1408">
        <f>AW89+AX89+AY89+AZ89</f>
        <v>3</v>
      </c>
    </row>
    <row r="90" spans="16:53" ht="11.25" customHeight="1">
      <c r="AV90" s="1411"/>
      <c r="AW90" s="575" t="s">
        <v>1427</v>
      </c>
      <c r="AX90" s="575" t="s">
        <v>1427</v>
      </c>
      <c r="AY90" s="575"/>
      <c r="AZ90" s="575"/>
      <c r="BA90" s="1409"/>
    </row>
    <row r="91" spans="16:53" ht="11.25" customHeight="1">
      <c r="AV91" s="1410" t="s">
        <v>449</v>
      </c>
      <c r="AW91" s="577"/>
      <c r="AX91" s="576"/>
      <c r="AY91" s="576"/>
      <c r="AZ91" s="576">
        <v>1</v>
      </c>
      <c r="BA91" s="1408">
        <f>AW91+AX91+AY91+AZ91</f>
        <v>1</v>
      </c>
    </row>
    <row r="92" spans="16:53" ht="11.25" customHeight="1">
      <c r="AV92" s="1411"/>
      <c r="AW92" s="575"/>
      <c r="AX92" s="575"/>
      <c r="AY92" s="575"/>
      <c r="AZ92" s="575" t="s">
        <v>1429</v>
      </c>
      <c r="BA92" s="1409"/>
    </row>
    <row r="93" spans="16:53" ht="11.25" customHeight="1">
      <c r="AV93" s="1410" t="s">
        <v>430</v>
      </c>
      <c r="AW93" s="576"/>
      <c r="AX93" s="576"/>
      <c r="AY93" s="576">
        <v>1</v>
      </c>
      <c r="AZ93" s="576"/>
      <c r="BA93" s="1408">
        <f>AW93+AX93+AY93+AZ93</f>
        <v>1</v>
      </c>
    </row>
    <row r="94" spans="16:53" ht="11.25" customHeight="1">
      <c r="AV94" s="1411"/>
      <c r="AW94" s="575"/>
      <c r="AX94" s="575"/>
      <c r="AY94" s="575" t="s">
        <v>1428</v>
      </c>
      <c r="AZ94" s="575"/>
      <c r="BA94" s="1409"/>
    </row>
    <row r="95" spans="16:53" ht="11.25" customHeight="1">
      <c r="AV95" s="1410" t="s">
        <v>382</v>
      </c>
      <c r="AW95" s="576"/>
      <c r="AX95" s="576">
        <v>1</v>
      </c>
      <c r="AY95" s="576">
        <v>2</v>
      </c>
      <c r="AZ95" s="576"/>
      <c r="BA95" s="1408">
        <f>AW95+AX95+AY95+AZ95</f>
        <v>3</v>
      </c>
    </row>
    <row r="96" spans="16:53" ht="11.25" customHeight="1">
      <c r="AV96" s="1411"/>
      <c r="AW96" s="575"/>
      <c r="AX96" s="575" t="s">
        <v>1428</v>
      </c>
      <c r="AY96" s="575" t="s">
        <v>1428</v>
      </c>
      <c r="AZ96" s="575"/>
      <c r="BA96" s="1409"/>
    </row>
    <row r="97" spans="48:53" ht="11.25" customHeight="1">
      <c r="AV97" s="1410" t="s">
        <v>175</v>
      </c>
      <c r="AW97" s="576"/>
      <c r="AX97" s="576">
        <v>2</v>
      </c>
      <c r="AY97" s="576"/>
      <c r="AZ97" s="576">
        <v>1</v>
      </c>
      <c r="BA97" s="1408">
        <f>AW97+AX97+AY97+AZ97</f>
        <v>3</v>
      </c>
    </row>
    <row r="98" spans="48:53" ht="11.25" customHeight="1">
      <c r="AV98" s="1411"/>
      <c r="AW98" s="575" t="s">
        <v>316</v>
      </c>
      <c r="AX98" s="575" t="s">
        <v>1427</v>
      </c>
      <c r="AY98" s="575"/>
      <c r="AZ98" s="575" t="s">
        <v>1429</v>
      </c>
      <c r="BA98" s="1409"/>
    </row>
    <row r="99" spans="48:53" s="309" customFormat="1" ht="26.25" customHeight="1">
      <c r="AV99" s="560" t="s">
        <v>1432</v>
      </c>
      <c r="AW99" s="579">
        <f>AW87+AW89+AW91+AW93+AW95+AW97</f>
        <v>2</v>
      </c>
      <c r="AX99" s="579">
        <f t="shared" ref="AX99:AZ99" si="20">AX87+AX89+AX91+AX93+AX95+AX97</f>
        <v>5</v>
      </c>
      <c r="AY99" s="579">
        <f t="shared" si="20"/>
        <v>11</v>
      </c>
      <c r="AZ99" s="579">
        <f t="shared" si="20"/>
        <v>2</v>
      </c>
      <c r="BA99" s="574">
        <f>BA87+BA89+BA91+BA93+BA95+BA97</f>
        <v>20</v>
      </c>
    </row>
  </sheetData>
  <mergeCells count="56">
    <mergeCell ref="Q87:V87"/>
    <mergeCell ref="P77:P78"/>
    <mergeCell ref="Q76:Z76"/>
    <mergeCell ref="Q85:R85"/>
    <mergeCell ref="S85:T85"/>
    <mergeCell ref="U85:V85"/>
    <mergeCell ref="Q77:R77"/>
    <mergeCell ref="S77:T77"/>
    <mergeCell ref="U77:V77"/>
    <mergeCell ref="Q86:R86"/>
    <mergeCell ref="S86:T86"/>
    <mergeCell ref="U86:V86"/>
    <mergeCell ref="Q71:T71"/>
    <mergeCell ref="U71:V71"/>
    <mergeCell ref="W71:X71"/>
    <mergeCell ref="Y71:Z71"/>
    <mergeCell ref="U72:Z72"/>
    <mergeCell ref="BA97:BA98"/>
    <mergeCell ref="AV87:AV88"/>
    <mergeCell ref="AV97:AV98"/>
    <mergeCell ref="AV95:AV96"/>
    <mergeCell ref="AV93:AV94"/>
    <mergeCell ref="AV91:AV92"/>
    <mergeCell ref="AV89:AV90"/>
    <mergeCell ref="BA87:BA88"/>
    <mergeCell ref="BA89:BA90"/>
    <mergeCell ref="BA91:BA92"/>
    <mergeCell ref="BA93:BA94"/>
    <mergeCell ref="BA95:BA96"/>
    <mergeCell ref="C3:C4"/>
    <mergeCell ref="AE59:AS59"/>
    <mergeCell ref="AW74:BB74"/>
    <mergeCell ref="AW85:AZ85"/>
    <mergeCell ref="Y43:Z43"/>
    <mergeCell ref="Y52:Z52"/>
    <mergeCell ref="U53:Z53"/>
    <mergeCell ref="P43:P44"/>
    <mergeCell ref="U42:Z42"/>
    <mergeCell ref="U61:Z61"/>
    <mergeCell ref="P62:P63"/>
    <mergeCell ref="U62:V62"/>
    <mergeCell ref="W62:X62"/>
    <mergeCell ref="Y62:Z62"/>
    <mergeCell ref="D27:G27"/>
    <mergeCell ref="U52:V52"/>
    <mergeCell ref="D2:G2"/>
    <mergeCell ref="U43:V43"/>
    <mergeCell ref="W43:X43"/>
    <mergeCell ref="D26:E26"/>
    <mergeCell ref="I26:M26"/>
    <mergeCell ref="F26:G26"/>
    <mergeCell ref="W52:X52"/>
    <mergeCell ref="Q52:T52"/>
    <mergeCell ref="N3:N4"/>
    <mergeCell ref="F3:G3"/>
    <mergeCell ref="D3:E3"/>
  </mergeCells>
  <conditionalFormatting sqref="C5:C8 C11:C12 N11:N12 C15:C17 C19 N19 C22:C24 N22:N24 Q46:T50">
    <cfRule type="cellIs" dxfId="1300" priority="1805" operator="equal">
      <formula>#REF!</formula>
    </cfRule>
    <cfRule type="cellIs" dxfId="1299" priority="1806" operator="equal">
      <formula>#REF!</formula>
    </cfRule>
    <cfRule type="cellIs" dxfId="1298" priority="1807" operator="equal">
      <formula>#REF!</formula>
    </cfRule>
    <cfRule type="cellIs" dxfId="1297" priority="1808" operator="equal">
      <formula>#REF!</formula>
    </cfRule>
    <cfRule type="cellIs" dxfId="1296" priority="1809" operator="equal">
      <formula>#REF!</formula>
    </cfRule>
    <cfRule type="cellIs" dxfId="1295" priority="1810" operator="equal">
      <formula>#REF!</formula>
    </cfRule>
    <cfRule type="cellIs" dxfId="1294" priority="1811" operator="equal">
      <formula>#REF!</formula>
    </cfRule>
    <cfRule type="cellIs" dxfId="1293" priority="1812" operator="equal">
      <formula>#REF!</formula>
    </cfRule>
    <cfRule type="cellIs" dxfId="1292" priority="1813" operator="equal">
      <formula>#REF!</formula>
    </cfRule>
    <cfRule type="cellIs" dxfId="1291" priority="1814" operator="equal">
      <formula>#REF!</formula>
    </cfRule>
    <cfRule type="cellIs" dxfId="1290" priority="1815" operator="equal">
      <formula>#REF!</formula>
    </cfRule>
    <cfRule type="cellIs" dxfId="1289" priority="1816" operator="equal">
      <formula>#REF!</formula>
    </cfRule>
    <cfRule type="cellIs" dxfId="1288" priority="1817" operator="equal">
      <formula>#REF!</formula>
    </cfRule>
    <cfRule type="cellIs" dxfId="1287" priority="1818" operator="equal">
      <formula>#REF!</formula>
    </cfRule>
    <cfRule type="cellIs" dxfId="1286" priority="1819" operator="equal">
      <formula>#REF!</formula>
    </cfRule>
    <cfRule type="cellIs" dxfId="1285" priority="1820" operator="equal">
      <formula>#REF!</formula>
    </cfRule>
    <cfRule type="cellIs" dxfId="1284" priority="1821" operator="equal">
      <formula>#REF!</formula>
    </cfRule>
    <cfRule type="cellIs" dxfId="1283" priority="1822" operator="equal">
      <formula>#REF!</formula>
    </cfRule>
    <cfRule type="cellIs" dxfId="1282" priority="1823" operator="equal">
      <formula>#REF!</formula>
    </cfRule>
    <cfRule type="cellIs" dxfId="1281" priority="1824" operator="equal">
      <formula>#REF!</formula>
    </cfRule>
    <cfRule type="cellIs" dxfId="1280" priority="1825" operator="equal">
      <formula>#REF!</formula>
    </cfRule>
    <cfRule type="cellIs" dxfId="1279" priority="1826" operator="equal">
      <formula>#REF!</formula>
    </cfRule>
  </conditionalFormatting>
  <conditionalFormatting sqref="C5:C11 Q45:T49">
    <cfRule type="cellIs" dxfId="1278" priority="1550" operator="equal">
      <formula>"EXTREMO (RC/F)"</formula>
    </cfRule>
    <cfRule type="cellIs" dxfId="1277" priority="1551" operator="equal">
      <formula>"ALTO (RC/F)"</formula>
    </cfRule>
    <cfRule type="cellIs" dxfId="1276" priority="1552" operator="equal">
      <formula>"MODERADO (RC/F)"</formula>
    </cfRule>
    <cfRule type="cellIs" dxfId="1275" priority="1553" operator="equal">
      <formula>"EXTREMO"</formula>
    </cfRule>
    <cfRule type="cellIs" dxfId="1274" priority="1554" operator="equal">
      <formula>"ALTO"</formula>
    </cfRule>
    <cfRule type="cellIs" dxfId="1273" priority="1555" operator="equal">
      <formula>"MODERADO"</formula>
    </cfRule>
    <cfRule type="cellIs" dxfId="1272" priority="1556" operator="equal">
      <formula>"BAJO"</formula>
    </cfRule>
    <cfRule type="cellIs" dxfId="1271" priority="1557" operator="equal">
      <formula>#REF!</formula>
    </cfRule>
    <cfRule type="cellIs" dxfId="1270" priority="1565" operator="equal">
      <formula>#REF!</formula>
    </cfRule>
    <cfRule type="cellIs" dxfId="1269" priority="1574" operator="equal">
      <formula>#REF!</formula>
    </cfRule>
  </conditionalFormatting>
  <conditionalFormatting sqref="C9:C11 Q45:T49">
    <cfRule type="cellIs" dxfId="1268" priority="1558" operator="equal">
      <formula>#REF!</formula>
    </cfRule>
    <cfRule type="cellIs" dxfId="1267" priority="1559" operator="equal">
      <formula>#REF!</formula>
    </cfRule>
    <cfRule type="cellIs" dxfId="1266" priority="1560" operator="equal">
      <formula>#REF!</formula>
    </cfRule>
    <cfRule type="cellIs" dxfId="1265" priority="1561" operator="equal">
      <formula>#REF!</formula>
    </cfRule>
    <cfRule type="cellIs" dxfId="1264" priority="1562" operator="equal">
      <formula>#REF!</formula>
    </cfRule>
    <cfRule type="cellIs" dxfId="1263" priority="1563" operator="equal">
      <formula>#REF!</formula>
    </cfRule>
    <cfRule type="cellIs" dxfId="1262" priority="1564" operator="equal">
      <formula>#REF!</formula>
    </cfRule>
    <cfRule type="cellIs" dxfId="1261" priority="1566" operator="equal">
      <formula>#REF!</formula>
    </cfRule>
    <cfRule type="cellIs" dxfId="1260" priority="1567" operator="equal">
      <formula>#REF!</formula>
    </cfRule>
    <cfRule type="cellIs" dxfId="1259" priority="1568" operator="equal">
      <formula>#REF!</formula>
    </cfRule>
    <cfRule type="cellIs" dxfId="1258" priority="1569" operator="equal">
      <formula>#REF!</formula>
    </cfRule>
    <cfRule type="cellIs" dxfId="1257" priority="1570" operator="equal">
      <formula>#REF!</formula>
    </cfRule>
    <cfRule type="cellIs" dxfId="1256" priority="1571" operator="equal">
      <formula>#REF!</formula>
    </cfRule>
    <cfRule type="cellIs" dxfId="1255" priority="1572" operator="equal">
      <formula>#REF!</formula>
    </cfRule>
    <cfRule type="cellIs" dxfId="1254" priority="1573" operator="equal">
      <formula>#REF!</formula>
    </cfRule>
    <cfRule type="cellIs" dxfId="1253" priority="1575" operator="equal">
      <formula>#REF!</formula>
    </cfRule>
    <cfRule type="cellIs" dxfId="1252" priority="1576" operator="equal">
      <formula>#REF!</formula>
    </cfRule>
    <cfRule type="cellIs" dxfId="1251" priority="1577" operator="equal">
      <formula>#REF!</formula>
    </cfRule>
    <cfRule type="cellIs" dxfId="1250" priority="1578" operator="equal">
      <formula>#REF!</formula>
    </cfRule>
    <cfRule type="cellIs" dxfId="1249" priority="1579" operator="equal">
      <formula>#REF!</formula>
    </cfRule>
    <cfRule type="cellIs" dxfId="1248" priority="1580" operator="equal">
      <formula>#REF!</formula>
    </cfRule>
    <cfRule type="cellIs" dxfId="1247" priority="1581" operator="equal">
      <formula>#REF!</formula>
    </cfRule>
    <cfRule type="cellIs" dxfId="1246" priority="1582" operator="equal">
      <formula>#REF!</formula>
    </cfRule>
  </conditionalFormatting>
  <conditionalFormatting sqref="C10 C13:C14 N13:N14 Q45:T48 N10">
    <cfRule type="cellIs" dxfId="1245" priority="1742" operator="equal">
      <formula>#REF!</formula>
    </cfRule>
  </conditionalFormatting>
  <conditionalFormatting sqref="C10 N10 C13:C14 N13:N14 Q45:T48">
    <cfRule type="cellIs" dxfId="1244" priority="1743" operator="equal">
      <formula>#REF!</formula>
    </cfRule>
    <cfRule type="cellIs" dxfId="1243" priority="1744" operator="equal">
      <formula>#REF!</formula>
    </cfRule>
    <cfRule type="cellIs" dxfId="1242" priority="1745" operator="equal">
      <formula>#REF!</formula>
    </cfRule>
    <cfRule type="cellIs" dxfId="1241" priority="1746" operator="equal">
      <formula>#REF!</formula>
    </cfRule>
    <cfRule type="cellIs" dxfId="1240" priority="1747" operator="equal">
      <formula>#REF!</formula>
    </cfRule>
    <cfRule type="cellIs" dxfId="1239" priority="1748" operator="equal">
      <formula>#REF!</formula>
    </cfRule>
    <cfRule type="cellIs" dxfId="1238" priority="1750" operator="equal">
      <formula>#REF!</formula>
    </cfRule>
    <cfRule type="cellIs" dxfId="1237" priority="1751" operator="equal">
      <formula>#REF!</formula>
    </cfRule>
    <cfRule type="cellIs" dxfId="1236" priority="1752" operator="equal">
      <formula>#REF!</formula>
    </cfRule>
    <cfRule type="cellIs" dxfId="1235" priority="1753" operator="equal">
      <formula>#REF!</formula>
    </cfRule>
    <cfRule type="cellIs" dxfId="1234" priority="1754" operator="equal">
      <formula>#REF!</formula>
    </cfRule>
    <cfRule type="cellIs" dxfId="1233" priority="1755" operator="equal">
      <formula>#REF!</formula>
    </cfRule>
    <cfRule type="cellIs" dxfId="1232" priority="1756" operator="equal">
      <formula>#REF!</formula>
    </cfRule>
    <cfRule type="cellIs" dxfId="1231" priority="1757" operator="equal">
      <formula>#REF!</formula>
    </cfRule>
    <cfRule type="cellIs" dxfId="1230" priority="1759" operator="equal">
      <formula>#REF!</formula>
    </cfRule>
    <cfRule type="cellIs" dxfId="1229" priority="1760" operator="equal">
      <formula>#REF!</formula>
    </cfRule>
    <cfRule type="cellIs" dxfId="1228" priority="1761" operator="equal">
      <formula>#REF!</formula>
    </cfRule>
    <cfRule type="cellIs" dxfId="1227" priority="1762" operator="equal">
      <formula>#REF!</formula>
    </cfRule>
    <cfRule type="cellIs" dxfId="1226" priority="1763" operator="equal">
      <formula>#REF!</formula>
    </cfRule>
    <cfRule type="cellIs" dxfId="1225" priority="1764" operator="equal">
      <formula>#REF!</formula>
    </cfRule>
    <cfRule type="cellIs" dxfId="1224" priority="1765" operator="equal">
      <formula>#REF!</formula>
    </cfRule>
    <cfRule type="cellIs" dxfId="1223" priority="1766" operator="equal">
      <formula>#REF!</formula>
    </cfRule>
  </conditionalFormatting>
  <conditionalFormatting sqref="C10:C24 Q45:T50 N14:N24 AP62:AP66 AD62:AD67 AH62:AH67 AL62:AL67">
    <cfRule type="cellIs" dxfId="1222" priority="1734" operator="equal">
      <formula>"EXTREMO (RC/F)"</formula>
    </cfRule>
    <cfRule type="cellIs" dxfId="1221" priority="1735" operator="equal">
      <formula>"ALTO (RC/F)"</formula>
    </cfRule>
    <cfRule type="cellIs" dxfId="1220" priority="1736" operator="equal">
      <formula>"MODERADO (RC/F)"</formula>
    </cfRule>
    <cfRule type="cellIs" dxfId="1219" priority="1737" operator="equal">
      <formula>"EXTREMO"</formula>
    </cfRule>
    <cfRule type="cellIs" dxfId="1218" priority="1738" operator="equal">
      <formula>"ALTO"</formula>
    </cfRule>
    <cfRule type="cellIs" dxfId="1217" priority="1739" operator="equal">
      <formula>"MODERADO"</formula>
    </cfRule>
    <cfRule type="cellIs" dxfId="1216" priority="1740" operator="equal">
      <formula>"BAJO"</formula>
    </cfRule>
  </conditionalFormatting>
  <conditionalFormatting sqref="C18 C20:C21">
    <cfRule type="cellIs" dxfId="1215" priority="1650" operator="equal">
      <formula>#REF!</formula>
    </cfRule>
    <cfRule type="cellIs" dxfId="1214" priority="1652" operator="equal">
      <formula>#REF!</formula>
    </cfRule>
    <cfRule type="cellIs" dxfId="1213" priority="1653" operator="equal">
      <formula>#REF!</formula>
    </cfRule>
    <cfRule type="cellIs" dxfId="1212" priority="1654" operator="equal">
      <formula>#REF!</formula>
    </cfRule>
    <cfRule type="cellIs" dxfId="1211" priority="1655" operator="equal">
      <formula>#REF!</formula>
    </cfRule>
    <cfRule type="cellIs" dxfId="1210" priority="1656" operator="equal">
      <formula>#REF!</formula>
    </cfRule>
    <cfRule type="cellIs" dxfId="1209" priority="1657" operator="equal">
      <formula>#REF!</formula>
    </cfRule>
    <cfRule type="cellIs" dxfId="1208" priority="1658" operator="equal">
      <formula>#REF!</formula>
    </cfRule>
    <cfRule type="cellIs" dxfId="1207" priority="1659" operator="equal">
      <formula>#REF!</formula>
    </cfRule>
    <cfRule type="cellIs" dxfId="1206" priority="1660" operator="equal">
      <formula>#REF!</formula>
    </cfRule>
    <cfRule type="cellIs" dxfId="1205" priority="1661" operator="equal">
      <formula>#REF!</formula>
    </cfRule>
    <cfRule type="cellIs" dxfId="1204" priority="1662" operator="equal">
      <formula>#REF!</formula>
    </cfRule>
    <cfRule type="cellIs" dxfId="1203" priority="1663" operator="equal">
      <formula>#REF!</formula>
    </cfRule>
    <cfRule type="cellIs" dxfId="1202" priority="1664" operator="equal">
      <formula>#REF!</formula>
    </cfRule>
    <cfRule type="cellIs" dxfId="1201" priority="1665" operator="equal">
      <formula>#REF!</formula>
    </cfRule>
    <cfRule type="cellIs" dxfId="1200" priority="1666" operator="equal">
      <formula>#REF!</formula>
    </cfRule>
    <cfRule type="cellIs" dxfId="1199" priority="1667" operator="equal">
      <formula>#REF!</formula>
    </cfRule>
    <cfRule type="cellIs" dxfId="1198" priority="1668" operator="equal">
      <formula>#REF!</formula>
    </cfRule>
    <cfRule type="cellIs" dxfId="1197" priority="1669" operator="equal">
      <formula>#REF!</formula>
    </cfRule>
    <cfRule type="cellIs" dxfId="1196" priority="1670" operator="equal">
      <formula>#REF!</formula>
    </cfRule>
    <cfRule type="cellIs" dxfId="1195" priority="1671" operator="equal">
      <formula>#REF!</formula>
    </cfRule>
    <cfRule type="cellIs" dxfId="1194" priority="1672" operator="equal">
      <formula>#REF!</formula>
    </cfRule>
    <cfRule type="cellIs" dxfId="1193" priority="1673" operator="equal">
      <formula>#REF!</formula>
    </cfRule>
    <cfRule type="cellIs" dxfId="1192" priority="1674" operator="equal">
      <formula>#REF!</formula>
    </cfRule>
    <cfRule type="cellIs" dxfId="1191" priority="1675" operator="equal">
      <formula>#REF!</formula>
    </cfRule>
    <cfRule type="cellIs" dxfId="1190" priority="1676" operator="equal">
      <formula>#REF!</formula>
    </cfRule>
  </conditionalFormatting>
  <conditionalFormatting sqref="C19 N19 C22:C24 N22:N24 Q46:T50 C11:C12 N11:N12 C15:C17 C5:C8">
    <cfRule type="cellIs" dxfId="1189" priority="1804" operator="equal">
      <formula>#REF!</formula>
    </cfRule>
  </conditionalFormatting>
  <conditionalFormatting sqref="C19 N19 C22:C24 N22:N24 Q46:T50">
    <cfRule type="cellIs" dxfId="1188" priority="1803" operator="equal">
      <formula>#REF!</formula>
    </cfRule>
  </conditionalFormatting>
  <conditionalFormatting sqref="N5:N8 N15:N17">
    <cfRule type="cellIs" dxfId="1187" priority="1518" operator="equal">
      <formula>#REF!</formula>
    </cfRule>
    <cfRule type="cellIs" dxfId="1186" priority="1519" operator="equal">
      <formula>#REF!</formula>
    </cfRule>
    <cfRule type="cellIs" dxfId="1185" priority="1520" operator="equal">
      <formula>#REF!</formula>
    </cfRule>
    <cfRule type="cellIs" dxfId="1184" priority="1521" operator="equal">
      <formula>#REF!</formula>
    </cfRule>
    <cfRule type="cellIs" dxfId="1183" priority="1522" operator="equal">
      <formula>#REF!</formula>
    </cfRule>
    <cfRule type="cellIs" dxfId="1182" priority="1523" operator="equal">
      <formula>#REF!</formula>
    </cfRule>
    <cfRule type="cellIs" dxfId="1181" priority="1524" operator="equal">
      <formula>#REF!</formula>
    </cfRule>
    <cfRule type="cellIs" dxfId="1180" priority="1525" operator="equal">
      <formula>#REF!</formula>
    </cfRule>
    <cfRule type="cellIs" dxfId="1179" priority="1526" operator="equal">
      <formula>#REF!</formula>
    </cfRule>
    <cfRule type="cellIs" dxfId="1178" priority="1527" operator="equal">
      <formula>#REF!</formula>
    </cfRule>
    <cfRule type="cellIs" dxfId="1177" priority="1528" operator="equal">
      <formula>#REF!</formula>
    </cfRule>
    <cfRule type="cellIs" dxfId="1176" priority="1529" operator="equal">
      <formula>#REF!</formula>
    </cfRule>
    <cfRule type="cellIs" dxfId="1175" priority="1530" operator="equal">
      <formula>#REF!</formula>
    </cfRule>
    <cfRule type="cellIs" dxfId="1174" priority="1531" operator="equal">
      <formula>#REF!</formula>
    </cfRule>
    <cfRule type="cellIs" dxfId="1173" priority="1532" operator="equal">
      <formula>#REF!</formula>
    </cfRule>
    <cfRule type="cellIs" dxfId="1172" priority="1533" operator="equal">
      <formula>#REF!</formula>
    </cfRule>
    <cfRule type="cellIs" dxfId="1171" priority="1534" operator="equal">
      <formula>#REF!</formula>
    </cfRule>
    <cfRule type="cellIs" dxfId="1170" priority="1535" operator="equal">
      <formula>#REF!</formula>
    </cfRule>
    <cfRule type="cellIs" dxfId="1169" priority="1536" operator="equal">
      <formula>#REF!</formula>
    </cfRule>
    <cfRule type="cellIs" dxfId="1168" priority="1537" operator="equal">
      <formula>#REF!</formula>
    </cfRule>
    <cfRule type="cellIs" dxfId="1167" priority="1538" operator="equal">
      <formula>#REF!</formula>
    </cfRule>
    <cfRule type="cellIs" dxfId="1166" priority="1539" operator="equal">
      <formula>#REF!</formula>
    </cfRule>
  </conditionalFormatting>
  <conditionalFormatting sqref="N5:N11">
    <cfRule type="cellIs" dxfId="1165" priority="1415" operator="equal">
      <formula>"EXTREMO (RC/F)"</formula>
    </cfRule>
    <cfRule type="cellIs" dxfId="1164" priority="1416" operator="equal">
      <formula>"ALTO (RC/F)"</formula>
    </cfRule>
    <cfRule type="cellIs" dxfId="1163" priority="1417" operator="equal">
      <formula>"MODERADO (RC/F)"</formula>
    </cfRule>
    <cfRule type="cellIs" dxfId="1162" priority="1418" operator="equal">
      <formula>"EXTREMO"</formula>
    </cfRule>
    <cfRule type="cellIs" dxfId="1161" priority="1419" operator="equal">
      <formula>"ALTO"</formula>
    </cfRule>
    <cfRule type="cellIs" dxfId="1160" priority="1420" operator="equal">
      <formula>"MODERADO"</formula>
    </cfRule>
    <cfRule type="cellIs" dxfId="1159" priority="1421" operator="equal">
      <formula>"BAJO"</formula>
    </cfRule>
    <cfRule type="cellIs" dxfId="1158" priority="1422" operator="equal">
      <formula>#REF!</formula>
    </cfRule>
    <cfRule type="cellIs" dxfId="1157" priority="1430" operator="equal">
      <formula>#REF!</formula>
    </cfRule>
    <cfRule type="cellIs" dxfId="1156" priority="1439" operator="equal">
      <formula>#REF!</formula>
    </cfRule>
  </conditionalFormatting>
  <conditionalFormatting sqref="N9:N11">
    <cfRule type="cellIs" dxfId="1155" priority="1423" operator="equal">
      <formula>#REF!</formula>
    </cfRule>
    <cfRule type="cellIs" dxfId="1154" priority="1424" operator="equal">
      <formula>#REF!</formula>
    </cfRule>
    <cfRule type="cellIs" dxfId="1153" priority="1425" operator="equal">
      <formula>#REF!</formula>
    </cfRule>
    <cfRule type="cellIs" dxfId="1152" priority="1426" operator="equal">
      <formula>#REF!</formula>
    </cfRule>
    <cfRule type="cellIs" dxfId="1151" priority="1427" operator="equal">
      <formula>#REF!</formula>
    </cfRule>
    <cfRule type="cellIs" dxfId="1150" priority="1428" operator="equal">
      <formula>#REF!</formula>
    </cfRule>
    <cfRule type="cellIs" dxfId="1149" priority="1429" operator="equal">
      <formula>#REF!</formula>
    </cfRule>
    <cfRule type="cellIs" dxfId="1148" priority="1431" operator="equal">
      <formula>#REF!</formula>
    </cfRule>
    <cfRule type="cellIs" dxfId="1147" priority="1432" operator="equal">
      <formula>#REF!</formula>
    </cfRule>
    <cfRule type="cellIs" dxfId="1146" priority="1433" operator="equal">
      <formula>#REF!</formula>
    </cfRule>
    <cfRule type="cellIs" dxfId="1145" priority="1434" operator="equal">
      <formula>#REF!</formula>
    </cfRule>
    <cfRule type="cellIs" dxfId="1144" priority="1435" operator="equal">
      <formula>#REF!</formula>
    </cfRule>
    <cfRule type="cellIs" dxfId="1143" priority="1436" operator="equal">
      <formula>#REF!</formula>
    </cfRule>
    <cfRule type="cellIs" dxfId="1142" priority="1437" operator="equal">
      <formula>#REF!</formula>
    </cfRule>
    <cfRule type="cellIs" dxfId="1141" priority="1438" operator="equal">
      <formula>#REF!</formula>
    </cfRule>
    <cfRule type="cellIs" dxfId="1140" priority="1440" operator="equal">
      <formula>#REF!</formula>
    </cfRule>
    <cfRule type="cellIs" dxfId="1139" priority="1441" operator="equal">
      <formula>#REF!</formula>
    </cfRule>
    <cfRule type="cellIs" dxfId="1138" priority="1442" operator="equal">
      <formula>#REF!</formula>
    </cfRule>
    <cfRule type="cellIs" dxfId="1137" priority="1443" operator="equal">
      <formula>#REF!</formula>
    </cfRule>
    <cfRule type="cellIs" dxfId="1136" priority="1444" operator="equal">
      <formula>#REF!</formula>
    </cfRule>
    <cfRule type="cellIs" dxfId="1135" priority="1445" operator="equal">
      <formula>#REF!</formula>
    </cfRule>
    <cfRule type="cellIs" dxfId="1134" priority="1446" operator="equal">
      <formula>#REF!</formula>
    </cfRule>
    <cfRule type="cellIs" dxfId="1133" priority="1447" operator="equal">
      <formula>#REF!</formula>
    </cfRule>
  </conditionalFormatting>
  <conditionalFormatting sqref="N10:N13">
    <cfRule type="cellIs" dxfId="1132" priority="1474" operator="equal">
      <formula>"EXTREMO (RC/F)"</formula>
    </cfRule>
    <cfRule type="cellIs" dxfId="1131" priority="1475" operator="equal">
      <formula>"ALTO (RC/F)"</formula>
    </cfRule>
    <cfRule type="cellIs" dxfId="1130" priority="1476" operator="equal">
      <formula>"MODERADO (RC/F)"</formula>
    </cfRule>
    <cfRule type="cellIs" dxfId="1129" priority="1477" operator="equal">
      <formula>"EXTREMO"</formula>
    </cfRule>
    <cfRule type="cellIs" dxfId="1128" priority="1478" operator="equal">
      <formula>"ALTO"</formula>
    </cfRule>
    <cfRule type="cellIs" dxfId="1127" priority="1479" operator="equal">
      <formula>"MODERADO"</formula>
    </cfRule>
    <cfRule type="cellIs" dxfId="1126" priority="1480" operator="equal">
      <formula>"BAJO"</formula>
    </cfRule>
  </conditionalFormatting>
  <conditionalFormatting sqref="N10:N14 C10:C17 Q45:T48">
    <cfRule type="cellIs" dxfId="1125" priority="1741" operator="equal">
      <formula>#REF!</formula>
    </cfRule>
    <cfRule type="cellIs" dxfId="1124" priority="1749" operator="equal">
      <formula>#REF!</formula>
    </cfRule>
    <cfRule type="cellIs" dxfId="1123" priority="1758" operator="equal">
      <formula>#REF!</formula>
    </cfRule>
  </conditionalFormatting>
  <conditionalFormatting sqref="N15:N17 N5:N8">
    <cfRule type="cellIs" dxfId="1122" priority="1517" operator="equal">
      <formula>#REF!</formula>
    </cfRule>
  </conditionalFormatting>
  <conditionalFormatting sqref="N15:N18 N20:N21">
    <cfRule type="cellIs" dxfId="1121" priority="1448" operator="equal">
      <formula>#REF!</formula>
    </cfRule>
    <cfRule type="cellIs" dxfId="1120" priority="1456" operator="equal">
      <formula>#REF!</formula>
    </cfRule>
    <cfRule type="cellIs" dxfId="1119" priority="1465" operator="equal">
      <formula>#REF!</formula>
    </cfRule>
  </conditionalFormatting>
  <conditionalFormatting sqref="N18 N20:N21">
    <cfRule type="cellIs" dxfId="1118" priority="1449" operator="equal">
      <formula>#REF!</formula>
    </cfRule>
    <cfRule type="cellIs" dxfId="1117" priority="1450" operator="equal">
      <formula>#REF!</formula>
    </cfRule>
    <cfRule type="cellIs" dxfId="1116" priority="1451" operator="equal">
      <formula>#REF!</formula>
    </cfRule>
    <cfRule type="cellIs" dxfId="1115" priority="1452" operator="equal">
      <formula>#REF!</formula>
    </cfRule>
    <cfRule type="cellIs" dxfId="1114" priority="1453" operator="equal">
      <formula>#REF!</formula>
    </cfRule>
    <cfRule type="cellIs" dxfId="1113" priority="1454" operator="equal">
      <formula>#REF!</formula>
    </cfRule>
    <cfRule type="cellIs" dxfId="1112" priority="1455" operator="equal">
      <formula>#REF!</formula>
    </cfRule>
    <cfRule type="cellIs" dxfId="1111" priority="1457" operator="equal">
      <formula>#REF!</formula>
    </cfRule>
    <cfRule type="cellIs" dxfId="1110" priority="1458" operator="equal">
      <formula>#REF!</formula>
    </cfRule>
    <cfRule type="cellIs" dxfId="1109" priority="1459" operator="equal">
      <formula>#REF!</formula>
    </cfRule>
    <cfRule type="cellIs" dxfId="1108" priority="1460" operator="equal">
      <formula>#REF!</formula>
    </cfRule>
    <cfRule type="cellIs" dxfId="1107" priority="1461" operator="equal">
      <formula>#REF!</formula>
    </cfRule>
    <cfRule type="cellIs" dxfId="1106" priority="1462" operator="equal">
      <formula>#REF!</formula>
    </cfRule>
    <cfRule type="cellIs" dxfId="1105" priority="1463" operator="equal">
      <formula>#REF!</formula>
    </cfRule>
    <cfRule type="cellIs" dxfId="1104" priority="1464" operator="equal">
      <formula>#REF!</formula>
    </cfRule>
    <cfRule type="cellIs" dxfId="1103" priority="1466" operator="equal">
      <formula>#REF!</formula>
    </cfRule>
    <cfRule type="cellIs" dxfId="1102" priority="1467" operator="equal">
      <formula>#REF!</formula>
    </cfRule>
    <cfRule type="cellIs" dxfId="1101" priority="1468" operator="equal">
      <formula>#REF!</formula>
    </cfRule>
    <cfRule type="cellIs" dxfId="1100" priority="1469" operator="equal">
      <formula>#REF!</formula>
    </cfRule>
    <cfRule type="cellIs" dxfId="1099" priority="1470" operator="equal">
      <formula>#REF!</formula>
    </cfRule>
    <cfRule type="cellIs" dxfId="1098" priority="1471" operator="equal">
      <formula>#REF!</formula>
    </cfRule>
    <cfRule type="cellIs" dxfId="1097" priority="1472" operator="equal">
      <formula>#REF!</formula>
    </cfRule>
    <cfRule type="cellIs" dxfId="1096" priority="1473" operator="equal">
      <formula>#REF!</formula>
    </cfRule>
  </conditionalFormatting>
  <conditionalFormatting sqref="Q44">
    <cfRule type="cellIs" dxfId="1095" priority="1267" operator="equal">
      <formula>#REF!</formula>
    </cfRule>
    <cfRule type="cellIs" dxfId="1094" priority="1268" operator="equal">
      <formula>#REF!</formula>
    </cfRule>
    <cfRule type="cellIs" dxfId="1093" priority="1269" operator="equal">
      <formula>#REF!</formula>
    </cfRule>
    <cfRule type="cellIs" dxfId="1092" priority="1270" operator="equal">
      <formula>#REF!</formula>
    </cfRule>
    <cfRule type="cellIs" dxfId="1091" priority="1271" operator="equal">
      <formula>#REF!</formula>
    </cfRule>
    <cfRule type="cellIs" dxfId="1090" priority="1272" operator="equal">
      <formula>#REF!</formula>
    </cfRule>
    <cfRule type="cellIs" dxfId="1089" priority="1273" operator="equal">
      <formula>#REF!</formula>
    </cfRule>
    <cfRule type="cellIs" dxfId="1088" priority="1274" operator="equal">
      <formula>#REF!</formula>
    </cfRule>
    <cfRule type="cellIs" dxfId="1087" priority="1275" operator="equal">
      <formula>#REF!</formula>
    </cfRule>
    <cfRule type="cellIs" dxfId="1086" priority="1276" operator="equal">
      <formula>#REF!</formula>
    </cfRule>
    <cfRule type="cellIs" dxfId="1085" priority="1277" operator="equal">
      <formula>#REF!</formula>
    </cfRule>
    <cfRule type="cellIs" dxfId="1084" priority="1278" operator="equal">
      <formula>#REF!</formula>
    </cfRule>
    <cfRule type="cellIs" dxfId="1083" priority="1279" operator="equal">
      <formula>#REF!</formula>
    </cfRule>
    <cfRule type="cellIs" dxfId="1082" priority="1280" operator="equal">
      <formula>#REF!</formula>
    </cfRule>
    <cfRule type="cellIs" dxfId="1081" priority="1281" operator="equal">
      <formula>#REF!</formula>
    </cfRule>
    <cfRule type="cellIs" dxfId="1080" priority="1282" operator="equal">
      <formula>#REF!</formula>
    </cfRule>
    <cfRule type="cellIs" dxfId="1079" priority="1283" operator="equal">
      <formula>#REF!</formula>
    </cfRule>
    <cfRule type="cellIs" dxfId="1078" priority="1284" operator="equal">
      <formula>#REF!</formula>
    </cfRule>
    <cfRule type="cellIs" dxfId="1077" priority="1285" operator="equal">
      <formula>#REF!</formula>
    </cfRule>
    <cfRule type="cellIs" dxfId="1076" priority="1286" operator="equal">
      <formula>#REF!</formula>
    </cfRule>
    <cfRule type="cellIs" dxfId="1075" priority="1287" operator="equal">
      <formula>#REF!</formula>
    </cfRule>
    <cfRule type="cellIs" dxfId="1074" priority="1288" operator="equal">
      <formula>#REF!</formula>
    </cfRule>
    <cfRule type="cellIs" dxfId="1073" priority="1289" operator="equal">
      <formula>#REF!</formula>
    </cfRule>
  </conditionalFormatting>
  <conditionalFormatting sqref="Q63">
    <cfRule type="cellIs" dxfId="1072" priority="149" operator="equal">
      <formula>#REF!</formula>
    </cfRule>
    <cfRule type="cellIs" dxfId="1071" priority="150" operator="equal">
      <formula>#REF!</formula>
    </cfRule>
    <cfRule type="cellIs" dxfId="1070" priority="151" operator="equal">
      <formula>#REF!</formula>
    </cfRule>
    <cfRule type="cellIs" dxfId="1069" priority="152" operator="equal">
      <formula>#REF!</formula>
    </cfRule>
    <cfRule type="cellIs" dxfId="1068" priority="153" operator="equal">
      <formula>#REF!</formula>
    </cfRule>
    <cfRule type="cellIs" dxfId="1067" priority="154" operator="equal">
      <formula>#REF!</formula>
    </cfRule>
    <cfRule type="cellIs" dxfId="1066" priority="155" operator="equal">
      <formula>#REF!</formula>
    </cfRule>
    <cfRule type="cellIs" dxfId="1065" priority="156" operator="equal">
      <formula>#REF!</formula>
    </cfRule>
    <cfRule type="cellIs" dxfId="1064" priority="157" operator="equal">
      <formula>#REF!</formula>
    </cfRule>
    <cfRule type="cellIs" dxfId="1063" priority="158" operator="equal">
      <formula>#REF!</formula>
    </cfRule>
    <cfRule type="cellIs" dxfId="1062" priority="159" operator="equal">
      <formula>#REF!</formula>
    </cfRule>
    <cfRule type="cellIs" dxfId="1061" priority="160" operator="equal">
      <formula>#REF!</formula>
    </cfRule>
    <cfRule type="cellIs" dxfId="1060" priority="161" operator="equal">
      <formula>#REF!</formula>
    </cfRule>
    <cfRule type="cellIs" dxfId="1059" priority="162" operator="equal">
      <formula>#REF!</formula>
    </cfRule>
    <cfRule type="cellIs" dxfId="1058" priority="163" operator="equal">
      <formula>#REF!</formula>
    </cfRule>
    <cfRule type="cellIs" dxfId="1057" priority="164" operator="equal">
      <formula>#REF!</formula>
    </cfRule>
    <cfRule type="cellIs" dxfId="1056" priority="165" operator="equal">
      <formula>#REF!</formula>
    </cfRule>
    <cfRule type="cellIs" dxfId="1055" priority="166" operator="equal">
      <formula>#REF!</formula>
    </cfRule>
    <cfRule type="cellIs" dxfId="1054" priority="167" operator="equal">
      <formula>#REF!</formula>
    </cfRule>
    <cfRule type="cellIs" dxfId="1053" priority="168" operator="equal">
      <formula>#REF!</formula>
    </cfRule>
    <cfRule type="cellIs" dxfId="1052" priority="169" operator="equal">
      <formula>#REF!</formula>
    </cfRule>
    <cfRule type="cellIs" dxfId="1051" priority="170" operator="equal">
      <formula>#REF!</formula>
    </cfRule>
    <cfRule type="cellIs" dxfId="1050" priority="171" operator="equal">
      <formula>#REF!</formula>
    </cfRule>
  </conditionalFormatting>
  <conditionalFormatting sqref="Q44:R44 AW86:AY86 AD61:AO61">
    <cfRule type="cellIs" dxfId="1049" priority="1239" operator="equal">
      <formula>#REF!</formula>
    </cfRule>
    <cfRule type="cellIs" dxfId="1048" priority="1248" operator="equal">
      <formula>#REF!</formula>
    </cfRule>
  </conditionalFormatting>
  <conditionalFormatting sqref="Q63:R63">
    <cfRule type="cellIs" dxfId="1047" priority="131" operator="equal">
      <formula>#REF!</formula>
    </cfRule>
    <cfRule type="cellIs" dxfId="1046" priority="140" operator="equal">
      <formula>#REF!</formula>
    </cfRule>
  </conditionalFormatting>
  <conditionalFormatting sqref="Q44:S44 AD61:AO61 AW86:AY86">
    <cfRule type="cellIs" dxfId="1045" priority="1198" operator="equal">
      <formula>#REF!</formula>
    </cfRule>
  </conditionalFormatting>
  <conditionalFormatting sqref="Q44:S44 AW86:AY86 AD61:AO61">
    <cfRule type="cellIs" dxfId="1044" priority="1191" operator="equal">
      <formula>"EXTREMO (RC/F)"</formula>
    </cfRule>
    <cfRule type="cellIs" dxfId="1043" priority="1192" operator="equal">
      <formula>"ALTO (RC/F)"</formula>
    </cfRule>
    <cfRule type="cellIs" dxfId="1042" priority="1193" operator="equal">
      <formula>"MODERADO (RC/F)"</formula>
    </cfRule>
    <cfRule type="cellIs" dxfId="1041" priority="1194" operator="equal">
      <formula>"EXTREMO"</formula>
    </cfRule>
    <cfRule type="cellIs" dxfId="1040" priority="1195" operator="equal">
      <formula>"ALTO"</formula>
    </cfRule>
    <cfRule type="cellIs" dxfId="1039" priority="1196" operator="equal">
      <formula>"MODERADO"</formula>
    </cfRule>
    <cfRule type="cellIs" dxfId="1038" priority="1197" operator="equal">
      <formula>"BAJO"</formula>
    </cfRule>
  </conditionalFormatting>
  <conditionalFormatting sqref="Q63:S63">
    <cfRule type="cellIs" dxfId="1037" priority="93" operator="equal">
      <formula>"EXTREMO (RC/F)"</formula>
    </cfRule>
    <cfRule type="cellIs" dxfId="1036" priority="94" operator="equal">
      <formula>"ALTO (RC/F)"</formula>
    </cfRule>
    <cfRule type="cellIs" dxfId="1035" priority="95" operator="equal">
      <formula>"MODERADO (RC/F)"</formula>
    </cfRule>
    <cfRule type="cellIs" dxfId="1034" priority="96" operator="equal">
      <formula>"EXTREMO"</formula>
    </cfRule>
    <cfRule type="cellIs" dxfId="1033" priority="97" operator="equal">
      <formula>"ALTO"</formula>
    </cfRule>
    <cfRule type="cellIs" dxfId="1032" priority="98" operator="equal">
      <formula>"MODERADO"</formula>
    </cfRule>
    <cfRule type="cellIs" dxfId="1031" priority="99" operator="equal">
      <formula>"BAJO"</formula>
    </cfRule>
    <cfRule type="cellIs" dxfId="1030" priority="100" operator="equal">
      <formula>#REF!</formula>
    </cfRule>
  </conditionalFormatting>
  <conditionalFormatting sqref="Q46:T50 C19 N19 C22:C24 N22:N24">
    <cfRule type="cellIs" dxfId="1029" priority="1800" operator="equal">
      <formula>#REF!</formula>
    </cfRule>
    <cfRule type="cellIs" dxfId="1028" priority="1802" operator="equal">
      <formula>#REF!</formula>
    </cfRule>
  </conditionalFormatting>
  <conditionalFormatting sqref="Q64:T67">
    <cfRule type="cellIs" dxfId="1027" priority="212" operator="equal">
      <formula>#REF!</formula>
    </cfRule>
    <cfRule type="cellIs" dxfId="1026" priority="213" operator="equal">
      <formula>#REF!</formula>
    </cfRule>
    <cfRule type="cellIs" dxfId="1025" priority="214" operator="equal">
      <formula>#REF!</formula>
    </cfRule>
    <cfRule type="cellIs" dxfId="1024" priority="215" operator="equal">
      <formula>#REF!</formula>
    </cfRule>
    <cfRule type="cellIs" dxfId="1023" priority="216" operator="equal">
      <formula>#REF!</formula>
    </cfRule>
    <cfRule type="cellIs" dxfId="1022" priority="217" operator="equal">
      <formula>#REF!</formula>
    </cfRule>
    <cfRule type="cellIs" dxfId="1021" priority="218" operator="equal">
      <formula>#REF!</formula>
    </cfRule>
    <cfRule type="cellIs" dxfId="1020" priority="219" operator="equal">
      <formula>#REF!</formula>
    </cfRule>
    <cfRule type="cellIs" dxfId="1019" priority="220" operator="equal">
      <formula>#REF!</formula>
    </cfRule>
    <cfRule type="cellIs" dxfId="1018" priority="221" operator="equal">
      <formula>#REF!</formula>
    </cfRule>
    <cfRule type="cellIs" dxfId="1017" priority="222" operator="equal">
      <formula>#REF!</formula>
    </cfRule>
    <cfRule type="cellIs" dxfId="1016" priority="223" operator="equal">
      <formula>#REF!</formula>
    </cfRule>
    <cfRule type="cellIs" dxfId="1015" priority="224" operator="equal">
      <formula>#REF!</formula>
    </cfRule>
    <cfRule type="cellIs" dxfId="1014" priority="225" operator="equal">
      <formula>#REF!</formula>
    </cfRule>
    <cfRule type="cellIs" dxfId="1013" priority="226" operator="equal">
      <formula>#REF!</formula>
    </cfRule>
    <cfRule type="cellIs" dxfId="1012" priority="227" operator="equal">
      <formula>#REF!</formula>
    </cfRule>
    <cfRule type="cellIs" dxfId="1011" priority="228" operator="equal">
      <formula>#REF!</formula>
    </cfRule>
    <cfRule type="cellIs" dxfId="1010" priority="229" operator="equal">
      <formula>#REF!</formula>
    </cfRule>
    <cfRule type="cellIs" dxfId="1009" priority="230" operator="equal">
      <formula>#REF!</formula>
    </cfRule>
    <cfRule type="cellIs" dxfId="1008" priority="231" operator="equal">
      <formula>#REF!</formula>
    </cfRule>
    <cfRule type="cellIs" dxfId="1007" priority="232" operator="equal">
      <formula>#REF!</formula>
    </cfRule>
    <cfRule type="cellIs" dxfId="1006" priority="233" operator="equal">
      <formula>#REF!</formula>
    </cfRule>
    <cfRule type="cellIs" dxfId="1005" priority="234" operator="equal">
      <formula>#REF!</formula>
    </cfRule>
    <cfRule type="cellIs" dxfId="1004" priority="235" operator="equal">
      <formula>#REF!</formula>
    </cfRule>
    <cfRule type="cellIs" dxfId="1003" priority="236" operator="equal">
      <formula>#REF!</formula>
    </cfRule>
    <cfRule type="cellIs" dxfId="1002" priority="237" operator="equal">
      <formula>#REF!</formula>
    </cfRule>
  </conditionalFormatting>
  <conditionalFormatting sqref="Q64:T68">
    <cfRule type="cellIs" dxfId="1001" priority="172" operator="equal">
      <formula>"EXTREMO (RC/F)"</formula>
    </cfRule>
    <cfRule type="cellIs" dxfId="1000" priority="173" operator="equal">
      <formula>"ALTO (RC/F)"</formula>
    </cfRule>
    <cfRule type="cellIs" dxfId="999" priority="174" operator="equal">
      <formula>"MODERADO (RC/F)"</formula>
    </cfRule>
    <cfRule type="cellIs" dxfId="998" priority="175" operator="equal">
      <formula>"EXTREMO"</formula>
    </cfRule>
    <cfRule type="cellIs" dxfId="997" priority="176" operator="equal">
      <formula>"ALTO"</formula>
    </cfRule>
    <cfRule type="cellIs" dxfId="996" priority="177" operator="equal">
      <formula>"MODERADO"</formula>
    </cfRule>
    <cfRule type="cellIs" dxfId="995" priority="178" operator="equal">
      <formula>"BAJO"</formula>
    </cfRule>
    <cfRule type="cellIs" dxfId="994" priority="179" operator="equal">
      <formula>#REF!</formula>
    </cfRule>
    <cfRule type="cellIs" dxfId="993" priority="180" operator="equal">
      <formula>#REF!</formula>
    </cfRule>
    <cfRule type="cellIs" dxfId="992" priority="181" operator="equal">
      <formula>#REF!</formula>
    </cfRule>
    <cfRule type="cellIs" dxfId="991" priority="182" operator="equal">
      <formula>#REF!</formula>
    </cfRule>
    <cfRule type="cellIs" dxfId="990" priority="183" operator="equal">
      <formula>#REF!</formula>
    </cfRule>
    <cfRule type="cellIs" dxfId="989" priority="184" operator="equal">
      <formula>#REF!</formula>
    </cfRule>
    <cfRule type="cellIs" dxfId="988" priority="185" operator="equal">
      <formula>#REF!</formula>
    </cfRule>
    <cfRule type="cellIs" dxfId="987" priority="186" operator="equal">
      <formula>#REF!</formula>
    </cfRule>
    <cfRule type="cellIs" dxfId="986" priority="187" operator="equal">
      <formula>#REF!</formula>
    </cfRule>
    <cfRule type="cellIs" dxfId="985" priority="188" operator="equal">
      <formula>#REF!</formula>
    </cfRule>
    <cfRule type="cellIs" dxfId="984" priority="189" operator="equal">
      <formula>#REF!</formula>
    </cfRule>
    <cfRule type="cellIs" dxfId="983" priority="190" operator="equal">
      <formula>#REF!</formula>
    </cfRule>
    <cfRule type="cellIs" dxfId="982" priority="191" operator="equal">
      <formula>#REF!</formula>
    </cfRule>
    <cfRule type="cellIs" dxfId="981" priority="192" operator="equal">
      <formula>#REF!</formula>
    </cfRule>
    <cfRule type="cellIs" dxfId="980" priority="193" operator="equal">
      <formula>#REF!</formula>
    </cfRule>
    <cfRule type="cellIs" dxfId="979" priority="194" operator="equal">
      <formula>#REF!</formula>
    </cfRule>
    <cfRule type="cellIs" dxfId="978" priority="195" operator="equal">
      <formula>#REF!</formula>
    </cfRule>
    <cfRule type="cellIs" dxfId="977" priority="196" operator="equal">
      <formula>#REF!</formula>
    </cfRule>
    <cfRule type="cellIs" dxfId="976" priority="197" operator="equal">
      <formula>#REF!</formula>
    </cfRule>
    <cfRule type="cellIs" dxfId="975" priority="198" operator="equal">
      <formula>#REF!</formula>
    </cfRule>
    <cfRule type="cellIs" dxfId="974" priority="199" operator="equal">
      <formula>#REF!</formula>
    </cfRule>
    <cfRule type="cellIs" dxfId="973" priority="200" operator="equal">
      <formula>#REF!</formula>
    </cfRule>
    <cfRule type="cellIs" dxfId="972" priority="201" operator="equal">
      <formula>#REF!</formula>
    </cfRule>
    <cfRule type="cellIs" dxfId="971" priority="202" operator="equal">
      <formula>#REF!</formula>
    </cfRule>
    <cfRule type="cellIs" dxfId="970" priority="203" operator="equal">
      <formula>#REF!</formula>
    </cfRule>
    <cfRule type="cellIs" dxfId="969" priority="204" operator="equal">
      <formula>#REF!</formula>
    </cfRule>
  </conditionalFormatting>
  <conditionalFormatting sqref="Q64:T69">
    <cfRule type="cellIs" dxfId="968" priority="205" operator="equal">
      <formula>"EXTREMO (RC/F)"</formula>
    </cfRule>
    <cfRule type="cellIs" dxfId="967" priority="206" operator="equal">
      <formula>"ALTO (RC/F)"</formula>
    </cfRule>
    <cfRule type="cellIs" dxfId="966" priority="207" operator="equal">
      <formula>"MODERADO (RC/F)"</formula>
    </cfRule>
    <cfRule type="cellIs" dxfId="965" priority="208" operator="equal">
      <formula>"EXTREMO"</formula>
    </cfRule>
    <cfRule type="cellIs" dxfId="964" priority="209" operator="equal">
      <formula>"ALTO"</formula>
    </cfRule>
    <cfRule type="cellIs" dxfId="963" priority="210" operator="equal">
      <formula>"MODERADO"</formula>
    </cfRule>
    <cfRule type="cellIs" dxfId="962" priority="211" operator="equal">
      <formula>"BAJO"</formula>
    </cfRule>
  </conditionalFormatting>
  <conditionalFormatting sqref="Q65:T69">
    <cfRule type="cellIs" dxfId="961" priority="238" operator="equal">
      <formula>#REF!</formula>
    </cfRule>
    <cfRule type="cellIs" dxfId="960" priority="239" operator="equal">
      <formula>#REF!</formula>
    </cfRule>
    <cfRule type="cellIs" dxfId="959" priority="240" operator="equal">
      <formula>#REF!</formula>
    </cfRule>
    <cfRule type="cellIs" dxfId="958" priority="241" operator="equal">
      <formula>#REF!</formula>
    </cfRule>
    <cfRule type="cellIs" dxfId="957" priority="242" operator="equal">
      <formula>#REF!</formula>
    </cfRule>
    <cfRule type="cellIs" dxfId="956" priority="243" operator="equal">
      <formula>#REF!</formula>
    </cfRule>
    <cfRule type="cellIs" dxfId="955" priority="244" operator="equal">
      <formula>#REF!</formula>
    </cfRule>
    <cfRule type="cellIs" dxfId="954" priority="245" operator="equal">
      <formula>#REF!</formula>
    </cfRule>
    <cfRule type="cellIs" dxfId="953" priority="246" operator="equal">
      <formula>#REF!</formula>
    </cfRule>
    <cfRule type="cellIs" dxfId="952" priority="247" operator="equal">
      <formula>#REF!</formula>
    </cfRule>
    <cfRule type="cellIs" dxfId="951" priority="248" operator="equal">
      <formula>#REF!</formula>
    </cfRule>
    <cfRule type="cellIs" dxfId="950" priority="249" operator="equal">
      <formula>#REF!</formula>
    </cfRule>
    <cfRule type="cellIs" dxfId="949" priority="250" operator="equal">
      <formula>#REF!</formula>
    </cfRule>
    <cfRule type="cellIs" dxfId="948" priority="251" operator="equal">
      <formula>#REF!</formula>
    </cfRule>
    <cfRule type="cellIs" dxfId="947" priority="252" operator="equal">
      <formula>#REF!</formula>
    </cfRule>
    <cfRule type="cellIs" dxfId="946" priority="253" operator="equal">
      <formula>#REF!</formula>
    </cfRule>
    <cfRule type="cellIs" dxfId="945" priority="254" operator="equal">
      <formula>#REF!</formula>
    </cfRule>
    <cfRule type="cellIs" dxfId="944" priority="255" operator="equal">
      <formula>#REF!</formula>
    </cfRule>
    <cfRule type="cellIs" dxfId="943" priority="256" operator="equal">
      <formula>#REF!</formula>
    </cfRule>
    <cfRule type="cellIs" dxfId="942" priority="257" operator="equal">
      <formula>#REF!</formula>
    </cfRule>
    <cfRule type="cellIs" dxfId="941" priority="258" operator="equal">
      <formula>#REF!</formula>
    </cfRule>
    <cfRule type="cellIs" dxfId="940" priority="259" operator="equal">
      <formula>#REF!</formula>
    </cfRule>
    <cfRule type="cellIs" dxfId="939" priority="260" operator="equal">
      <formula>#REF!</formula>
    </cfRule>
    <cfRule type="cellIs" dxfId="938" priority="261" operator="equal">
      <formula>#REF!</formula>
    </cfRule>
    <cfRule type="cellIs" dxfId="937" priority="262" operator="equal">
      <formula>#REF!</formula>
    </cfRule>
    <cfRule type="cellIs" dxfId="936" priority="263" operator="equal">
      <formula>#REF!</formula>
    </cfRule>
  </conditionalFormatting>
  <conditionalFormatting sqref="R44 AX86:AY86">
    <cfRule type="cellIs" dxfId="935" priority="1235" operator="equal">
      <formula>#REF!</formula>
    </cfRule>
    <cfRule type="cellIs" dxfId="934" priority="1236" operator="equal">
      <formula>#REF!</formula>
    </cfRule>
    <cfRule type="cellIs" dxfId="933" priority="1237" operator="equal">
      <formula>#REF!</formula>
    </cfRule>
    <cfRule type="cellIs" dxfId="932" priority="1238" operator="equal">
      <formula>#REF!</formula>
    </cfRule>
    <cfRule type="cellIs" dxfId="931" priority="1240" operator="equal">
      <formula>#REF!</formula>
    </cfRule>
    <cfRule type="cellIs" dxfId="930" priority="1241" operator="equal">
      <formula>#REF!</formula>
    </cfRule>
    <cfRule type="cellIs" dxfId="929" priority="1242" operator="equal">
      <formula>#REF!</formula>
    </cfRule>
    <cfRule type="cellIs" dxfId="928" priority="1243" operator="equal">
      <formula>#REF!</formula>
    </cfRule>
    <cfRule type="cellIs" dxfId="927" priority="1244" operator="equal">
      <formula>#REF!</formula>
    </cfRule>
    <cfRule type="cellIs" dxfId="926" priority="1245" operator="equal">
      <formula>#REF!</formula>
    </cfRule>
    <cfRule type="cellIs" dxfId="925" priority="1246" operator="equal">
      <formula>#REF!</formula>
    </cfRule>
    <cfRule type="cellIs" dxfId="924" priority="1247" operator="equal">
      <formula>#REF!</formula>
    </cfRule>
    <cfRule type="cellIs" dxfId="923" priority="1249" operator="equal">
      <formula>#REF!</formula>
    </cfRule>
    <cfRule type="cellIs" dxfId="922" priority="1250" operator="equal">
      <formula>#REF!</formula>
    </cfRule>
    <cfRule type="cellIs" dxfId="921" priority="1251" operator="equal">
      <formula>#REF!</formula>
    </cfRule>
    <cfRule type="cellIs" dxfId="920" priority="1252" operator="equal">
      <formula>#REF!</formula>
    </cfRule>
    <cfRule type="cellIs" dxfId="919" priority="1253" operator="equal">
      <formula>#REF!</formula>
    </cfRule>
    <cfRule type="cellIs" dxfId="918" priority="1254" operator="equal">
      <formula>#REF!</formula>
    </cfRule>
    <cfRule type="cellIs" dxfId="917" priority="1255" operator="equal">
      <formula>#REF!</formula>
    </cfRule>
    <cfRule type="cellIs" dxfId="916" priority="1256" operator="equal">
      <formula>#REF!</formula>
    </cfRule>
  </conditionalFormatting>
  <conditionalFormatting sqref="R63">
    <cfRule type="cellIs" dxfId="915" priority="126" operator="equal">
      <formula>#REF!</formula>
    </cfRule>
    <cfRule type="cellIs" dxfId="914" priority="127" operator="equal">
      <formula>#REF!</formula>
    </cfRule>
    <cfRule type="cellIs" dxfId="913" priority="128" operator="equal">
      <formula>#REF!</formula>
    </cfRule>
    <cfRule type="cellIs" dxfId="912" priority="129" operator="equal">
      <formula>#REF!</formula>
    </cfRule>
    <cfRule type="cellIs" dxfId="911" priority="130" operator="equal">
      <formula>#REF!</formula>
    </cfRule>
    <cfRule type="cellIs" dxfId="910" priority="132" operator="equal">
      <formula>#REF!</formula>
    </cfRule>
    <cfRule type="cellIs" dxfId="909" priority="133" operator="equal">
      <formula>#REF!</formula>
    </cfRule>
    <cfRule type="cellIs" dxfId="908" priority="134" operator="equal">
      <formula>#REF!</formula>
    </cfRule>
    <cfRule type="cellIs" dxfId="907" priority="135" operator="equal">
      <formula>#REF!</formula>
    </cfRule>
    <cfRule type="cellIs" dxfId="906" priority="136" operator="equal">
      <formula>#REF!</formula>
    </cfRule>
    <cfRule type="cellIs" dxfId="905" priority="137" operator="equal">
      <formula>#REF!</formula>
    </cfRule>
    <cfRule type="cellIs" dxfId="904" priority="138" operator="equal">
      <formula>#REF!</formula>
    </cfRule>
    <cfRule type="cellIs" dxfId="903" priority="139" operator="equal">
      <formula>#REF!</formula>
    </cfRule>
    <cfRule type="cellIs" dxfId="902" priority="141" operator="equal">
      <formula>#REF!</formula>
    </cfRule>
    <cfRule type="cellIs" dxfId="901" priority="142" operator="equal">
      <formula>#REF!</formula>
    </cfRule>
    <cfRule type="cellIs" dxfId="900" priority="143" operator="equal">
      <formula>#REF!</formula>
    </cfRule>
    <cfRule type="cellIs" dxfId="899" priority="144" operator="equal">
      <formula>#REF!</formula>
    </cfRule>
    <cfRule type="cellIs" dxfId="898" priority="145" operator="equal">
      <formula>#REF!</formula>
    </cfRule>
    <cfRule type="cellIs" dxfId="897" priority="146" operator="equal">
      <formula>#REF!</formula>
    </cfRule>
    <cfRule type="cellIs" dxfId="896" priority="147" operator="equal">
      <formula>#REF!</formula>
    </cfRule>
    <cfRule type="cellIs" dxfId="895" priority="148" operator="equal">
      <formula>#REF!</formula>
    </cfRule>
  </conditionalFormatting>
  <conditionalFormatting sqref="R44:S44">
    <cfRule type="cellIs" dxfId="894" priority="1206" operator="equal">
      <formula>#REF!</formula>
    </cfRule>
    <cfRule type="cellIs" dxfId="893" priority="1215" operator="equal">
      <formula>#REF!</formula>
    </cfRule>
  </conditionalFormatting>
  <conditionalFormatting sqref="R63:S63">
    <cfRule type="cellIs" dxfId="892" priority="108" operator="equal">
      <formula>#REF!</formula>
    </cfRule>
    <cfRule type="cellIs" dxfId="891" priority="117" operator="equal">
      <formula>#REF!</formula>
    </cfRule>
  </conditionalFormatting>
  <conditionalFormatting sqref="S44 AY86">
    <cfRule type="cellIs" dxfId="890" priority="1135" operator="equal">
      <formula>#REF!</formula>
    </cfRule>
    <cfRule type="cellIs" dxfId="889" priority="1136" operator="equal">
      <formula>#REF!</formula>
    </cfRule>
    <cfRule type="cellIs" dxfId="888" priority="1137" operator="equal">
      <formula>#REF!</formula>
    </cfRule>
    <cfRule type="cellIs" dxfId="887" priority="1138" operator="equal">
      <formula>#REF!</formula>
    </cfRule>
    <cfRule type="cellIs" dxfId="886" priority="1139" operator="equal">
      <formula>#REF!</formula>
    </cfRule>
    <cfRule type="cellIs" dxfId="885" priority="1140" operator="equal">
      <formula>#REF!</formula>
    </cfRule>
    <cfRule type="cellIs" dxfId="884" priority="1141" operator="equal">
      <formula>#REF!</formula>
    </cfRule>
    <cfRule type="cellIs" dxfId="883" priority="1142" operator="equal">
      <formula>#REF!</formula>
    </cfRule>
    <cfRule type="cellIs" dxfId="882" priority="1143" operator="equal">
      <formula>#REF!</formula>
    </cfRule>
    <cfRule type="cellIs" dxfId="881" priority="1144" operator="equal">
      <formula>#REF!</formula>
    </cfRule>
    <cfRule type="cellIs" dxfId="880" priority="1145" operator="equal">
      <formula>#REF!</formula>
    </cfRule>
    <cfRule type="cellIs" dxfId="879" priority="1146" operator="equal">
      <formula>#REF!</formula>
    </cfRule>
    <cfRule type="cellIs" dxfId="878" priority="1147" operator="equal">
      <formula>#REF!</formula>
    </cfRule>
    <cfRule type="cellIs" dxfId="877" priority="1148" operator="equal">
      <formula>#REF!</formula>
    </cfRule>
    <cfRule type="cellIs" dxfId="876" priority="1149" operator="equal">
      <formula>#REF!</formula>
    </cfRule>
    <cfRule type="cellIs" dxfId="875" priority="1150" operator="equal">
      <formula>#REF!</formula>
    </cfRule>
    <cfRule type="cellIs" dxfId="874" priority="1151" operator="equal">
      <formula>#REF!</formula>
    </cfRule>
    <cfRule type="cellIs" dxfId="873" priority="1152" operator="equal">
      <formula>#REF!</formula>
    </cfRule>
    <cfRule type="cellIs" dxfId="872" priority="1153" operator="equal">
      <formula>#REF!</formula>
    </cfRule>
    <cfRule type="cellIs" dxfId="871" priority="1154" operator="equal">
      <formula>#REF!</formula>
    </cfRule>
    <cfRule type="cellIs" dxfId="870" priority="1155" operator="equal">
      <formula>#REF!</formula>
    </cfRule>
    <cfRule type="cellIs" dxfId="869" priority="1156" operator="equal">
      <formula>#REF!</formula>
    </cfRule>
    <cfRule type="cellIs" dxfId="868" priority="1157" operator="equal">
      <formula>#REF!</formula>
    </cfRule>
    <cfRule type="cellIs" dxfId="867" priority="1158" operator="equal">
      <formula>"EXTREMO (RC/F)"</formula>
    </cfRule>
    <cfRule type="cellIs" dxfId="866" priority="1159" operator="equal">
      <formula>"ALTO (RC/F)"</formula>
    </cfRule>
    <cfRule type="cellIs" dxfId="865" priority="1160" operator="equal">
      <formula>"MODERADO (RC/F)"</formula>
    </cfRule>
    <cfRule type="cellIs" dxfId="864" priority="1161" operator="equal">
      <formula>"EXTREMO"</formula>
    </cfRule>
    <cfRule type="cellIs" dxfId="863" priority="1162" operator="equal">
      <formula>"ALTO"</formula>
    </cfRule>
    <cfRule type="cellIs" dxfId="862" priority="1163" operator="equal">
      <formula>"MODERADO"</formula>
    </cfRule>
    <cfRule type="cellIs" dxfId="861" priority="1164" operator="equal">
      <formula>"BAJO"</formula>
    </cfRule>
    <cfRule type="cellIs" dxfId="860" priority="1165" operator="equal">
      <formula>#REF!</formula>
    </cfRule>
    <cfRule type="cellIs" dxfId="859" priority="1166" operator="equal">
      <formula>#REF!</formula>
    </cfRule>
    <cfRule type="cellIs" dxfId="858" priority="1167" operator="equal">
      <formula>#REF!</formula>
    </cfRule>
    <cfRule type="cellIs" dxfId="857" priority="1168" operator="equal">
      <formula>#REF!</formula>
    </cfRule>
    <cfRule type="cellIs" dxfId="856" priority="1169" operator="equal">
      <formula>#REF!</formula>
    </cfRule>
    <cfRule type="cellIs" dxfId="855" priority="1170" operator="equal">
      <formula>#REF!</formula>
    </cfRule>
    <cfRule type="cellIs" dxfId="854" priority="1171" operator="equal">
      <formula>#REF!</formula>
    </cfRule>
    <cfRule type="cellIs" dxfId="853" priority="1172" operator="equal">
      <formula>#REF!</formula>
    </cfRule>
    <cfRule type="cellIs" dxfId="852" priority="1173" operator="equal">
      <formula>#REF!</formula>
    </cfRule>
    <cfRule type="cellIs" dxfId="851" priority="1174" operator="equal">
      <formula>#REF!</formula>
    </cfRule>
    <cfRule type="cellIs" dxfId="850" priority="1175" operator="equal">
      <formula>#REF!</formula>
    </cfRule>
    <cfRule type="cellIs" dxfId="849" priority="1176" operator="equal">
      <formula>#REF!</formula>
    </cfRule>
    <cfRule type="cellIs" dxfId="848" priority="1177" operator="equal">
      <formula>#REF!</formula>
    </cfRule>
    <cfRule type="cellIs" dxfId="847" priority="1178" operator="equal">
      <formula>#REF!</formula>
    </cfRule>
    <cfRule type="cellIs" dxfId="846" priority="1179" operator="equal">
      <formula>#REF!</formula>
    </cfRule>
    <cfRule type="cellIs" dxfId="845" priority="1180" operator="equal">
      <formula>#REF!</formula>
    </cfRule>
    <cfRule type="cellIs" dxfId="844" priority="1181" operator="equal">
      <formula>#REF!</formula>
    </cfRule>
    <cfRule type="cellIs" dxfId="843" priority="1182" operator="equal">
      <formula>#REF!</formula>
    </cfRule>
    <cfRule type="cellIs" dxfId="842" priority="1183" operator="equal">
      <formula>#REF!</formula>
    </cfRule>
    <cfRule type="cellIs" dxfId="841" priority="1184" operator="equal">
      <formula>#REF!</formula>
    </cfRule>
    <cfRule type="cellIs" dxfId="840" priority="1185" operator="equal">
      <formula>#REF!</formula>
    </cfRule>
    <cfRule type="cellIs" dxfId="839" priority="1186" operator="equal">
      <formula>#REF!</formula>
    </cfRule>
    <cfRule type="cellIs" dxfId="838" priority="1187" operator="equal">
      <formula>#REF!</formula>
    </cfRule>
    <cfRule type="cellIs" dxfId="837" priority="1188" operator="equal">
      <formula>#REF!</formula>
    </cfRule>
    <cfRule type="cellIs" dxfId="836" priority="1189" operator="equal">
      <formula>#REF!</formula>
    </cfRule>
    <cfRule type="cellIs" dxfId="835" priority="1190" operator="equal">
      <formula>#REF!</formula>
    </cfRule>
    <cfRule type="cellIs" dxfId="834" priority="1199" operator="equal">
      <formula>#REF!</formula>
    </cfRule>
    <cfRule type="cellIs" dxfId="833" priority="1200" operator="equal">
      <formula>#REF!</formula>
    </cfRule>
    <cfRule type="cellIs" dxfId="832" priority="1201" operator="equal">
      <formula>#REF!</formula>
    </cfRule>
    <cfRule type="cellIs" dxfId="831" priority="1202" operator="equal">
      <formula>#REF!</formula>
    </cfRule>
    <cfRule type="cellIs" dxfId="830" priority="1203" operator="equal">
      <formula>#REF!</formula>
    </cfRule>
    <cfRule type="cellIs" dxfId="829" priority="1204" operator="equal">
      <formula>#REF!</formula>
    </cfRule>
    <cfRule type="cellIs" dxfId="828" priority="1205" operator="equal">
      <formula>#REF!</formula>
    </cfRule>
    <cfRule type="cellIs" dxfId="827" priority="1207" operator="equal">
      <formula>#REF!</formula>
    </cfRule>
    <cfRule type="cellIs" dxfId="826" priority="1208" operator="equal">
      <formula>#REF!</formula>
    </cfRule>
    <cfRule type="cellIs" dxfId="825" priority="1209" operator="equal">
      <formula>#REF!</formula>
    </cfRule>
    <cfRule type="cellIs" dxfId="824" priority="1210" operator="equal">
      <formula>#REF!</formula>
    </cfRule>
    <cfRule type="cellIs" dxfId="823" priority="1211" operator="equal">
      <formula>#REF!</formula>
    </cfRule>
    <cfRule type="cellIs" dxfId="822" priority="1212" operator="equal">
      <formula>#REF!</formula>
    </cfRule>
    <cfRule type="cellIs" dxfId="821" priority="1213" operator="equal">
      <formula>#REF!</formula>
    </cfRule>
    <cfRule type="cellIs" dxfId="820" priority="1214" operator="equal">
      <formula>#REF!</formula>
    </cfRule>
    <cfRule type="cellIs" dxfId="819" priority="1216" operator="equal">
      <formula>#REF!</formula>
    </cfRule>
    <cfRule type="cellIs" dxfId="818" priority="1217" operator="equal">
      <formula>#REF!</formula>
    </cfRule>
    <cfRule type="cellIs" dxfId="817" priority="1218" operator="equal">
      <formula>#REF!</formula>
    </cfRule>
    <cfRule type="cellIs" dxfId="816" priority="1219" operator="equal">
      <formula>#REF!</formula>
    </cfRule>
    <cfRule type="cellIs" dxfId="815" priority="1220" operator="equal">
      <formula>#REF!</formula>
    </cfRule>
    <cfRule type="cellIs" dxfId="814" priority="1221" operator="equal">
      <formula>#REF!</formula>
    </cfRule>
    <cfRule type="cellIs" dxfId="813" priority="1222" operator="equal">
      <formula>#REF!</formula>
    </cfRule>
    <cfRule type="cellIs" dxfId="812" priority="1223" operator="equal">
      <formula>#REF!</formula>
    </cfRule>
  </conditionalFormatting>
  <conditionalFormatting sqref="S63">
    <cfRule type="cellIs" dxfId="811" priority="37" operator="equal">
      <formula>#REF!</formula>
    </cfRule>
    <cfRule type="cellIs" dxfId="810" priority="38" operator="equal">
      <formula>#REF!</formula>
    </cfRule>
    <cfRule type="cellIs" dxfId="809" priority="39" operator="equal">
      <formula>#REF!</formula>
    </cfRule>
    <cfRule type="cellIs" dxfId="808" priority="40" operator="equal">
      <formula>#REF!</formula>
    </cfRule>
    <cfRule type="cellIs" dxfId="807" priority="41" operator="equal">
      <formula>#REF!</formula>
    </cfRule>
    <cfRule type="cellIs" dxfId="806" priority="42" operator="equal">
      <formula>#REF!</formula>
    </cfRule>
    <cfRule type="cellIs" dxfId="805" priority="43" operator="equal">
      <formula>#REF!</formula>
    </cfRule>
    <cfRule type="cellIs" dxfId="804" priority="44" operator="equal">
      <formula>#REF!</formula>
    </cfRule>
    <cfRule type="cellIs" dxfId="803" priority="45" operator="equal">
      <formula>#REF!</formula>
    </cfRule>
    <cfRule type="cellIs" dxfId="802" priority="46" operator="equal">
      <formula>#REF!</formula>
    </cfRule>
    <cfRule type="cellIs" dxfId="801" priority="47" operator="equal">
      <formula>#REF!</formula>
    </cfRule>
    <cfRule type="cellIs" dxfId="800" priority="48" operator="equal">
      <formula>#REF!</formula>
    </cfRule>
    <cfRule type="cellIs" dxfId="799" priority="49" operator="equal">
      <formula>#REF!</formula>
    </cfRule>
    <cfRule type="cellIs" dxfId="798" priority="50" operator="equal">
      <formula>#REF!</formula>
    </cfRule>
    <cfRule type="cellIs" dxfId="797" priority="51" operator="equal">
      <formula>#REF!</formula>
    </cfRule>
    <cfRule type="cellIs" dxfId="796" priority="52" operator="equal">
      <formula>#REF!</formula>
    </cfRule>
    <cfRule type="cellIs" dxfId="795" priority="53" operator="equal">
      <formula>#REF!</formula>
    </cfRule>
    <cfRule type="cellIs" dxfId="794" priority="54" operator="equal">
      <formula>#REF!</formula>
    </cfRule>
    <cfRule type="cellIs" dxfId="793" priority="55" operator="equal">
      <formula>#REF!</formula>
    </cfRule>
    <cfRule type="cellIs" dxfId="792" priority="56" operator="equal">
      <formula>#REF!</formula>
    </cfRule>
    <cfRule type="cellIs" dxfId="791" priority="57" operator="equal">
      <formula>#REF!</formula>
    </cfRule>
    <cfRule type="cellIs" dxfId="790" priority="58" operator="equal">
      <formula>#REF!</formula>
    </cfRule>
    <cfRule type="cellIs" dxfId="789" priority="59" operator="equal">
      <formula>#REF!</formula>
    </cfRule>
    <cfRule type="cellIs" dxfId="788" priority="60" operator="equal">
      <formula>"EXTREMO (RC/F)"</formula>
    </cfRule>
    <cfRule type="cellIs" dxfId="787" priority="61" operator="equal">
      <formula>"ALTO (RC/F)"</formula>
    </cfRule>
    <cfRule type="cellIs" dxfId="786" priority="62" operator="equal">
      <formula>"MODERADO (RC/F)"</formula>
    </cfRule>
    <cfRule type="cellIs" dxfId="785" priority="63" operator="equal">
      <formula>"EXTREMO"</formula>
    </cfRule>
    <cfRule type="cellIs" dxfId="784" priority="64" operator="equal">
      <formula>"ALTO"</formula>
    </cfRule>
    <cfRule type="cellIs" dxfId="783" priority="65" operator="equal">
      <formula>"MODERADO"</formula>
    </cfRule>
    <cfRule type="cellIs" dxfId="782" priority="66" operator="equal">
      <formula>"BAJO"</formula>
    </cfRule>
    <cfRule type="cellIs" dxfId="781" priority="67" operator="equal">
      <formula>#REF!</formula>
    </cfRule>
    <cfRule type="cellIs" dxfId="780" priority="68" operator="equal">
      <formula>#REF!</formula>
    </cfRule>
    <cfRule type="cellIs" dxfId="779" priority="69" operator="equal">
      <formula>#REF!</formula>
    </cfRule>
    <cfRule type="cellIs" dxfId="778" priority="70" operator="equal">
      <formula>#REF!</formula>
    </cfRule>
    <cfRule type="cellIs" dxfId="777" priority="71" operator="equal">
      <formula>#REF!</formula>
    </cfRule>
    <cfRule type="cellIs" dxfId="776" priority="72" operator="equal">
      <formula>#REF!</formula>
    </cfRule>
    <cfRule type="cellIs" dxfId="775" priority="73" operator="equal">
      <formula>#REF!</formula>
    </cfRule>
    <cfRule type="cellIs" dxfId="774" priority="74" operator="equal">
      <formula>#REF!</formula>
    </cfRule>
    <cfRule type="cellIs" dxfId="773" priority="75" operator="equal">
      <formula>#REF!</formula>
    </cfRule>
    <cfRule type="cellIs" dxfId="772" priority="76" operator="equal">
      <formula>#REF!</formula>
    </cfRule>
    <cfRule type="cellIs" dxfId="771" priority="77" operator="equal">
      <formula>#REF!</formula>
    </cfRule>
    <cfRule type="cellIs" dxfId="770" priority="78" operator="equal">
      <formula>#REF!</formula>
    </cfRule>
    <cfRule type="cellIs" dxfId="769" priority="79" operator="equal">
      <formula>#REF!</formula>
    </cfRule>
    <cfRule type="cellIs" dxfId="768" priority="80" operator="equal">
      <formula>#REF!</formula>
    </cfRule>
    <cfRule type="cellIs" dxfId="767" priority="81" operator="equal">
      <formula>#REF!</formula>
    </cfRule>
    <cfRule type="cellIs" dxfId="766" priority="82" operator="equal">
      <formula>#REF!</formula>
    </cfRule>
    <cfRule type="cellIs" dxfId="765" priority="83" operator="equal">
      <formula>#REF!</formula>
    </cfRule>
    <cfRule type="cellIs" dxfId="764" priority="84" operator="equal">
      <formula>#REF!</formula>
    </cfRule>
    <cfRule type="cellIs" dxfId="763" priority="85" operator="equal">
      <formula>#REF!</formula>
    </cfRule>
    <cfRule type="cellIs" dxfId="762" priority="86" operator="equal">
      <formula>#REF!</formula>
    </cfRule>
    <cfRule type="cellIs" dxfId="761" priority="87" operator="equal">
      <formula>#REF!</formula>
    </cfRule>
    <cfRule type="cellIs" dxfId="760" priority="88" operator="equal">
      <formula>#REF!</formula>
    </cfRule>
    <cfRule type="cellIs" dxfId="759" priority="89" operator="equal">
      <formula>#REF!</formula>
    </cfRule>
    <cfRule type="cellIs" dxfId="758" priority="90" operator="equal">
      <formula>#REF!</formula>
    </cfRule>
    <cfRule type="cellIs" dxfId="757" priority="91" operator="equal">
      <formula>#REF!</formula>
    </cfRule>
    <cfRule type="cellIs" dxfId="756" priority="92" operator="equal">
      <formula>#REF!</formula>
    </cfRule>
    <cfRule type="cellIs" dxfId="755" priority="101" operator="equal">
      <formula>#REF!</formula>
    </cfRule>
    <cfRule type="cellIs" dxfId="754" priority="102" operator="equal">
      <formula>#REF!</formula>
    </cfRule>
    <cfRule type="cellIs" dxfId="753" priority="103" operator="equal">
      <formula>#REF!</formula>
    </cfRule>
    <cfRule type="cellIs" dxfId="752" priority="104" operator="equal">
      <formula>#REF!</formula>
    </cfRule>
    <cfRule type="cellIs" dxfId="751" priority="105" operator="equal">
      <formula>#REF!</formula>
    </cfRule>
    <cfRule type="cellIs" dxfId="750" priority="106" operator="equal">
      <formula>#REF!</formula>
    </cfRule>
    <cfRule type="cellIs" dxfId="749" priority="107" operator="equal">
      <formula>#REF!</formula>
    </cfRule>
    <cfRule type="cellIs" dxfId="748" priority="109" operator="equal">
      <formula>#REF!</formula>
    </cfRule>
    <cfRule type="cellIs" dxfId="747" priority="110" operator="equal">
      <formula>#REF!</formula>
    </cfRule>
    <cfRule type="cellIs" dxfId="746" priority="111" operator="equal">
      <formula>#REF!</formula>
    </cfRule>
    <cfRule type="cellIs" dxfId="745" priority="112" operator="equal">
      <formula>#REF!</formula>
    </cfRule>
    <cfRule type="cellIs" dxfId="744" priority="113" operator="equal">
      <formula>#REF!</formula>
    </cfRule>
    <cfRule type="cellIs" dxfId="743" priority="114" operator="equal">
      <formula>#REF!</formula>
    </cfRule>
    <cfRule type="cellIs" dxfId="742" priority="115" operator="equal">
      <formula>#REF!</formula>
    </cfRule>
    <cfRule type="cellIs" dxfId="741" priority="116" operator="equal">
      <formula>#REF!</formula>
    </cfRule>
    <cfRule type="cellIs" dxfId="740" priority="118" operator="equal">
      <formula>#REF!</formula>
    </cfRule>
    <cfRule type="cellIs" dxfId="739" priority="119" operator="equal">
      <formula>#REF!</formula>
    </cfRule>
    <cfRule type="cellIs" dxfId="738" priority="120" operator="equal">
      <formula>#REF!</formula>
    </cfRule>
    <cfRule type="cellIs" dxfId="737" priority="121" operator="equal">
      <formula>#REF!</formula>
    </cfRule>
    <cfRule type="cellIs" dxfId="736" priority="122" operator="equal">
      <formula>#REF!</formula>
    </cfRule>
    <cfRule type="cellIs" dxfId="735" priority="123" operator="equal">
      <formula>#REF!</formula>
    </cfRule>
    <cfRule type="cellIs" dxfId="734" priority="124" operator="equal">
      <formula>#REF!</formula>
    </cfRule>
    <cfRule type="cellIs" dxfId="733" priority="125" operator="equal">
      <formula>#REF!</formula>
    </cfRule>
  </conditionalFormatting>
  <conditionalFormatting sqref="S44:T44 AY86:AZ86">
    <cfRule type="cellIs" dxfId="732" priority="1099" operator="equal">
      <formula>#REF!</formula>
    </cfRule>
    <cfRule type="cellIs" dxfId="731" priority="1107" operator="equal">
      <formula>#REF!</formula>
    </cfRule>
    <cfRule type="cellIs" dxfId="730" priority="1116" operator="equal">
      <formula>#REF!</formula>
    </cfRule>
  </conditionalFormatting>
  <conditionalFormatting sqref="S63:T63">
    <cfRule type="cellIs" dxfId="729" priority="1" operator="equal">
      <formula>#REF!</formula>
    </cfRule>
    <cfRule type="cellIs" dxfId="728" priority="9" operator="equal">
      <formula>#REF!</formula>
    </cfRule>
    <cfRule type="cellIs" dxfId="727" priority="18" operator="equal">
      <formula>#REF!</formula>
    </cfRule>
  </conditionalFormatting>
  <conditionalFormatting sqref="T44 AZ86">
    <cfRule type="cellIs" dxfId="726" priority="1100" operator="equal">
      <formula>#REF!</formula>
    </cfRule>
    <cfRule type="cellIs" dxfId="725" priority="1101" operator="equal">
      <formula>#REF!</formula>
    </cfRule>
    <cfRule type="cellIs" dxfId="724" priority="1102" operator="equal">
      <formula>#REF!</formula>
    </cfRule>
    <cfRule type="cellIs" dxfId="723" priority="1103" operator="equal">
      <formula>#REF!</formula>
    </cfRule>
    <cfRule type="cellIs" dxfId="722" priority="1104" operator="equal">
      <formula>#REF!</formula>
    </cfRule>
    <cfRule type="cellIs" dxfId="721" priority="1105" operator="equal">
      <formula>#REF!</formula>
    </cfRule>
    <cfRule type="cellIs" dxfId="720" priority="1106" operator="equal">
      <formula>#REF!</formula>
    </cfRule>
    <cfRule type="cellIs" dxfId="719" priority="1108" operator="equal">
      <formula>#REF!</formula>
    </cfRule>
    <cfRule type="cellIs" dxfId="718" priority="1109" operator="equal">
      <formula>#REF!</formula>
    </cfRule>
    <cfRule type="cellIs" dxfId="717" priority="1110" operator="equal">
      <formula>#REF!</formula>
    </cfRule>
    <cfRule type="cellIs" dxfId="716" priority="1111" operator="equal">
      <formula>#REF!</formula>
    </cfRule>
    <cfRule type="cellIs" dxfId="715" priority="1112" operator="equal">
      <formula>#REF!</formula>
    </cfRule>
    <cfRule type="cellIs" dxfId="714" priority="1113" operator="equal">
      <formula>#REF!</formula>
    </cfRule>
    <cfRule type="cellIs" dxfId="713" priority="1114" operator="equal">
      <formula>#REF!</formula>
    </cfRule>
    <cfRule type="cellIs" dxfId="712" priority="1115" operator="equal">
      <formula>#REF!</formula>
    </cfRule>
    <cfRule type="cellIs" dxfId="711" priority="1117" operator="equal">
      <formula>#REF!</formula>
    </cfRule>
    <cfRule type="cellIs" dxfId="710" priority="1118" operator="equal">
      <formula>#REF!</formula>
    </cfRule>
    <cfRule type="cellIs" dxfId="709" priority="1119" operator="equal">
      <formula>#REF!</formula>
    </cfRule>
    <cfRule type="cellIs" dxfId="708" priority="1120" operator="equal">
      <formula>#REF!</formula>
    </cfRule>
    <cfRule type="cellIs" dxfId="707" priority="1121" operator="equal">
      <formula>#REF!</formula>
    </cfRule>
    <cfRule type="cellIs" dxfId="706" priority="1122" operator="equal">
      <formula>#REF!</formula>
    </cfRule>
    <cfRule type="cellIs" dxfId="705" priority="1123" operator="equal">
      <formula>#REF!</formula>
    </cfRule>
    <cfRule type="cellIs" dxfId="704" priority="1124" operator="equal">
      <formula>#REF!</formula>
    </cfRule>
    <cfRule type="cellIs" dxfId="703" priority="1125" operator="equal">
      <formula>"EXTREMO (RC/F)"</formula>
    </cfRule>
    <cfRule type="cellIs" dxfId="702" priority="1126" operator="equal">
      <formula>"ALTO (RC/F)"</formula>
    </cfRule>
    <cfRule type="cellIs" dxfId="701" priority="1127" operator="equal">
      <formula>"MODERADO (RC/F)"</formula>
    </cfRule>
    <cfRule type="cellIs" dxfId="700" priority="1128" operator="equal">
      <formula>"EXTREMO"</formula>
    </cfRule>
    <cfRule type="cellIs" dxfId="699" priority="1129" operator="equal">
      <formula>"ALTO"</formula>
    </cfRule>
    <cfRule type="cellIs" dxfId="698" priority="1130" operator="equal">
      <formula>"MODERADO"</formula>
    </cfRule>
    <cfRule type="cellIs" dxfId="697" priority="1131" operator="equal">
      <formula>"BAJO"</formula>
    </cfRule>
  </conditionalFormatting>
  <conditionalFormatting sqref="T63">
    <cfRule type="cellIs" dxfId="696" priority="2" operator="equal">
      <formula>#REF!</formula>
    </cfRule>
    <cfRule type="cellIs" dxfId="695" priority="3" operator="equal">
      <formula>#REF!</formula>
    </cfRule>
    <cfRule type="cellIs" dxfId="694" priority="4" operator="equal">
      <formula>#REF!</formula>
    </cfRule>
    <cfRule type="cellIs" dxfId="693" priority="5" operator="equal">
      <formula>#REF!</formula>
    </cfRule>
    <cfRule type="cellIs" dxfId="692" priority="6" operator="equal">
      <formula>#REF!</formula>
    </cfRule>
    <cfRule type="cellIs" dxfId="691" priority="7" operator="equal">
      <formula>#REF!</formula>
    </cfRule>
    <cfRule type="cellIs" dxfId="690" priority="8" operator="equal">
      <formula>#REF!</formula>
    </cfRule>
    <cfRule type="cellIs" dxfId="689" priority="10" operator="equal">
      <formula>#REF!</formula>
    </cfRule>
    <cfRule type="cellIs" dxfId="688" priority="11" operator="equal">
      <formula>#REF!</formula>
    </cfRule>
    <cfRule type="cellIs" dxfId="687" priority="12" operator="equal">
      <formula>#REF!</formula>
    </cfRule>
    <cfRule type="cellIs" dxfId="686" priority="13" operator="equal">
      <formula>#REF!</formula>
    </cfRule>
    <cfRule type="cellIs" dxfId="685" priority="14" operator="equal">
      <formula>#REF!</formula>
    </cfRule>
    <cfRule type="cellIs" dxfId="684" priority="15" operator="equal">
      <formula>#REF!</formula>
    </cfRule>
    <cfRule type="cellIs" dxfId="683" priority="16" operator="equal">
      <formula>#REF!</formula>
    </cfRule>
    <cfRule type="cellIs" dxfId="682" priority="17" operator="equal">
      <formula>#REF!</formula>
    </cfRule>
    <cfRule type="cellIs" dxfId="681" priority="19" operator="equal">
      <formula>#REF!</formula>
    </cfRule>
    <cfRule type="cellIs" dxfId="680" priority="20" operator="equal">
      <formula>#REF!</formula>
    </cfRule>
    <cfRule type="cellIs" dxfId="679" priority="21" operator="equal">
      <formula>#REF!</formula>
    </cfRule>
    <cfRule type="cellIs" dxfId="678" priority="22" operator="equal">
      <formula>#REF!</formula>
    </cfRule>
    <cfRule type="cellIs" dxfId="677" priority="23" operator="equal">
      <formula>#REF!</formula>
    </cfRule>
    <cfRule type="cellIs" dxfId="676" priority="24" operator="equal">
      <formula>#REF!</formula>
    </cfRule>
    <cfRule type="cellIs" dxfId="675" priority="25" operator="equal">
      <formula>#REF!</formula>
    </cfRule>
    <cfRule type="cellIs" dxfId="674" priority="26" operator="equal">
      <formula>#REF!</formula>
    </cfRule>
    <cfRule type="cellIs" dxfId="673" priority="27" operator="equal">
      <formula>"EXTREMO (RC/F)"</formula>
    </cfRule>
    <cfRule type="cellIs" dxfId="672" priority="28" operator="equal">
      <formula>"ALTO (RC/F)"</formula>
    </cfRule>
    <cfRule type="cellIs" dxfId="671" priority="29" operator="equal">
      <formula>"MODERADO (RC/F)"</formula>
    </cfRule>
    <cfRule type="cellIs" dxfId="670" priority="30" operator="equal">
      <formula>"EXTREMO"</formula>
    </cfRule>
    <cfRule type="cellIs" dxfId="669" priority="31" operator="equal">
      <formula>"ALTO"</formula>
    </cfRule>
    <cfRule type="cellIs" dxfId="668" priority="32" operator="equal">
      <formula>"MODERADO"</formula>
    </cfRule>
    <cfRule type="cellIs" dxfId="667" priority="33" operator="equal">
      <formula>"BAJO"</formula>
    </cfRule>
  </conditionalFormatting>
  <conditionalFormatting sqref="AD61:AH61 AW86">
    <cfRule type="cellIs" dxfId="666" priority="987" operator="equal">
      <formula>#REF!</formula>
    </cfRule>
    <cfRule type="cellIs" dxfId="665" priority="988" operator="equal">
      <formula>#REF!</formula>
    </cfRule>
    <cfRule type="cellIs" dxfId="664" priority="989" operator="equal">
      <formula>#REF!</formula>
    </cfRule>
    <cfRule type="cellIs" dxfId="663" priority="990" operator="equal">
      <formula>#REF!</formula>
    </cfRule>
    <cfRule type="cellIs" dxfId="662" priority="991" operator="equal">
      <formula>#REF!</formula>
    </cfRule>
    <cfRule type="cellIs" dxfId="661" priority="992" operator="equal">
      <formula>#REF!</formula>
    </cfRule>
    <cfRule type="cellIs" dxfId="660" priority="993" operator="equal">
      <formula>#REF!</formula>
    </cfRule>
    <cfRule type="cellIs" dxfId="659" priority="994" operator="equal">
      <formula>#REF!</formula>
    </cfRule>
    <cfRule type="cellIs" dxfId="658" priority="995" operator="equal">
      <formula>#REF!</formula>
    </cfRule>
    <cfRule type="cellIs" dxfId="657" priority="996" operator="equal">
      <formula>#REF!</formula>
    </cfRule>
    <cfRule type="cellIs" dxfId="656" priority="997" operator="equal">
      <formula>#REF!</formula>
    </cfRule>
    <cfRule type="cellIs" dxfId="655" priority="998" operator="equal">
      <formula>#REF!</formula>
    </cfRule>
    <cfRule type="cellIs" dxfId="654" priority="999" operator="equal">
      <formula>#REF!</formula>
    </cfRule>
    <cfRule type="cellIs" dxfId="653" priority="1000" operator="equal">
      <formula>#REF!</formula>
    </cfRule>
    <cfRule type="cellIs" dxfId="652" priority="1001" operator="equal">
      <formula>#REF!</formula>
    </cfRule>
    <cfRule type="cellIs" dxfId="651" priority="1002" operator="equal">
      <formula>#REF!</formula>
    </cfRule>
    <cfRule type="cellIs" dxfId="650" priority="1003" operator="equal">
      <formula>#REF!</formula>
    </cfRule>
    <cfRule type="cellIs" dxfId="649" priority="1004" operator="equal">
      <formula>#REF!</formula>
    </cfRule>
    <cfRule type="cellIs" dxfId="648" priority="1005" operator="equal">
      <formula>#REF!</formula>
    </cfRule>
    <cfRule type="cellIs" dxfId="647" priority="1006" operator="equal">
      <formula>#REF!</formula>
    </cfRule>
  </conditionalFormatting>
  <conditionalFormatting sqref="AD61:AH61">
    <cfRule type="cellIs" dxfId="646" priority="984" operator="equal">
      <formula>#REF!</formula>
    </cfRule>
    <cfRule type="cellIs" dxfId="645" priority="985" operator="equal">
      <formula>#REF!</formula>
    </cfRule>
    <cfRule type="cellIs" dxfId="644" priority="986" operator="equal">
      <formula>#REF!</formula>
    </cfRule>
  </conditionalFormatting>
  <conditionalFormatting sqref="AH61:AO61">
    <cfRule type="cellIs" dxfId="643" priority="951" operator="equal">
      <formula>#REF!</formula>
    </cfRule>
    <cfRule type="cellIs" dxfId="642" priority="952" operator="equal">
      <formula>#REF!</formula>
    </cfRule>
    <cfRule type="cellIs" dxfId="641" priority="953" operator="equal">
      <formula>#REF!</formula>
    </cfRule>
    <cfRule type="cellIs" dxfId="640" priority="954" operator="equal">
      <formula>#REF!</formula>
    </cfRule>
    <cfRule type="cellIs" dxfId="639" priority="955" operator="equal">
      <formula>#REF!</formula>
    </cfRule>
    <cfRule type="cellIs" dxfId="638" priority="957" operator="equal">
      <formula>#REF!</formula>
    </cfRule>
    <cfRule type="cellIs" dxfId="637" priority="958" operator="equal">
      <formula>#REF!</formula>
    </cfRule>
    <cfRule type="cellIs" dxfId="636" priority="959" operator="equal">
      <formula>#REF!</formula>
    </cfRule>
    <cfRule type="cellIs" dxfId="635" priority="960" operator="equal">
      <formula>#REF!</formula>
    </cfRule>
    <cfRule type="cellIs" dxfId="634" priority="961" operator="equal">
      <formula>#REF!</formula>
    </cfRule>
    <cfRule type="cellIs" dxfId="633" priority="962" operator="equal">
      <formula>#REF!</formula>
    </cfRule>
    <cfRule type="cellIs" dxfId="632" priority="963" operator="equal">
      <formula>#REF!</formula>
    </cfRule>
    <cfRule type="cellIs" dxfId="631" priority="964" operator="equal">
      <formula>#REF!</formula>
    </cfRule>
    <cfRule type="cellIs" dxfId="630" priority="966" operator="equal">
      <formula>#REF!</formula>
    </cfRule>
    <cfRule type="cellIs" dxfId="629" priority="967" operator="equal">
      <formula>#REF!</formula>
    </cfRule>
    <cfRule type="cellIs" dxfId="628" priority="968" operator="equal">
      <formula>#REF!</formula>
    </cfRule>
    <cfRule type="cellIs" dxfId="627" priority="969" operator="equal">
      <formula>#REF!</formula>
    </cfRule>
    <cfRule type="cellIs" dxfId="626" priority="970" operator="equal">
      <formula>#REF!</formula>
    </cfRule>
    <cfRule type="cellIs" dxfId="625" priority="971" operator="equal">
      <formula>#REF!</formula>
    </cfRule>
    <cfRule type="cellIs" dxfId="624" priority="972" operator="equal">
      <formula>#REF!</formula>
    </cfRule>
    <cfRule type="cellIs" dxfId="623" priority="973" operator="equal">
      <formula>#REF!</formula>
    </cfRule>
  </conditionalFormatting>
  <conditionalFormatting sqref="AL61:AO61">
    <cfRule type="cellIs" dxfId="622" priority="852" operator="equal">
      <formula>#REF!</formula>
    </cfRule>
    <cfRule type="cellIs" dxfId="621" priority="853" operator="equal">
      <formula>#REF!</formula>
    </cfRule>
    <cfRule type="cellIs" dxfId="620" priority="854" operator="equal">
      <formula>#REF!</formula>
    </cfRule>
    <cfRule type="cellIs" dxfId="619" priority="855" operator="equal">
      <formula>#REF!</formula>
    </cfRule>
    <cfRule type="cellIs" dxfId="618" priority="856" operator="equal">
      <formula>#REF!</formula>
    </cfRule>
    <cfRule type="cellIs" dxfId="617" priority="857" operator="equal">
      <formula>#REF!</formula>
    </cfRule>
    <cfRule type="cellIs" dxfId="616" priority="858" operator="equal">
      <formula>#REF!</formula>
    </cfRule>
    <cfRule type="cellIs" dxfId="615" priority="859" operator="equal">
      <formula>#REF!</formula>
    </cfRule>
    <cfRule type="cellIs" dxfId="614" priority="860" operator="equal">
      <formula>#REF!</formula>
    </cfRule>
    <cfRule type="cellIs" dxfId="613" priority="861" operator="equal">
      <formula>#REF!</formula>
    </cfRule>
    <cfRule type="cellIs" dxfId="612" priority="862" operator="equal">
      <formula>#REF!</formula>
    </cfRule>
    <cfRule type="cellIs" dxfId="611" priority="863" operator="equal">
      <formula>#REF!</formula>
    </cfRule>
    <cfRule type="cellIs" dxfId="610" priority="864" operator="equal">
      <formula>#REF!</formula>
    </cfRule>
    <cfRule type="cellIs" dxfId="609" priority="865" operator="equal">
      <formula>#REF!</formula>
    </cfRule>
    <cfRule type="cellIs" dxfId="608" priority="866" operator="equal">
      <formula>#REF!</formula>
    </cfRule>
    <cfRule type="cellIs" dxfId="607" priority="867" operator="equal">
      <formula>#REF!</formula>
    </cfRule>
    <cfRule type="cellIs" dxfId="606" priority="868" operator="equal">
      <formula>#REF!</formula>
    </cfRule>
    <cfRule type="cellIs" dxfId="605" priority="869" operator="equal">
      <formula>#REF!</formula>
    </cfRule>
    <cfRule type="cellIs" dxfId="604" priority="870" operator="equal">
      <formula>#REF!</formula>
    </cfRule>
    <cfRule type="cellIs" dxfId="603" priority="871" operator="equal">
      <formula>#REF!</formula>
    </cfRule>
    <cfRule type="cellIs" dxfId="602" priority="872" operator="equal">
      <formula>#REF!</formula>
    </cfRule>
    <cfRule type="cellIs" dxfId="601" priority="873" operator="equal">
      <formula>#REF!</formula>
    </cfRule>
    <cfRule type="cellIs" dxfId="600" priority="874" operator="equal">
      <formula>#REF!</formula>
    </cfRule>
    <cfRule type="cellIs" dxfId="599" priority="875" operator="equal">
      <formula>"EXTREMO (RC/F)"</formula>
    </cfRule>
    <cfRule type="cellIs" dxfId="598" priority="876" operator="equal">
      <formula>"ALTO (RC/F)"</formula>
    </cfRule>
    <cfRule type="cellIs" dxfId="597" priority="877" operator="equal">
      <formula>"MODERADO (RC/F)"</formula>
    </cfRule>
    <cfRule type="cellIs" dxfId="596" priority="878" operator="equal">
      <formula>"EXTREMO"</formula>
    </cfRule>
    <cfRule type="cellIs" dxfId="595" priority="879" operator="equal">
      <formula>"ALTO"</formula>
    </cfRule>
    <cfRule type="cellIs" dxfId="594" priority="880" operator="equal">
      <formula>"MODERADO"</formula>
    </cfRule>
    <cfRule type="cellIs" dxfId="593" priority="881" operator="equal">
      <formula>"BAJO"</formula>
    </cfRule>
    <cfRule type="cellIs" dxfId="592" priority="882" operator="equal">
      <formula>#REF!</formula>
    </cfRule>
    <cfRule type="cellIs" dxfId="591" priority="883" operator="equal">
      <formula>#REF!</formula>
    </cfRule>
    <cfRule type="cellIs" dxfId="590" priority="884" operator="equal">
      <formula>#REF!</formula>
    </cfRule>
    <cfRule type="cellIs" dxfId="589" priority="885" operator="equal">
      <formula>#REF!</formula>
    </cfRule>
    <cfRule type="cellIs" dxfId="588" priority="886" operator="equal">
      <formula>#REF!</formula>
    </cfRule>
    <cfRule type="cellIs" dxfId="587" priority="887" operator="equal">
      <formula>#REF!</formula>
    </cfRule>
    <cfRule type="cellIs" dxfId="586" priority="888" operator="equal">
      <formula>#REF!</formula>
    </cfRule>
    <cfRule type="cellIs" dxfId="585" priority="889" operator="equal">
      <formula>#REF!</formula>
    </cfRule>
    <cfRule type="cellIs" dxfId="584" priority="890" operator="equal">
      <formula>#REF!</formula>
    </cfRule>
    <cfRule type="cellIs" dxfId="583" priority="891" operator="equal">
      <formula>#REF!</formula>
    </cfRule>
    <cfRule type="cellIs" dxfId="582" priority="892" operator="equal">
      <formula>#REF!</formula>
    </cfRule>
    <cfRule type="cellIs" dxfId="581" priority="893" operator="equal">
      <formula>#REF!</formula>
    </cfRule>
    <cfRule type="cellIs" dxfId="580" priority="894" operator="equal">
      <formula>#REF!</formula>
    </cfRule>
    <cfRule type="cellIs" dxfId="579" priority="895" operator="equal">
      <formula>#REF!</formula>
    </cfRule>
    <cfRule type="cellIs" dxfId="578" priority="896" operator="equal">
      <formula>#REF!</formula>
    </cfRule>
    <cfRule type="cellIs" dxfId="577" priority="897" operator="equal">
      <formula>#REF!</formula>
    </cfRule>
    <cfRule type="cellIs" dxfId="576" priority="898" operator="equal">
      <formula>#REF!</formula>
    </cfRule>
    <cfRule type="cellIs" dxfId="575" priority="899" operator="equal">
      <formula>#REF!</formula>
    </cfRule>
    <cfRule type="cellIs" dxfId="574" priority="900" operator="equal">
      <formula>#REF!</formula>
    </cfRule>
    <cfRule type="cellIs" dxfId="573" priority="901" operator="equal">
      <formula>#REF!</formula>
    </cfRule>
    <cfRule type="cellIs" dxfId="572" priority="902" operator="equal">
      <formula>#REF!</formula>
    </cfRule>
    <cfRule type="cellIs" dxfId="571" priority="903" operator="equal">
      <formula>#REF!</formula>
    </cfRule>
    <cfRule type="cellIs" dxfId="570" priority="904" operator="equal">
      <formula>#REF!</formula>
    </cfRule>
    <cfRule type="cellIs" dxfId="569" priority="905" operator="equal">
      <formula>#REF!</formula>
    </cfRule>
    <cfRule type="cellIs" dxfId="568" priority="906" operator="equal">
      <formula>#REF!</formula>
    </cfRule>
    <cfRule type="cellIs" dxfId="567" priority="907" operator="equal">
      <formula>#REF!</formula>
    </cfRule>
    <cfRule type="cellIs" dxfId="566" priority="916" operator="equal">
      <formula>#REF!</formula>
    </cfRule>
    <cfRule type="cellIs" dxfId="565" priority="917" operator="equal">
      <formula>#REF!</formula>
    </cfRule>
    <cfRule type="cellIs" dxfId="564" priority="918" operator="equal">
      <formula>#REF!</formula>
    </cfRule>
    <cfRule type="cellIs" dxfId="563" priority="919" operator="equal">
      <formula>#REF!</formula>
    </cfRule>
    <cfRule type="cellIs" dxfId="562" priority="920" operator="equal">
      <formula>#REF!</formula>
    </cfRule>
    <cfRule type="cellIs" dxfId="561" priority="921" operator="equal">
      <formula>#REF!</formula>
    </cfRule>
    <cfRule type="cellIs" dxfId="560" priority="922" operator="equal">
      <formula>#REF!</formula>
    </cfRule>
    <cfRule type="cellIs" dxfId="559" priority="924" operator="equal">
      <formula>#REF!</formula>
    </cfRule>
    <cfRule type="cellIs" dxfId="558" priority="925" operator="equal">
      <formula>#REF!</formula>
    </cfRule>
    <cfRule type="cellIs" dxfId="557" priority="926" operator="equal">
      <formula>#REF!</formula>
    </cfRule>
    <cfRule type="cellIs" dxfId="556" priority="927" operator="equal">
      <formula>#REF!</formula>
    </cfRule>
    <cfRule type="cellIs" dxfId="555" priority="928" operator="equal">
      <formula>#REF!</formula>
    </cfRule>
    <cfRule type="cellIs" dxfId="554" priority="929" operator="equal">
      <formula>#REF!</formula>
    </cfRule>
    <cfRule type="cellIs" dxfId="553" priority="930" operator="equal">
      <formula>#REF!</formula>
    </cfRule>
    <cfRule type="cellIs" dxfId="552" priority="931" operator="equal">
      <formula>#REF!</formula>
    </cfRule>
    <cfRule type="cellIs" dxfId="551" priority="933" operator="equal">
      <formula>#REF!</formula>
    </cfRule>
    <cfRule type="cellIs" dxfId="550" priority="934" operator="equal">
      <formula>#REF!</formula>
    </cfRule>
    <cfRule type="cellIs" dxfId="549" priority="935" operator="equal">
      <formula>#REF!</formula>
    </cfRule>
    <cfRule type="cellIs" dxfId="548" priority="936" operator="equal">
      <formula>#REF!</formula>
    </cfRule>
    <cfRule type="cellIs" dxfId="547" priority="937" operator="equal">
      <formula>#REF!</formula>
    </cfRule>
    <cfRule type="cellIs" dxfId="546" priority="938" operator="equal">
      <formula>#REF!</formula>
    </cfRule>
    <cfRule type="cellIs" dxfId="545" priority="939" operator="equal">
      <formula>#REF!</formula>
    </cfRule>
    <cfRule type="cellIs" dxfId="544" priority="940" operator="equal">
      <formula>#REF!</formula>
    </cfRule>
  </conditionalFormatting>
  <conditionalFormatting sqref="AL61:AS61">
    <cfRule type="cellIs" dxfId="543" priority="816" operator="equal">
      <formula>#REF!</formula>
    </cfRule>
    <cfRule type="cellIs" dxfId="542" priority="824" operator="equal">
      <formula>#REF!</formula>
    </cfRule>
    <cfRule type="cellIs" dxfId="541" priority="833" operator="equal">
      <formula>#REF!</formula>
    </cfRule>
  </conditionalFormatting>
  <conditionalFormatting sqref="AP62:AP65 AD62:AD66 AH62:AH66 AL62:AL66">
    <cfRule type="cellIs" dxfId="540" priority="1007" operator="equal">
      <formula>"EXTREMO (RC/F)"</formula>
    </cfRule>
    <cfRule type="cellIs" dxfId="539" priority="1008" operator="equal">
      <formula>"ALTO (RC/F)"</formula>
    </cfRule>
    <cfRule type="cellIs" dxfId="538" priority="1009" operator="equal">
      <formula>"MODERADO (RC/F)"</formula>
    </cfRule>
    <cfRule type="cellIs" dxfId="537" priority="1010" operator="equal">
      <formula>"EXTREMO"</formula>
    </cfRule>
    <cfRule type="cellIs" dxfId="536" priority="1011" operator="equal">
      <formula>"ALTO"</formula>
    </cfRule>
    <cfRule type="cellIs" dxfId="535" priority="1012" operator="equal">
      <formula>"MODERADO"</formula>
    </cfRule>
    <cfRule type="cellIs" dxfId="534" priority="1013" operator="equal">
      <formula>"BAJO"</formula>
    </cfRule>
    <cfRule type="cellIs" dxfId="533" priority="1014" operator="equal">
      <formula>#REF!</formula>
    </cfRule>
    <cfRule type="cellIs" dxfId="532" priority="1015" operator="equal">
      <formula>#REF!</formula>
    </cfRule>
    <cfRule type="cellIs" dxfId="531" priority="1016" operator="equal">
      <formula>#REF!</formula>
    </cfRule>
    <cfRule type="cellIs" dxfId="530" priority="1017" operator="equal">
      <formula>#REF!</formula>
    </cfRule>
    <cfRule type="cellIs" dxfId="529" priority="1018" operator="equal">
      <formula>#REF!</formula>
    </cfRule>
    <cfRule type="cellIs" dxfId="528" priority="1019" operator="equal">
      <formula>#REF!</formula>
    </cfRule>
    <cfRule type="cellIs" dxfId="527" priority="1020" operator="equal">
      <formula>#REF!</formula>
    </cfRule>
    <cfRule type="cellIs" dxfId="526" priority="1021" operator="equal">
      <formula>#REF!</formula>
    </cfRule>
    <cfRule type="cellIs" dxfId="525" priority="1022" operator="equal">
      <formula>#REF!</formula>
    </cfRule>
    <cfRule type="cellIs" dxfId="524" priority="1023" operator="equal">
      <formula>#REF!</formula>
    </cfRule>
    <cfRule type="cellIs" dxfId="523" priority="1024" operator="equal">
      <formula>#REF!</formula>
    </cfRule>
    <cfRule type="cellIs" dxfId="522" priority="1025" operator="equal">
      <formula>#REF!</formula>
    </cfRule>
    <cfRule type="cellIs" dxfId="521" priority="1026" operator="equal">
      <formula>#REF!</formula>
    </cfRule>
    <cfRule type="cellIs" dxfId="520" priority="1027" operator="equal">
      <formula>#REF!</formula>
    </cfRule>
    <cfRule type="cellIs" dxfId="519" priority="1028" operator="equal">
      <formula>#REF!</formula>
    </cfRule>
    <cfRule type="cellIs" dxfId="518" priority="1029" operator="equal">
      <formula>#REF!</formula>
    </cfRule>
    <cfRule type="cellIs" dxfId="517" priority="1030" operator="equal">
      <formula>#REF!</formula>
    </cfRule>
    <cfRule type="cellIs" dxfId="516" priority="1031" operator="equal">
      <formula>#REF!</formula>
    </cfRule>
    <cfRule type="cellIs" dxfId="515" priority="1032" operator="equal">
      <formula>#REF!</formula>
    </cfRule>
    <cfRule type="cellIs" dxfId="514" priority="1033" operator="equal">
      <formula>#REF!</formula>
    </cfRule>
    <cfRule type="cellIs" dxfId="513" priority="1034" operator="equal">
      <formula>#REF!</formula>
    </cfRule>
    <cfRule type="cellIs" dxfId="512" priority="1035" operator="equal">
      <formula>#REF!</formula>
    </cfRule>
    <cfRule type="cellIs" dxfId="511" priority="1036" operator="equal">
      <formula>#REF!</formula>
    </cfRule>
    <cfRule type="cellIs" dxfId="510" priority="1037" operator="equal">
      <formula>#REF!</formula>
    </cfRule>
    <cfRule type="cellIs" dxfId="509" priority="1038" operator="equal">
      <formula>#REF!</formula>
    </cfRule>
    <cfRule type="cellIs" dxfId="508" priority="1039" operator="equal">
      <formula>#REF!</formula>
    </cfRule>
  </conditionalFormatting>
  <conditionalFormatting sqref="AP62:AP66 AD62:AD67 AH62:AH67 AL62:AL67">
    <cfRule type="cellIs" dxfId="507" priority="1047" operator="equal">
      <formula>#REF!</formula>
    </cfRule>
    <cfRule type="cellIs" dxfId="506" priority="1048" operator="equal">
      <formula>#REF!</formula>
    </cfRule>
    <cfRule type="cellIs" dxfId="505" priority="1049" operator="equal">
      <formula>#REF!</formula>
    </cfRule>
    <cfRule type="cellIs" dxfId="504" priority="1050" operator="equal">
      <formula>#REF!</formula>
    </cfRule>
    <cfRule type="cellIs" dxfId="503" priority="1051" operator="equal">
      <formula>#REF!</formula>
    </cfRule>
    <cfRule type="cellIs" dxfId="502" priority="1052" operator="equal">
      <formula>#REF!</formula>
    </cfRule>
    <cfRule type="cellIs" dxfId="501" priority="1053" operator="equal">
      <formula>#REF!</formula>
    </cfRule>
    <cfRule type="cellIs" dxfId="500" priority="1054" operator="equal">
      <formula>#REF!</formula>
    </cfRule>
    <cfRule type="cellIs" dxfId="499" priority="1055" operator="equal">
      <formula>#REF!</formula>
    </cfRule>
    <cfRule type="cellIs" dxfId="498" priority="1056" operator="equal">
      <formula>#REF!</formula>
    </cfRule>
    <cfRule type="cellIs" dxfId="497" priority="1057" operator="equal">
      <formula>#REF!</formula>
    </cfRule>
    <cfRule type="cellIs" dxfId="496" priority="1058" operator="equal">
      <formula>#REF!</formula>
    </cfRule>
    <cfRule type="cellIs" dxfId="495" priority="1059" operator="equal">
      <formula>#REF!</formula>
    </cfRule>
    <cfRule type="cellIs" dxfId="494" priority="1060" operator="equal">
      <formula>#REF!</formula>
    </cfRule>
    <cfRule type="cellIs" dxfId="493" priority="1061" operator="equal">
      <formula>#REF!</formula>
    </cfRule>
    <cfRule type="cellIs" dxfId="492" priority="1062" operator="equal">
      <formula>#REF!</formula>
    </cfRule>
    <cfRule type="cellIs" dxfId="491" priority="1063" operator="equal">
      <formula>#REF!</formula>
    </cfRule>
    <cfRule type="cellIs" dxfId="490" priority="1064" operator="equal">
      <formula>#REF!</formula>
    </cfRule>
    <cfRule type="cellIs" dxfId="489" priority="1065" operator="equal">
      <formula>#REF!</formula>
    </cfRule>
    <cfRule type="cellIs" dxfId="488" priority="1066" operator="equal">
      <formula>#REF!</formula>
    </cfRule>
    <cfRule type="cellIs" dxfId="487" priority="1067" operator="equal">
      <formula>#REF!</formula>
    </cfRule>
    <cfRule type="cellIs" dxfId="486" priority="1068" operator="equal">
      <formula>#REF!</formula>
    </cfRule>
    <cfRule type="cellIs" dxfId="485" priority="1069" operator="equal">
      <formula>#REF!</formula>
    </cfRule>
    <cfRule type="cellIs" dxfId="484" priority="1070" operator="equal">
      <formula>#REF!</formula>
    </cfRule>
    <cfRule type="cellIs" dxfId="483" priority="1071" operator="equal">
      <formula>#REF!</formula>
    </cfRule>
    <cfRule type="cellIs" dxfId="482" priority="1072" operator="equal">
      <formula>#REF!</formula>
    </cfRule>
  </conditionalFormatting>
  <conditionalFormatting sqref="AP61:AS61">
    <cfRule type="cellIs" dxfId="481" priority="817" operator="equal">
      <formula>#REF!</formula>
    </cfRule>
    <cfRule type="cellIs" dxfId="480" priority="818" operator="equal">
      <formula>#REF!</formula>
    </cfRule>
    <cfRule type="cellIs" dxfId="479" priority="819" operator="equal">
      <formula>#REF!</formula>
    </cfRule>
    <cfRule type="cellIs" dxfId="478" priority="820" operator="equal">
      <formula>#REF!</formula>
    </cfRule>
    <cfRule type="cellIs" dxfId="477" priority="821" operator="equal">
      <formula>#REF!</formula>
    </cfRule>
    <cfRule type="cellIs" dxfId="476" priority="822" operator="equal">
      <formula>#REF!</formula>
    </cfRule>
    <cfRule type="cellIs" dxfId="475" priority="823" operator="equal">
      <formula>#REF!</formula>
    </cfRule>
    <cfRule type="cellIs" dxfId="474" priority="825" operator="equal">
      <formula>#REF!</formula>
    </cfRule>
    <cfRule type="cellIs" dxfId="473" priority="826" operator="equal">
      <formula>#REF!</formula>
    </cfRule>
    <cfRule type="cellIs" dxfId="472" priority="827" operator="equal">
      <formula>#REF!</formula>
    </cfRule>
    <cfRule type="cellIs" dxfId="471" priority="828" operator="equal">
      <formula>#REF!</formula>
    </cfRule>
    <cfRule type="cellIs" dxfId="470" priority="829" operator="equal">
      <formula>#REF!</formula>
    </cfRule>
    <cfRule type="cellIs" dxfId="469" priority="830" operator="equal">
      <formula>#REF!</formula>
    </cfRule>
    <cfRule type="cellIs" dxfId="468" priority="831" operator="equal">
      <formula>#REF!</formula>
    </cfRule>
    <cfRule type="cellIs" dxfId="467" priority="832" operator="equal">
      <formula>#REF!</formula>
    </cfRule>
    <cfRule type="cellIs" dxfId="466" priority="834" operator="equal">
      <formula>#REF!</formula>
    </cfRule>
    <cfRule type="cellIs" dxfId="465" priority="835" operator="equal">
      <formula>#REF!</formula>
    </cfRule>
    <cfRule type="cellIs" dxfId="464" priority="836" operator="equal">
      <formula>#REF!</formula>
    </cfRule>
    <cfRule type="cellIs" dxfId="463" priority="837" operator="equal">
      <formula>#REF!</formula>
    </cfRule>
    <cfRule type="cellIs" dxfId="462" priority="838" operator="equal">
      <formula>#REF!</formula>
    </cfRule>
    <cfRule type="cellIs" dxfId="461" priority="839" operator="equal">
      <formula>#REF!</formula>
    </cfRule>
    <cfRule type="cellIs" dxfId="460" priority="840" operator="equal">
      <formula>#REF!</formula>
    </cfRule>
    <cfRule type="cellIs" dxfId="459" priority="841" operator="equal">
      <formula>#REF!</formula>
    </cfRule>
    <cfRule type="cellIs" dxfId="458" priority="842" operator="equal">
      <formula>"EXTREMO (RC/F)"</formula>
    </cfRule>
    <cfRule type="cellIs" dxfId="457" priority="843" operator="equal">
      <formula>"ALTO (RC/F)"</formula>
    </cfRule>
    <cfRule type="cellIs" dxfId="456" priority="844" operator="equal">
      <formula>"MODERADO (RC/F)"</formula>
    </cfRule>
    <cfRule type="cellIs" dxfId="455" priority="845" operator="equal">
      <formula>"EXTREMO"</formula>
    </cfRule>
    <cfRule type="cellIs" dxfId="454" priority="846" operator="equal">
      <formula>"ALTO"</formula>
    </cfRule>
    <cfRule type="cellIs" dxfId="453" priority="847" operator="equal">
      <formula>"MODERADO"</formula>
    </cfRule>
    <cfRule type="cellIs" dxfId="452" priority="848" operator="equal">
      <formula>"BAJO"</formula>
    </cfRule>
  </conditionalFormatting>
  <conditionalFormatting sqref="AV75">
    <cfRule type="cellIs" dxfId="451" priority="540" operator="equal">
      <formula>"EXTREMO (RC/F)"</formula>
    </cfRule>
    <cfRule type="cellIs" dxfId="450" priority="541" operator="equal">
      <formula>"ALTO (RC/F)"</formula>
    </cfRule>
    <cfRule type="cellIs" dxfId="449" priority="542" operator="equal">
      <formula>"MODERADO (RC/F)"</formula>
    </cfRule>
    <cfRule type="cellIs" dxfId="448" priority="543" operator="equal">
      <formula>"EXTREMO"</formula>
    </cfRule>
    <cfRule type="cellIs" dxfId="447" priority="544" operator="equal">
      <formula>"ALTO"</formula>
    </cfRule>
    <cfRule type="cellIs" dxfId="446" priority="545" operator="equal">
      <formula>"MODERADO"</formula>
    </cfRule>
    <cfRule type="cellIs" dxfId="445" priority="546" operator="equal">
      <formula>"BAJO"</formula>
    </cfRule>
    <cfRule type="cellIs" dxfId="444" priority="547" operator="equal">
      <formula>#REF!</formula>
    </cfRule>
    <cfRule type="cellIs" dxfId="443" priority="548" operator="equal">
      <formula>#REF!</formula>
    </cfRule>
    <cfRule type="cellIs" dxfId="442" priority="549" operator="equal">
      <formula>#REF!</formula>
    </cfRule>
    <cfRule type="cellIs" dxfId="441" priority="550" operator="equal">
      <formula>#REF!</formula>
    </cfRule>
    <cfRule type="cellIs" dxfId="440" priority="551" operator="equal">
      <formula>#REF!</formula>
    </cfRule>
    <cfRule type="cellIs" dxfId="439" priority="552" operator="equal">
      <formula>#REF!</formula>
    </cfRule>
    <cfRule type="cellIs" dxfId="438" priority="553" operator="equal">
      <formula>#REF!</formula>
    </cfRule>
    <cfRule type="cellIs" dxfId="437" priority="554" operator="equal">
      <formula>#REF!</formula>
    </cfRule>
    <cfRule type="cellIs" dxfId="436" priority="555" operator="equal">
      <formula>#REF!</formula>
    </cfRule>
    <cfRule type="cellIs" dxfId="435" priority="556" operator="equal">
      <formula>#REF!</formula>
    </cfRule>
    <cfRule type="cellIs" dxfId="434" priority="557" operator="equal">
      <formula>#REF!</formula>
    </cfRule>
    <cfRule type="cellIs" dxfId="433" priority="558" operator="equal">
      <formula>#REF!</formula>
    </cfRule>
    <cfRule type="cellIs" dxfId="432" priority="559" operator="equal">
      <formula>#REF!</formula>
    </cfRule>
    <cfRule type="cellIs" dxfId="431" priority="560" operator="equal">
      <formula>#REF!</formula>
    </cfRule>
    <cfRule type="cellIs" dxfId="430" priority="561" operator="equal">
      <formula>#REF!</formula>
    </cfRule>
    <cfRule type="cellIs" dxfId="429" priority="562" operator="equal">
      <formula>#REF!</formula>
    </cfRule>
    <cfRule type="cellIs" dxfId="428" priority="563" operator="equal">
      <formula>#REF!</formula>
    </cfRule>
    <cfRule type="cellIs" dxfId="427" priority="564" operator="equal">
      <formula>#REF!</formula>
    </cfRule>
    <cfRule type="cellIs" dxfId="426" priority="565" operator="equal">
      <formula>#REF!</formula>
    </cfRule>
    <cfRule type="cellIs" dxfId="425" priority="566" operator="equal">
      <formula>#REF!</formula>
    </cfRule>
    <cfRule type="cellIs" dxfId="424" priority="567" operator="equal">
      <formula>#REF!</formula>
    </cfRule>
    <cfRule type="cellIs" dxfId="423" priority="568" operator="equal">
      <formula>#REF!</formula>
    </cfRule>
    <cfRule type="cellIs" dxfId="422" priority="569" operator="equal">
      <formula>#REF!</formula>
    </cfRule>
    <cfRule type="cellIs" dxfId="421" priority="570" operator="equal">
      <formula>#REF!</formula>
    </cfRule>
    <cfRule type="cellIs" dxfId="420" priority="571" operator="equal">
      <formula>#REF!</formula>
    </cfRule>
    <cfRule type="cellIs" dxfId="419" priority="572" operator="equal">
      <formula>#REF!</formula>
    </cfRule>
    <cfRule type="cellIs" dxfId="418" priority="573" operator="equal">
      <formula>#REF!</formula>
    </cfRule>
    <cfRule type="cellIs" dxfId="417" priority="574" operator="equal">
      <formula>#REF!</formula>
    </cfRule>
    <cfRule type="cellIs" dxfId="416" priority="575" operator="equal">
      <formula>#REF!</formula>
    </cfRule>
    <cfRule type="cellIs" dxfId="415" priority="576" operator="equal">
      <formula>#REF!</formula>
    </cfRule>
    <cfRule type="cellIs" dxfId="414" priority="577" operator="equal">
      <formula>#REF!</formula>
    </cfRule>
    <cfRule type="cellIs" dxfId="413" priority="578" operator="equal">
      <formula>#REF!</formula>
    </cfRule>
    <cfRule type="cellIs" dxfId="412" priority="579" operator="equal">
      <formula>#REF!</formula>
    </cfRule>
    <cfRule type="cellIs" dxfId="411" priority="580" operator="equal">
      <formula>#REF!</formula>
    </cfRule>
    <cfRule type="cellIs" dxfId="410" priority="581" operator="equal">
      <formula>#REF!</formula>
    </cfRule>
    <cfRule type="cellIs" dxfId="409" priority="582" operator="equal">
      <formula>#REF!</formula>
    </cfRule>
    <cfRule type="cellIs" dxfId="408" priority="583" operator="equal">
      <formula>#REF!</formula>
    </cfRule>
    <cfRule type="cellIs" dxfId="407" priority="584" operator="equal">
      <formula>#REF!</formula>
    </cfRule>
    <cfRule type="cellIs" dxfId="406" priority="585" operator="equal">
      <formula>#REF!</formula>
    </cfRule>
    <cfRule type="cellIs" dxfId="405" priority="586" operator="equal">
      <formula>#REF!</formula>
    </cfRule>
    <cfRule type="cellIs" dxfId="404" priority="587" operator="equal">
      <formula>#REF!</formula>
    </cfRule>
    <cfRule type="cellIs" dxfId="403" priority="588" operator="equal">
      <formula>#REF!</formula>
    </cfRule>
    <cfRule type="cellIs" dxfId="402" priority="589" operator="equal">
      <formula>#REF!</formula>
    </cfRule>
    <cfRule type="cellIs" dxfId="401" priority="590" operator="equal">
      <formula>#REF!</formula>
    </cfRule>
    <cfRule type="cellIs" dxfId="400" priority="591" operator="equal">
      <formula>#REF!</formula>
    </cfRule>
    <cfRule type="cellIs" dxfId="399" priority="592" operator="equal">
      <formula>#REF!</formula>
    </cfRule>
    <cfRule type="cellIs" dxfId="398" priority="593" operator="equal">
      <formula>#REF!</formula>
    </cfRule>
    <cfRule type="cellIs" dxfId="397" priority="594" operator="equal">
      <formula>#REF!</formula>
    </cfRule>
    <cfRule type="cellIs" dxfId="396" priority="595" operator="equal">
      <formula>#REF!</formula>
    </cfRule>
    <cfRule type="cellIs" dxfId="395" priority="596" operator="equal">
      <formula>#REF!</formula>
    </cfRule>
    <cfRule type="cellIs" dxfId="394" priority="597" operator="equal">
      <formula>#REF!</formula>
    </cfRule>
    <cfRule type="cellIs" dxfId="393" priority="598" operator="equal">
      <formula>#REF!</formula>
    </cfRule>
    <cfRule type="cellIs" dxfId="392" priority="599" operator="equal">
      <formula>"EXTREMO (RC/F)"</formula>
    </cfRule>
    <cfRule type="cellIs" dxfId="391" priority="600" operator="equal">
      <formula>"ALTO (RC/F)"</formula>
    </cfRule>
    <cfRule type="cellIs" dxfId="390" priority="601" operator="equal">
      <formula>"MODERADO (RC/F)"</formula>
    </cfRule>
    <cfRule type="cellIs" dxfId="389" priority="602" operator="equal">
      <formula>"EXTREMO"</formula>
    </cfRule>
    <cfRule type="cellIs" dxfId="388" priority="603" operator="equal">
      <formula>"ALTO"</formula>
    </cfRule>
    <cfRule type="cellIs" dxfId="387" priority="604" operator="equal">
      <formula>"MODERADO"</formula>
    </cfRule>
    <cfRule type="cellIs" dxfId="386" priority="605" operator="equal">
      <formula>"BAJO"</formula>
    </cfRule>
  </conditionalFormatting>
  <conditionalFormatting sqref="AV76">
    <cfRule type="cellIs" dxfId="385" priority="787" operator="equal">
      <formula>#REF!</formula>
    </cfRule>
    <cfRule type="cellIs" dxfId="384" priority="788" operator="equal">
      <formula>#REF!</formula>
    </cfRule>
    <cfRule type="cellIs" dxfId="383" priority="789" operator="equal">
      <formula>#REF!</formula>
    </cfRule>
    <cfRule type="cellIs" dxfId="382" priority="790" operator="equal">
      <formula>#REF!</formula>
    </cfRule>
    <cfRule type="cellIs" dxfId="381" priority="791" operator="equal">
      <formula>#REF!</formula>
    </cfRule>
    <cfRule type="cellIs" dxfId="380" priority="792" operator="equal">
      <formula>#REF!</formula>
    </cfRule>
    <cfRule type="cellIs" dxfId="379" priority="793" operator="equal">
      <formula>#REF!</formula>
    </cfRule>
    <cfRule type="cellIs" dxfId="378" priority="794" operator="equal">
      <formula>#REF!</formula>
    </cfRule>
    <cfRule type="cellIs" dxfId="377" priority="795" operator="equal">
      <formula>#REF!</formula>
    </cfRule>
    <cfRule type="cellIs" dxfId="376" priority="796" operator="equal">
      <formula>#REF!</formula>
    </cfRule>
    <cfRule type="cellIs" dxfId="375" priority="797" operator="equal">
      <formula>#REF!</formula>
    </cfRule>
    <cfRule type="cellIs" dxfId="374" priority="798" operator="equal">
      <formula>#REF!</formula>
    </cfRule>
    <cfRule type="cellIs" dxfId="373" priority="799" operator="equal">
      <formula>#REF!</formula>
    </cfRule>
    <cfRule type="cellIs" dxfId="372" priority="800" operator="equal">
      <formula>#REF!</formula>
    </cfRule>
    <cfRule type="cellIs" dxfId="371" priority="801" operator="equal">
      <formula>#REF!</formula>
    </cfRule>
    <cfRule type="cellIs" dxfId="370" priority="802" operator="equal">
      <formula>#REF!</formula>
    </cfRule>
    <cfRule type="cellIs" dxfId="369" priority="803" operator="equal">
      <formula>#REF!</formula>
    </cfRule>
    <cfRule type="cellIs" dxfId="368" priority="804" operator="equal">
      <formula>#REF!</formula>
    </cfRule>
    <cfRule type="cellIs" dxfId="367" priority="805" operator="equal">
      <formula>#REF!</formula>
    </cfRule>
    <cfRule type="cellIs" dxfId="366" priority="806" operator="equal">
      <formula>"EXTREMO (RC/F)"</formula>
    </cfRule>
    <cfRule type="cellIs" dxfId="365" priority="807" operator="equal">
      <formula>"ALTO (RC/F)"</formula>
    </cfRule>
    <cfRule type="cellIs" dxfId="364" priority="808" operator="equal">
      <formula>"MODERADO (RC/F)"</formula>
    </cfRule>
    <cfRule type="cellIs" dxfId="363" priority="809" operator="equal">
      <formula>"EXTREMO"</formula>
    </cfRule>
    <cfRule type="cellIs" dxfId="362" priority="810" operator="equal">
      <formula>"ALTO"</formula>
    </cfRule>
    <cfRule type="cellIs" dxfId="361" priority="811" operator="equal">
      <formula>"MODERADO"</formula>
    </cfRule>
    <cfRule type="cellIs" dxfId="360" priority="812" operator="equal">
      <formula>"BAJO"</formula>
    </cfRule>
    <cfRule type="cellIs" dxfId="359" priority="813" operator="equal">
      <formula>#REF!</formula>
    </cfRule>
    <cfRule type="cellIs" dxfId="358" priority="814" operator="equal">
      <formula>#REF!</formula>
    </cfRule>
    <cfRule type="cellIs" dxfId="357" priority="815" operator="equal">
      <formula>#REF!</formula>
    </cfRule>
  </conditionalFormatting>
  <conditionalFormatting sqref="AV76:AV77">
    <cfRule type="cellIs" dxfId="356" priority="767" operator="equal">
      <formula>#REF!</formula>
    </cfRule>
    <cfRule type="cellIs" dxfId="355" priority="781" operator="equal">
      <formula>#REF!</formula>
    </cfRule>
  </conditionalFormatting>
  <conditionalFormatting sqref="AV76:AV78">
    <cfRule type="cellIs" dxfId="354" priority="721" operator="equal">
      <formula>#REF!</formula>
    </cfRule>
    <cfRule type="cellIs" dxfId="353" priority="722" operator="equal">
      <formula>#REF!</formula>
    </cfRule>
  </conditionalFormatting>
  <conditionalFormatting sqref="AV77">
    <cfRule type="cellIs" dxfId="352" priority="756" operator="equal">
      <formula>#REF!</formula>
    </cfRule>
    <cfRule type="cellIs" dxfId="351" priority="757" operator="equal">
      <formula>#REF!</formula>
    </cfRule>
    <cfRule type="cellIs" dxfId="350" priority="758" operator="equal">
      <formula>#REF!</formula>
    </cfRule>
    <cfRule type="cellIs" dxfId="349" priority="759" operator="equal">
      <formula>#REF!</formula>
    </cfRule>
    <cfRule type="cellIs" dxfId="348" priority="760" operator="equal">
      <formula>#REF!</formula>
    </cfRule>
    <cfRule type="cellIs" dxfId="347" priority="761" operator="equal">
      <formula>#REF!</formula>
    </cfRule>
    <cfRule type="cellIs" dxfId="346" priority="762" operator="equal">
      <formula>#REF!</formula>
    </cfRule>
    <cfRule type="cellIs" dxfId="345" priority="763" operator="equal">
      <formula>#REF!</formula>
    </cfRule>
    <cfRule type="cellIs" dxfId="344" priority="764" operator="equal">
      <formula>#REF!</formula>
    </cfRule>
    <cfRule type="cellIs" dxfId="343" priority="765" operator="equal">
      <formula>#REF!</formula>
    </cfRule>
    <cfRule type="cellIs" dxfId="342" priority="766" operator="equal">
      <formula>#REF!</formula>
    </cfRule>
    <cfRule type="cellIs" dxfId="341" priority="768" operator="equal">
      <formula>#REF!</formula>
    </cfRule>
    <cfRule type="cellIs" dxfId="340" priority="769" operator="equal">
      <formula>#REF!</formula>
    </cfRule>
    <cfRule type="cellIs" dxfId="339" priority="770" operator="equal">
      <formula>#REF!</formula>
    </cfRule>
    <cfRule type="cellIs" dxfId="338" priority="771" operator="equal">
      <formula>#REF!</formula>
    </cfRule>
    <cfRule type="cellIs" dxfId="337" priority="772" operator="equal">
      <formula>#REF!</formula>
    </cfRule>
    <cfRule type="cellIs" dxfId="336" priority="773" operator="equal">
      <formula>"EXTREMO (RC/F)"</formula>
    </cfRule>
    <cfRule type="cellIs" dxfId="335" priority="774" operator="equal">
      <formula>"ALTO (RC/F)"</formula>
    </cfRule>
    <cfRule type="cellIs" dxfId="334" priority="775" operator="equal">
      <formula>"MODERADO (RC/F)"</formula>
    </cfRule>
    <cfRule type="cellIs" dxfId="333" priority="776" operator="equal">
      <formula>"EXTREMO"</formula>
    </cfRule>
    <cfRule type="cellIs" dxfId="332" priority="777" operator="equal">
      <formula>"ALTO"</formula>
    </cfRule>
    <cfRule type="cellIs" dxfId="331" priority="778" operator="equal">
      <formula>"MODERADO"</formula>
    </cfRule>
    <cfRule type="cellIs" dxfId="330" priority="779" operator="equal">
      <formula>"BAJO"</formula>
    </cfRule>
    <cfRule type="cellIs" dxfId="329" priority="780" operator="equal">
      <formula>#REF!</formula>
    </cfRule>
    <cfRule type="cellIs" dxfId="328" priority="782" operator="equal">
      <formula>#REF!</formula>
    </cfRule>
  </conditionalFormatting>
  <conditionalFormatting sqref="AV77:AV78">
    <cfRule type="cellIs" dxfId="327" priority="736" operator="equal">
      <formula>#REF!</formula>
    </cfRule>
    <cfRule type="cellIs" dxfId="326" priority="750" operator="equal">
      <formula>#REF!</formula>
    </cfRule>
  </conditionalFormatting>
  <conditionalFormatting sqref="AV78">
    <cfRule type="cellIs" dxfId="325" priority="642" operator="equal">
      <formula>#REF!</formula>
    </cfRule>
    <cfRule type="cellIs" dxfId="324" priority="643" operator="equal">
      <formula>#REF!</formula>
    </cfRule>
    <cfRule type="cellIs" dxfId="323" priority="644" operator="equal">
      <formula>#REF!</formula>
    </cfRule>
    <cfRule type="cellIs" dxfId="322" priority="645" operator="equal">
      <formula>#REF!</formula>
    </cfRule>
    <cfRule type="cellIs" dxfId="321" priority="646" operator="equal">
      <formula>#REF!</formula>
    </cfRule>
    <cfRule type="cellIs" dxfId="320" priority="647" operator="equal">
      <formula>#REF!</formula>
    </cfRule>
    <cfRule type="cellIs" dxfId="319" priority="648" operator="equal">
      <formula>#REF!</formula>
    </cfRule>
    <cfRule type="cellIs" dxfId="318" priority="649" operator="equal">
      <formula>#REF!</formula>
    </cfRule>
    <cfRule type="cellIs" dxfId="317" priority="650" operator="equal">
      <formula>#REF!</formula>
    </cfRule>
    <cfRule type="cellIs" dxfId="316" priority="651" operator="equal">
      <formula>#REF!</formula>
    </cfRule>
    <cfRule type="cellIs" dxfId="315" priority="652" operator="equal">
      <formula>#REF!</formula>
    </cfRule>
    <cfRule type="cellIs" dxfId="314" priority="653" operator="equal">
      <formula>#REF!</formula>
    </cfRule>
    <cfRule type="cellIs" dxfId="313" priority="654" operator="equal">
      <formula>#REF!</formula>
    </cfRule>
    <cfRule type="cellIs" dxfId="312" priority="655" operator="equal">
      <formula>#REF!</formula>
    </cfRule>
    <cfRule type="cellIs" dxfId="311" priority="656" operator="equal">
      <formula>#REF!</formula>
    </cfRule>
    <cfRule type="cellIs" dxfId="310" priority="657" operator="equal">
      <formula>#REF!</formula>
    </cfRule>
    <cfRule type="cellIs" dxfId="309" priority="658" operator="equal">
      <formula>#REF!</formula>
    </cfRule>
    <cfRule type="cellIs" dxfId="308" priority="659" operator="equal">
      <formula>#REF!</formula>
    </cfRule>
    <cfRule type="cellIs" dxfId="307" priority="660" operator="equal">
      <formula>#REF!</formula>
    </cfRule>
    <cfRule type="cellIs" dxfId="306" priority="661" operator="equal">
      <formula>#REF!</formula>
    </cfRule>
    <cfRule type="cellIs" dxfId="305" priority="662" operator="equal">
      <formula>#REF!</formula>
    </cfRule>
    <cfRule type="cellIs" dxfId="304" priority="663" operator="equal">
      <formula>#REF!</formula>
    </cfRule>
    <cfRule type="cellIs" dxfId="303" priority="664" operator="equal">
      <formula>#REF!</formula>
    </cfRule>
    <cfRule type="cellIs" dxfId="302" priority="665" operator="equal">
      <formula>"EXTREMO (RC/F)"</formula>
    </cfRule>
    <cfRule type="cellIs" dxfId="301" priority="666" operator="equal">
      <formula>"ALTO (RC/F)"</formula>
    </cfRule>
    <cfRule type="cellIs" dxfId="300" priority="667" operator="equal">
      <formula>"MODERADO (RC/F)"</formula>
    </cfRule>
    <cfRule type="cellIs" dxfId="299" priority="668" operator="equal">
      <formula>"EXTREMO"</formula>
    </cfRule>
    <cfRule type="cellIs" dxfId="298" priority="669" operator="equal">
      <formula>"ALTO"</formula>
    </cfRule>
    <cfRule type="cellIs" dxfId="297" priority="670" operator="equal">
      <formula>"MODERADO"</formula>
    </cfRule>
    <cfRule type="cellIs" dxfId="296" priority="671" operator="equal">
      <formula>"BAJO"</formula>
    </cfRule>
    <cfRule type="cellIs" dxfId="295" priority="672" operator="equal">
      <formula>#REF!</formula>
    </cfRule>
    <cfRule type="cellIs" dxfId="294" priority="673" operator="equal">
      <formula>#REF!</formula>
    </cfRule>
    <cfRule type="cellIs" dxfId="293" priority="674" operator="equal">
      <formula>#REF!</formula>
    </cfRule>
    <cfRule type="cellIs" dxfId="292" priority="675" operator="equal">
      <formula>#REF!</formula>
    </cfRule>
    <cfRule type="cellIs" dxfId="291" priority="676" operator="equal">
      <formula>#REF!</formula>
    </cfRule>
    <cfRule type="cellIs" dxfId="290" priority="677" operator="equal">
      <formula>#REF!</formula>
    </cfRule>
    <cfRule type="cellIs" dxfId="289" priority="678" operator="equal">
      <formula>#REF!</formula>
    </cfRule>
    <cfRule type="cellIs" dxfId="288" priority="679" operator="equal">
      <formula>#REF!</formula>
    </cfRule>
    <cfRule type="cellIs" dxfId="287" priority="680" operator="equal">
      <formula>#REF!</formula>
    </cfRule>
    <cfRule type="cellIs" dxfId="286" priority="681" operator="equal">
      <formula>#REF!</formula>
    </cfRule>
    <cfRule type="cellIs" dxfId="285" priority="682" operator="equal">
      <formula>#REF!</formula>
    </cfRule>
    <cfRule type="cellIs" dxfId="284" priority="683" operator="equal">
      <formula>#REF!</formula>
    </cfRule>
    <cfRule type="cellIs" dxfId="283" priority="684" operator="equal">
      <formula>#REF!</formula>
    </cfRule>
    <cfRule type="cellIs" dxfId="282" priority="685" operator="equal">
      <formula>#REF!</formula>
    </cfRule>
    <cfRule type="cellIs" dxfId="281" priority="686" operator="equal">
      <formula>#REF!</formula>
    </cfRule>
    <cfRule type="cellIs" dxfId="280" priority="687" operator="equal">
      <formula>#REF!</formula>
    </cfRule>
    <cfRule type="cellIs" dxfId="279" priority="688" operator="equal">
      <formula>#REF!</formula>
    </cfRule>
    <cfRule type="cellIs" dxfId="278" priority="689" operator="equal">
      <formula>#REF!</formula>
    </cfRule>
    <cfRule type="cellIs" dxfId="277" priority="690" operator="equal">
      <formula>#REF!</formula>
    </cfRule>
    <cfRule type="cellIs" dxfId="276" priority="691" operator="equal">
      <formula>#REF!</formula>
    </cfRule>
    <cfRule type="cellIs" dxfId="275" priority="692" operator="equal">
      <formula>#REF!</formula>
    </cfRule>
    <cfRule type="cellIs" dxfId="274" priority="693" operator="equal">
      <formula>#REF!</formula>
    </cfRule>
    <cfRule type="cellIs" dxfId="273" priority="694" operator="equal">
      <formula>#REF!</formula>
    </cfRule>
    <cfRule type="cellIs" dxfId="272" priority="695" operator="equal">
      <formula>#REF!</formula>
    </cfRule>
    <cfRule type="cellIs" dxfId="271" priority="696" operator="equal">
      <formula>#REF!</formula>
    </cfRule>
    <cfRule type="cellIs" dxfId="270" priority="697" operator="equal">
      <formula>#REF!</formula>
    </cfRule>
    <cfRule type="cellIs" dxfId="269" priority="698" operator="equal">
      <formula>#REF!</formula>
    </cfRule>
    <cfRule type="cellIs" dxfId="268" priority="699" operator="equal">
      <formula>#REF!</formula>
    </cfRule>
    <cfRule type="cellIs" dxfId="267" priority="700" operator="equal">
      <formula>#REF!</formula>
    </cfRule>
    <cfRule type="cellIs" dxfId="266" priority="701" operator="equal">
      <formula>#REF!</formula>
    </cfRule>
    <cfRule type="cellIs" dxfId="265" priority="702" operator="equal">
      <formula>#REF!</formula>
    </cfRule>
    <cfRule type="cellIs" dxfId="264" priority="703" operator="equal">
      <formula>#REF!</formula>
    </cfRule>
    <cfRule type="cellIs" dxfId="263" priority="704" operator="equal">
      <formula>#REF!</formula>
    </cfRule>
    <cfRule type="cellIs" dxfId="262" priority="705" operator="equal">
      <formula>#REF!</formula>
    </cfRule>
    <cfRule type="cellIs" dxfId="261" priority="706" operator="equal">
      <formula>#REF!</formula>
    </cfRule>
    <cfRule type="cellIs" dxfId="260" priority="707" operator="equal">
      <formula>#REF!</formula>
    </cfRule>
    <cfRule type="cellIs" dxfId="259" priority="708" operator="equal">
      <formula>#REF!</formula>
    </cfRule>
    <cfRule type="cellIs" dxfId="258" priority="709" operator="equal">
      <formula>#REF!</formula>
    </cfRule>
    <cfRule type="cellIs" dxfId="257" priority="710" operator="equal">
      <formula>#REF!</formula>
    </cfRule>
    <cfRule type="cellIs" dxfId="256" priority="711" operator="equal">
      <formula>#REF!</formula>
    </cfRule>
    <cfRule type="cellIs" dxfId="255" priority="712" operator="equal">
      <formula>#REF!</formula>
    </cfRule>
    <cfRule type="cellIs" dxfId="254" priority="713" operator="equal">
      <formula>#REF!</formula>
    </cfRule>
    <cfRule type="cellIs" dxfId="253" priority="714" operator="equal">
      <formula>#REF!</formula>
    </cfRule>
    <cfRule type="cellIs" dxfId="252" priority="715" operator="equal">
      <formula>#REF!</formula>
    </cfRule>
    <cfRule type="cellIs" dxfId="251" priority="716" operator="equal">
      <formula>#REF!</formula>
    </cfRule>
    <cfRule type="cellIs" dxfId="250" priority="717" operator="equal">
      <formula>#REF!</formula>
    </cfRule>
    <cfRule type="cellIs" dxfId="249" priority="718" operator="equal">
      <formula>#REF!</formula>
    </cfRule>
    <cfRule type="cellIs" dxfId="248" priority="719" operator="equal">
      <formula>#REF!</formula>
    </cfRule>
    <cfRule type="cellIs" dxfId="247" priority="720" operator="equal">
      <formula>#REF!</formula>
    </cfRule>
    <cfRule type="cellIs" dxfId="246" priority="723" operator="equal">
      <formula>#REF!</formula>
    </cfRule>
    <cfRule type="cellIs" dxfId="245" priority="724" operator="equal">
      <formula>#REF!</formula>
    </cfRule>
    <cfRule type="cellIs" dxfId="244" priority="725" operator="equal">
      <formula>#REF!</formula>
    </cfRule>
    <cfRule type="cellIs" dxfId="243" priority="726" operator="equal">
      <formula>#REF!</formula>
    </cfRule>
    <cfRule type="cellIs" dxfId="242" priority="727" operator="equal">
      <formula>#REF!</formula>
    </cfRule>
    <cfRule type="cellIs" dxfId="241" priority="728" operator="equal">
      <formula>#REF!</formula>
    </cfRule>
    <cfRule type="cellIs" dxfId="240" priority="729" operator="equal">
      <formula>#REF!</formula>
    </cfRule>
    <cfRule type="cellIs" dxfId="239" priority="730" operator="equal">
      <formula>#REF!</formula>
    </cfRule>
    <cfRule type="cellIs" dxfId="238" priority="731" operator="equal">
      <formula>#REF!</formula>
    </cfRule>
    <cfRule type="cellIs" dxfId="237" priority="732" operator="equal">
      <formula>#REF!</formula>
    </cfRule>
    <cfRule type="cellIs" dxfId="236" priority="733" operator="equal">
      <formula>#REF!</formula>
    </cfRule>
    <cfRule type="cellIs" dxfId="235" priority="734" operator="equal">
      <formula>#REF!</formula>
    </cfRule>
    <cfRule type="cellIs" dxfId="234" priority="735" operator="equal">
      <formula>#REF!</formula>
    </cfRule>
    <cfRule type="cellIs" dxfId="233" priority="737" operator="equal">
      <formula>#REF!</formula>
    </cfRule>
    <cfRule type="cellIs" dxfId="232" priority="738" operator="equal">
      <formula>#REF!</formula>
    </cfRule>
    <cfRule type="cellIs" dxfId="231" priority="739" operator="equal">
      <formula>#REF!</formula>
    </cfRule>
    <cfRule type="cellIs" dxfId="230" priority="740" operator="equal">
      <formula>#REF!</formula>
    </cfRule>
    <cfRule type="cellIs" dxfId="229" priority="741" operator="equal">
      <formula>#REF!</formula>
    </cfRule>
    <cfRule type="cellIs" dxfId="228" priority="742" operator="equal">
      <formula>"EXTREMO (RC/F)"</formula>
    </cfRule>
    <cfRule type="cellIs" dxfId="227" priority="743" operator="equal">
      <formula>"ALTO (RC/F)"</formula>
    </cfRule>
    <cfRule type="cellIs" dxfId="226" priority="744" operator="equal">
      <formula>"MODERADO (RC/F)"</formula>
    </cfRule>
    <cfRule type="cellIs" dxfId="225" priority="745" operator="equal">
      <formula>"EXTREMO"</formula>
    </cfRule>
    <cfRule type="cellIs" dxfId="224" priority="746" operator="equal">
      <formula>"ALTO"</formula>
    </cfRule>
    <cfRule type="cellIs" dxfId="223" priority="747" operator="equal">
      <formula>"MODERADO"</formula>
    </cfRule>
    <cfRule type="cellIs" dxfId="222" priority="748" operator="equal">
      <formula>"BAJO"</formula>
    </cfRule>
    <cfRule type="cellIs" dxfId="221" priority="749" operator="equal">
      <formula>#REF!</formula>
    </cfRule>
    <cfRule type="cellIs" dxfId="220" priority="751" operator="equal">
      <formula>#REF!</formula>
    </cfRule>
  </conditionalFormatting>
  <conditionalFormatting sqref="AV78:AV79">
    <cfRule type="cellIs" dxfId="219" priority="606" operator="equal">
      <formula>#REF!</formula>
    </cfRule>
    <cfRule type="cellIs" dxfId="218" priority="614" operator="equal">
      <formula>#REF!</formula>
    </cfRule>
    <cfRule type="cellIs" dxfId="217" priority="623" operator="equal">
      <formula>#REF!</formula>
    </cfRule>
  </conditionalFormatting>
  <conditionalFormatting sqref="AV79">
    <cfRule type="cellIs" dxfId="216" priority="607" operator="equal">
      <formula>#REF!</formula>
    </cfRule>
    <cfRule type="cellIs" dxfId="215" priority="608" operator="equal">
      <formula>#REF!</formula>
    </cfRule>
    <cfRule type="cellIs" dxfId="214" priority="609" operator="equal">
      <formula>#REF!</formula>
    </cfRule>
    <cfRule type="cellIs" dxfId="213" priority="610" operator="equal">
      <formula>#REF!</formula>
    </cfRule>
    <cfRule type="cellIs" dxfId="212" priority="611" operator="equal">
      <formula>#REF!</formula>
    </cfRule>
    <cfRule type="cellIs" dxfId="211" priority="612" operator="equal">
      <formula>#REF!</formula>
    </cfRule>
    <cfRule type="cellIs" dxfId="210" priority="613" operator="equal">
      <formula>#REF!</formula>
    </cfRule>
    <cfRule type="cellIs" dxfId="209" priority="615" operator="equal">
      <formula>#REF!</formula>
    </cfRule>
    <cfRule type="cellIs" dxfId="208" priority="616" operator="equal">
      <formula>#REF!</formula>
    </cfRule>
    <cfRule type="cellIs" dxfId="207" priority="617" operator="equal">
      <formula>#REF!</formula>
    </cfRule>
    <cfRule type="cellIs" dxfId="206" priority="618" operator="equal">
      <formula>#REF!</formula>
    </cfRule>
    <cfRule type="cellIs" dxfId="205" priority="619" operator="equal">
      <formula>#REF!</formula>
    </cfRule>
    <cfRule type="cellIs" dxfId="204" priority="620" operator="equal">
      <formula>#REF!</formula>
    </cfRule>
    <cfRule type="cellIs" dxfId="203" priority="621" operator="equal">
      <formula>#REF!</formula>
    </cfRule>
    <cfRule type="cellIs" dxfId="202" priority="622" operator="equal">
      <formula>#REF!</formula>
    </cfRule>
    <cfRule type="cellIs" dxfId="201" priority="624" operator="equal">
      <formula>#REF!</formula>
    </cfRule>
    <cfRule type="cellIs" dxfId="200" priority="625" operator="equal">
      <formula>#REF!</formula>
    </cfRule>
    <cfRule type="cellIs" dxfId="199" priority="626" operator="equal">
      <formula>#REF!</formula>
    </cfRule>
    <cfRule type="cellIs" dxfId="198" priority="627" operator="equal">
      <formula>#REF!</formula>
    </cfRule>
    <cfRule type="cellIs" dxfId="197" priority="628" operator="equal">
      <formula>#REF!</formula>
    </cfRule>
    <cfRule type="cellIs" dxfId="196" priority="629" operator="equal">
      <formula>#REF!</formula>
    </cfRule>
    <cfRule type="cellIs" dxfId="195" priority="630" operator="equal">
      <formula>#REF!</formula>
    </cfRule>
    <cfRule type="cellIs" dxfId="194" priority="631" operator="equal">
      <formula>#REF!</formula>
    </cfRule>
    <cfRule type="cellIs" dxfId="193" priority="632" operator="equal">
      <formula>"EXTREMO (RC/F)"</formula>
    </cfRule>
    <cfRule type="cellIs" dxfId="192" priority="633" operator="equal">
      <formula>"ALTO (RC/F)"</formula>
    </cfRule>
    <cfRule type="cellIs" dxfId="191" priority="634" operator="equal">
      <formula>"MODERADO (RC/F)"</formula>
    </cfRule>
    <cfRule type="cellIs" dxfId="190" priority="635" operator="equal">
      <formula>"EXTREMO"</formula>
    </cfRule>
    <cfRule type="cellIs" dxfId="189" priority="636" operator="equal">
      <formula>"ALTO"</formula>
    </cfRule>
    <cfRule type="cellIs" dxfId="188" priority="637" operator="equal">
      <formula>"MODERADO"</formula>
    </cfRule>
    <cfRule type="cellIs" dxfId="187" priority="638" operator="equal">
      <formula>"BAJO"</formula>
    </cfRule>
  </conditionalFormatting>
  <conditionalFormatting sqref="AW85">
    <cfRule type="cellIs" dxfId="186" priority="474" operator="equal">
      <formula>"EXTREMO (RC/F)"</formula>
    </cfRule>
    <cfRule type="cellIs" dxfId="185" priority="475" operator="equal">
      <formula>"ALTO (RC/F)"</formula>
    </cfRule>
    <cfRule type="cellIs" dxfId="184" priority="476" operator="equal">
      <formula>"MODERADO (RC/F)"</formula>
    </cfRule>
    <cfRule type="cellIs" dxfId="183" priority="477" operator="equal">
      <formula>"EXTREMO"</formula>
    </cfRule>
    <cfRule type="cellIs" dxfId="182" priority="478" operator="equal">
      <formula>"ALTO"</formula>
    </cfRule>
    <cfRule type="cellIs" dxfId="181" priority="479" operator="equal">
      <formula>"MODERADO"</formula>
    </cfRule>
    <cfRule type="cellIs" dxfId="180" priority="480" operator="equal">
      <formula>"BAJO"</formula>
    </cfRule>
    <cfRule type="cellIs" dxfId="179" priority="481" operator="equal">
      <formula>#REF!</formula>
    </cfRule>
    <cfRule type="cellIs" dxfId="178" priority="482" operator="equal">
      <formula>#REF!</formula>
    </cfRule>
    <cfRule type="cellIs" dxfId="177" priority="483" operator="equal">
      <formula>#REF!</formula>
    </cfRule>
    <cfRule type="cellIs" dxfId="176" priority="484" operator="equal">
      <formula>#REF!</formula>
    </cfRule>
    <cfRule type="cellIs" dxfId="175" priority="485" operator="equal">
      <formula>#REF!</formula>
    </cfRule>
    <cfRule type="cellIs" dxfId="174" priority="486" operator="equal">
      <formula>#REF!</formula>
    </cfRule>
    <cfRule type="cellIs" dxfId="173" priority="487" operator="equal">
      <formula>#REF!</formula>
    </cfRule>
    <cfRule type="cellIs" dxfId="172" priority="488" operator="equal">
      <formula>#REF!</formula>
    </cfRule>
    <cfRule type="cellIs" dxfId="171" priority="489" operator="equal">
      <formula>#REF!</formula>
    </cfRule>
    <cfRule type="cellIs" dxfId="170" priority="490" operator="equal">
      <formula>#REF!</formula>
    </cfRule>
    <cfRule type="cellIs" dxfId="169" priority="491" operator="equal">
      <formula>#REF!</formula>
    </cfRule>
    <cfRule type="cellIs" dxfId="168" priority="492" operator="equal">
      <formula>#REF!</formula>
    </cfRule>
    <cfRule type="cellIs" dxfId="167" priority="493" operator="equal">
      <formula>#REF!</formula>
    </cfRule>
    <cfRule type="cellIs" dxfId="166" priority="494" operator="equal">
      <formula>#REF!</formula>
    </cfRule>
    <cfRule type="cellIs" dxfId="165" priority="495" operator="equal">
      <formula>#REF!</formula>
    </cfRule>
    <cfRule type="cellIs" dxfId="164" priority="496" operator="equal">
      <formula>#REF!</formula>
    </cfRule>
    <cfRule type="cellIs" dxfId="163" priority="497" operator="equal">
      <formula>#REF!</formula>
    </cfRule>
    <cfRule type="cellIs" dxfId="162" priority="498" operator="equal">
      <formula>#REF!</formula>
    </cfRule>
    <cfRule type="cellIs" dxfId="161" priority="499" operator="equal">
      <formula>#REF!</formula>
    </cfRule>
    <cfRule type="cellIs" dxfId="160" priority="500" operator="equal">
      <formula>#REF!</formula>
    </cfRule>
    <cfRule type="cellIs" dxfId="159" priority="501" operator="equal">
      <formula>#REF!</formula>
    </cfRule>
    <cfRule type="cellIs" dxfId="158" priority="502" operator="equal">
      <formula>#REF!</formula>
    </cfRule>
    <cfRule type="cellIs" dxfId="157" priority="503" operator="equal">
      <formula>#REF!</formula>
    </cfRule>
    <cfRule type="cellIs" dxfId="156" priority="504" operator="equal">
      <formula>#REF!</formula>
    </cfRule>
    <cfRule type="cellIs" dxfId="155" priority="505" operator="equal">
      <formula>#REF!</formula>
    </cfRule>
    <cfRule type="cellIs" dxfId="154" priority="506" operator="equal">
      <formula>#REF!</formula>
    </cfRule>
    <cfRule type="cellIs" dxfId="153" priority="507" operator="equal">
      <formula>#REF!</formula>
    </cfRule>
    <cfRule type="cellIs" dxfId="152" priority="508" operator="equal">
      <formula>#REF!</formula>
    </cfRule>
    <cfRule type="cellIs" dxfId="151" priority="509" operator="equal">
      <formula>#REF!</formula>
    </cfRule>
    <cfRule type="cellIs" dxfId="150" priority="510" operator="equal">
      <formula>#REF!</formula>
    </cfRule>
    <cfRule type="cellIs" dxfId="149" priority="511" operator="equal">
      <formula>#REF!</formula>
    </cfRule>
    <cfRule type="cellIs" dxfId="148" priority="512" operator="equal">
      <formula>#REF!</formula>
    </cfRule>
    <cfRule type="cellIs" dxfId="147" priority="513" operator="equal">
      <formula>#REF!</formula>
    </cfRule>
    <cfRule type="cellIs" dxfId="146" priority="514" operator="equal">
      <formula>#REF!</formula>
    </cfRule>
    <cfRule type="cellIs" dxfId="145" priority="516" operator="equal">
      <formula>#REF!</formula>
    </cfRule>
    <cfRule type="cellIs" dxfId="144" priority="517" operator="equal">
      <formula>#REF!</formula>
    </cfRule>
    <cfRule type="cellIs" dxfId="143" priority="518" operator="equal">
      <formula>#REF!</formula>
    </cfRule>
    <cfRule type="cellIs" dxfId="142" priority="519" operator="equal">
      <formula>#REF!</formula>
    </cfRule>
    <cfRule type="cellIs" dxfId="141" priority="520" operator="equal">
      <formula>#REF!</formula>
    </cfRule>
    <cfRule type="cellIs" dxfId="140" priority="521" operator="equal">
      <formula>#REF!</formula>
    </cfRule>
    <cfRule type="cellIs" dxfId="139" priority="522" operator="equal">
      <formula>#REF!</formula>
    </cfRule>
    <cfRule type="cellIs" dxfId="138" priority="523" operator="equal">
      <formula>#REF!</formula>
    </cfRule>
    <cfRule type="cellIs" dxfId="137" priority="525" operator="equal">
      <formula>#REF!</formula>
    </cfRule>
    <cfRule type="cellIs" dxfId="136" priority="526" operator="equal">
      <formula>#REF!</formula>
    </cfRule>
    <cfRule type="cellIs" dxfId="135" priority="528" operator="equal">
      <formula>#REF!</formula>
    </cfRule>
    <cfRule type="cellIs" dxfId="134" priority="529" operator="equal">
      <formula>#REF!</formula>
    </cfRule>
    <cfRule type="cellIs" dxfId="133" priority="530" operator="equal">
      <formula>#REF!</formula>
    </cfRule>
    <cfRule type="cellIs" dxfId="132" priority="531" operator="equal">
      <formula>#REF!</formula>
    </cfRule>
    <cfRule type="cellIs" dxfId="131" priority="532" operator="equal">
      <formula>#REF!</formula>
    </cfRule>
    <cfRule type="cellIs" dxfId="130" priority="533" operator="equal">
      <formula>"EXTREMO (RC/F)"</formula>
    </cfRule>
    <cfRule type="cellIs" dxfId="129" priority="534" operator="equal">
      <formula>"ALTO (RC/F)"</formula>
    </cfRule>
    <cfRule type="cellIs" dxfId="128" priority="535" operator="equal">
      <formula>"MODERADO (RC/F)"</formula>
    </cfRule>
    <cfRule type="cellIs" dxfId="127" priority="536" operator="equal">
      <formula>"EXTREMO"</formula>
    </cfRule>
    <cfRule type="cellIs" dxfId="126" priority="537" operator="equal">
      <formula>"ALTO"</formula>
    </cfRule>
    <cfRule type="cellIs" dxfId="125" priority="538" operator="equal">
      <formula>"MODERADO"</formula>
    </cfRule>
    <cfRule type="cellIs" dxfId="124" priority="539" operator="equal">
      <formula>"BAJO"</formula>
    </cfRule>
  </conditionalFormatting>
  <conditionalFormatting sqref="AW85:AW86">
    <cfRule type="cellIs" dxfId="123" priority="515" operator="equal">
      <formula>#REF!</formula>
    </cfRule>
    <cfRule type="cellIs" dxfId="122" priority="524" operator="equal">
      <formula>#REF!</formula>
    </cfRule>
    <cfRule type="cellIs" dxfId="121" priority="527" operator="equal">
      <formula>#REF!</formula>
    </cfRule>
  </conditionalFormatting>
  <conditionalFormatting sqref="AX86:AY86 R44">
    <cfRule type="cellIs" dxfId="120" priority="1234" operator="equal">
      <formula>#REF!</formula>
    </cfRule>
  </conditionalFormatting>
  <dataValidations count="1">
    <dataValidation type="list" allowBlank="1" showInputMessage="1" showErrorMessage="1" sqref="B5:B24 R45:S47 Q46:R47 S48 R49:S49 R50 T47 T50 P45:P50 AP63 AP66 AC62:AC67 AD63:AD64 AH62:AH64 AL62:AL66 AH66:AH67 AW75:BB75 AV97 AV95 AV93 AV91 AV87 AV89 R64:S66 Q65:R66 S67 R68:S68 R69 T66 T69 P64:P69 P79:P84" xr:uid="{DB7CF15E-8A13-436D-BDFD-35ACDCEF7BE3}"/>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A4932221-60FF-4CB2-AD72-7456894B5CF9}">
          <x14:formula1>
            <xm:f>'Datos Validacion'!$G$5:$G$12</xm:f>
          </x14:formula1>
          <xm:sqref>C5:C24 Q44:T50 AD61:AD67 AH61:AH67 AW86:AZ86 AP61:AP66 AV76:AV79 AE61:AG61 AL62:AL67 AI61:AO61 AQ61:AS61 Q63:T69</xm:sqref>
        </x14:dataValidation>
        <x14:dataValidation type="list" allowBlank="1" showInputMessage="1" showErrorMessage="1" xr:uid="{9EC39111-DDD2-4CE5-82F6-BB6E7DD4E778}">
          <x14:formula1>
            <xm:f>'Datos Validacion'!$R$5:$R$9</xm:f>
          </x14:formula1>
          <xm:sqref>D3 F3 U43 W43 Y43 U62 W62 Y62 Q77 S77 U77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23F52-D46B-4FB2-B4DF-B5F877866893}">
  <dimension ref="A2:S28"/>
  <sheetViews>
    <sheetView workbookViewId="0">
      <selection activeCell="U32" sqref="U32"/>
    </sheetView>
  </sheetViews>
  <sheetFormatPr baseColWidth="10" defaultColWidth="11.42578125" defaultRowHeight="11.25"/>
  <cols>
    <col min="1" max="1" width="13.140625" style="515" customWidth="1"/>
    <col min="2" max="2" width="11.42578125" style="515"/>
    <col min="3" max="3" width="11.85546875" style="515" customWidth="1"/>
    <col min="4" max="4" width="7.5703125" style="515" bestFit="1" customWidth="1"/>
    <col min="5" max="17" width="4.140625" style="515" customWidth="1"/>
    <col min="18" max="19" width="5.28515625" style="515" customWidth="1"/>
    <col min="20" max="16384" width="11.42578125" style="515"/>
  </cols>
  <sheetData>
    <row r="2" spans="1:19">
      <c r="B2" s="1420" t="s">
        <v>480</v>
      </c>
      <c r="C2" s="1420"/>
    </row>
    <row r="3" spans="1:19">
      <c r="B3" s="516" t="s">
        <v>481</v>
      </c>
      <c r="C3" s="517"/>
    </row>
    <row r="4" spans="1:19">
      <c r="B4" s="516" t="s">
        <v>482</v>
      </c>
      <c r="C4" s="518"/>
    </row>
    <row r="5" spans="1:19">
      <c r="B5" s="516" t="s">
        <v>483</v>
      </c>
      <c r="C5" s="519"/>
    </row>
    <row r="6" spans="1:19">
      <c r="B6" s="516" t="s">
        <v>484</v>
      </c>
      <c r="C6" s="520"/>
    </row>
    <row r="8" spans="1:19">
      <c r="A8" s="1421" t="s">
        <v>485</v>
      </c>
      <c r="B8" s="1421"/>
      <c r="C8" s="1421"/>
      <c r="D8" s="1421"/>
      <c r="E8" s="1421"/>
      <c r="F8" s="1421"/>
      <c r="G8" s="1421"/>
      <c r="H8" s="1421"/>
      <c r="I8" s="1421"/>
      <c r="J8" s="1421"/>
      <c r="K8" s="1421"/>
      <c r="L8" s="1421"/>
      <c r="M8" s="1421"/>
      <c r="N8" s="521"/>
      <c r="O8" s="521"/>
      <c r="P8" s="521"/>
      <c r="Q8" s="521"/>
    </row>
    <row r="10" spans="1:19" ht="22.5" customHeight="1">
      <c r="A10" s="1422" t="s">
        <v>29</v>
      </c>
      <c r="B10" s="1422"/>
      <c r="C10" s="1425" t="s">
        <v>1416</v>
      </c>
      <c r="D10" s="1426"/>
      <c r="E10" s="1426"/>
      <c r="F10" s="1426"/>
      <c r="G10" s="1426"/>
      <c r="H10" s="1426"/>
      <c r="I10" s="1426"/>
      <c r="J10" s="1426"/>
      <c r="K10" s="1426"/>
      <c r="L10" s="1426"/>
      <c r="M10" s="1426"/>
      <c r="N10" s="1426"/>
      <c r="O10" s="1426"/>
      <c r="P10" s="1426"/>
      <c r="Q10" s="1426"/>
      <c r="R10" s="1426"/>
      <c r="S10" s="1427"/>
    </row>
    <row r="11" spans="1:19" ht="22.5" customHeight="1">
      <c r="A11" s="523" t="s">
        <v>488</v>
      </c>
      <c r="B11" s="523" t="s">
        <v>489</v>
      </c>
      <c r="C11" s="1428"/>
      <c r="D11" s="1429"/>
      <c r="E11" s="1429"/>
      <c r="F11" s="1429"/>
      <c r="G11" s="1429"/>
      <c r="H11" s="1429"/>
      <c r="I11" s="1429"/>
      <c r="J11" s="1429"/>
      <c r="K11" s="1429"/>
      <c r="L11" s="1429"/>
      <c r="M11" s="1429"/>
      <c r="N11" s="1429"/>
      <c r="O11" s="1429"/>
      <c r="P11" s="1429"/>
      <c r="Q11" s="1429"/>
      <c r="R11" s="1429"/>
      <c r="S11" s="1430"/>
    </row>
    <row r="12" spans="1:19" ht="22.5" customHeight="1">
      <c r="A12" s="523" t="s">
        <v>491</v>
      </c>
      <c r="B12" s="524">
        <v>1</v>
      </c>
      <c r="C12" s="525"/>
      <c r="D12" s="526"/>
      <c r="E12" s="526"/>
      <c r="F12" s="526"/>
      <c r="G12" s="526"/>
      <c r="H12" s="526"/>
      <c r="I12" s="526"/>
      <c r="J12" s="526"/>
      <c r="K12" s="526"/>
      <c r="L12" s="526"/>
      <c r="M12" s="526"/>
      <c r="N12" s="526"/>
      <c r="O12" s="526"/>
      <c r="P12" s="526"/>
      <c r="Q12" s="526"/>
      <c r="R12" s="527"/>
      <c r="S12" s="527"/>
    </row>
    <row r="13" spans="1:19" ht="22.5" customHeight="1">
      <c r="A13" s="523" t="s">
        <v>492</v>
      </c>
      <c r="B13" s="524">
        <v>0.8</v>
      </c>
      <c r="C13" s="528"/>
      <c r="D13" s="529"/>
      <c r="E13" s="526"/>
      <c r="F13" s="526"/>
      <c r="G13" s="526"/>
      <c r="H13" s="526"/>
      <c r="I13" s="526"/>
      <c r="J13" s="526"/>
      <c r="K13" s="526"/>
      <c r="L13" s="526"/>
      <c r="M13" s="526"/>
      <c r="N13" s="526"/>
      <c r="O13" s="526"/>
      <c r="P13" s="526"/>
      <c r="Q13" s="526"/>
      <c r="R13" s="527"/>
      <c r="S13" s="527"/>
    </row>
    <row r="14" spans="1:19" ht="22.5" customHeight="1">
      <c r="A14" s="523" t="s">
        <v>493</v>
      </c>
      <c r="B14" s="524">
        <v>0.6</v>
      </c>
      <c r="C14" s="528"/>
      <c r="D14" s="529"/>
      <c r="E14" s="529"/>
      <c r="F14" s="529"/>
      <c r="G14" s="529"/>
      <c r="H14" s="529"/>
      <c r="I14" s="529"/>
      <c r="J14" s="529"/>
      <c r="K14" s="529"/>
      <c r="L14" s="529"/>
      <c r="M14" s="526"/>
      <c r="N14" s="526"/>
      <c r="O14" s="526"/>
      <c r="P14" s="526"/>
      <c r="Q14" s="526" t="str">
        <f>'Matriz Riesgos-Acciones Dc2023'!A21</f>
        <v>3A</v>
      </c>
      <c r="R14" s="527"/>
      <c r="S14" s="527"/>
    </row>
    <row r="15" spans="1:19" ht="22.5" customHeight="1">
      <c r="A15" s="523" t="s">
        <v>494</v>
      </c>
      <c r="B15" s="524">
        <v>0.4</v>
      </c>
      <c r="C15" s="530"/>
      <c r="D15" s="529"/>
      <c r="E15" s="529" t="str">
        <f>'Matriz Riesgos-Acciones Dc2023'!A33</f>
        <v>7M</v>
      </c>
      <c r="F15" s="529" t="str">
        <f>'Matriz Riesgos-Acciones Dc2023'!A35</f>
        <v>8M</v>
      </c>
      <c r="G15" s="529" t="str">
        <f>'Matriz Riesgos-Acciones Dc2023'!A75</f>
        <v>19M</v>
      </c>
      <c r="H15" s="529"/>
      <c r="I15" s="529"/>
      <c r="J15" s="529"/>
      <c r="K15" s="529"/>
      <c r="L15" s="529"/>
      <c r="M15" s="526"/>
      <c r="N15" s="526"/>
      <c r="O15" s="526"/>
      <c r="P15" s="526"/>
      <c r="Q15" s="526"/>
      <c r="R15" s="527" t="str">
        <f>'Matriz Riesgos-Acciones Dc2023'!A16</f>
        <v>1E</v>
      </c>
      <c r="S15" s="527" t="str">
        <f>'Matriz Riesgos-Acciones Dc2023'!A19</f>
        <v>2E</v>
      </c>
    </row>
    <row r="16" spans="1:19" ht="22.5" customHeight="1">
      <c r="A16" s="523" t="s">
        <v>495</v>
      </c>
      <c r="B16" s="524">
        <v>0.2</v>
      </c>
      <c r="C16" s="531" t="str">
        <f>'Matriz Riesgos-Acciones Dc2023'!A32</f>
        <v>6B</v>
      </c>
      <c r="D16" s="531" t="str">
        <f>'Matriz Riesgos-Acciones Dc2023'!A77</f>
        <v>20B</v>
      </c>
      <c r="E16" s="529" t="str">
        <f>'Matriz Riesgos-Acciones Dc2023'!A41</f>
        <v>9M</v>
      </c>
      <c r="F16" s="529" t="str">
        <f>'Matriz Riesgos-Acciones Dc2023'!A49</f>
        <v>11M</v>
      </c>
      <c r="G16" s="529" t="str">
        <f>'Matriz Riesgos-Acciones Dc2023'!A52</f>
        <v>12M</v>
      </c>
      <c r="H16" s="529" t="str">
        <f>'Matriz Riesgos-Acciones Dc2023'!A55</f>
        <v>13M</v>
      </c>
      <c r="I16" s="529" t="str">
        <f>'Matriz Riesgos-Acciones Dc2023'!A58</f>
        <v>14M</v>
      </c>
      <c r="J16" s="529" t="str">
        <f>'Matriz Riesgos-Acciones Dc2023'!A61</f>
        <v>15M</v>
      </c>
      <c r="K16" s="529" t="str">
        <f>'Matriz Riesgos-Acciones Dc2023'!A66</f>
        <v>17M</v>
      </c>
      <c r="L16" s="529" t="str">
        <f>'Matriz Riesgos-Acciones Dc2023'!A71</f>
        <v>18M</v>
      </c>
      <c r="M16" s="526" t="str">
        <f>'Matriz Riesgos-Acciones Dc2023'!A22</f>
        <v>4A</v>
      </c>
      <c r="N16" s="526" t="str">
        <f>'Matriz Riesgos-Acciones Dc2023'!A27</f>
        <v>5A</v>
      </c>
      <c r="O16" s="526" t="str">
        <f>'Matriz Riesgos-Acciones Dc2023'!A44</f>
        <v>10A</v>
      </c>
      <c r="P16" s="526" t="str">
        <f>'Matriz Riesgos-Acciones Dc2023'!A63</f>
        <v>16A</v>
      </c>
      <c r="Q16" s="526"/>
      <c r="R16" s="527"/>
      <c r="S16" s="527"/>
    </row>
    <row r="17" spans="1:19" ht="22.5" customHeight="1">
      <c r="A17" s="1422" t="s">
        <v>31</v>
      </c>
      <c r="B17" s="523" t="s">
        <v>488</v>
      </c>
      <c r="C17" s="523" t="s">
        <v>496</v>
      </c>
      <c r="D17" s="523" t="s">
        <v>497</v>
      </c>
      <c r="E17" s="1422" t="s">
        <v>483</v>
      </c>
      <c r="F17" s="1422"/>
      <c r="G17" s="1422"/>
      <c r="H17" s="1422"/>
      <c r="I17" s="1422"/>
      <c r="J17" s="1422"/>
      <c r="K17" s="1422"/>
      <c r="L17" s="1422"/>
      <c r="M17" s="1422" t="s">
        <v>498</v>
      </c>
      <c r="N17" s="1422"/>
      <c r="O17" s="1422"/>
      <c r="P17" s="1422"/>
      <c r="Q17" s="1422"/>
      <c r="R17" s="1422" t="s">
        <v>499</v>
      </c>
      <c r="S17" s="1422"/>
    </row>
    <row r="18" spans="1:19" ht="22.5" customHeight="1">
      <c r="A18" s="1422"/>
      <c r="B18" s="523" t="s">
        <v>489</v>
      </c>
      <c r="C18" s="532">
        <v>0.2</v>
      </c>
      <c r="D18" s="532">
        <v>0.4</v>
      </c>
      <c r="E18" s="1424">
        <v>0.6</v>
      </c>
      <c r="F18" s="1424"/>
      <c r="G18" s="1424"/>
      <c r="H18" s="1424"/>
      <c r="I18" s="1424"/>
      <c r="J18" s="1424"/>
      <c r="K18" s="1424"/>
      <c r="L18" s="1424"/>
      <c r="M18" s="1424">
        <v>0.8</v>
      </c>
      <c r="N18" s="1424"/>
      <c r="O18" s="1424"/>
      <c r="P18" s="1424"/>
      <c r="Q18" s="1424"/>
      <c r="R18" s="1424">
        <v>1</v>
      </c>
      <c r="S18" s="1424"/>
    </row>
    <row r="20" spans="1:19" ht="12" thickBot="1"/>
    <row r="21" spans="1:19" ht="25.5" customHeight="1" thickBot="1">
      <c r="B21" s="1423" t="s">
        <v>726</v>
      </c>
      <c r="C21" s="1416" t="s">
        <v>727</v>
      </c>
      <c r="D21" s="1416"/>
      <c r="E21" s="1416"/>
      <c r="F21" s="1416"/>
      <c r="G21" s="1416"/>
      <c r="H21" s="1416"/>
      <c r="I21" s="1416"/>
      <c r="J21" s="1416"/>
      <c r="K21" s="1416"/>
      <c r="L21" s="1416"/>
      <c r="M21" s="1416"/>
    </row>
    <row r="22" spans="1:19" ht="39" customHeight="1" thickBot="1">
      <c r="B22" s="1423"/>
      <c r="C22" s="1416" t="s">
        <v>728</v>
      </c>
      <c r="D22" s="1416"/>
      <c r="E22" s="1416" t="s">
        <v>729</v>
      </c>
      <c r="F22" s="1416"/>
      <c r="G22" s="1416"/>
      <c r="H22" s="1416"/>
      <c r="I22" s="1416"/>
      <c r="J22" s="1416"/>
      <c r="K22" s="1416"/>
      <c r="L22" s="1416"/>
      <c r="M22" s="1416"/>
    </row>
    <row r="23" spans="1:19" ht="43.5" customHeight="1" thickBot="1">
      <c r="B23" s="522" t="s">
        <v>484</v>
      </c>
      <c r="C23" s="1419" t="s">
        <v>1417</v>
      </c>
      <c r="D23" s="1419"/>
      <c r="E23" s="1419" t="s">
        <v>1418</v>
      </c>
      <c r="F23" s="1419"/>
      <c r="G23" s="1419"/>
      <c r="H23" s="1419"/>
      <c r="I23" s="1419"/>
      <c r="J23" s="1419"/>
      <c r="K23" s="1419"/>
      <c r="L23" s="1419"/>
      <c r="M23" s="1419"/>
    </row>
    <row r="24" spans="1:19" ht="43.5" customHeight="1" thickBot="1">
      <c r="B24" s="522" t="s">
        <v>483</v>
      </c>
      <c r="C24" s="1417" t="s">
        <v>1419</v>
      </c>
      <c r="D24" s="1417"/>
      <c r="E24" s="1419" t="s">
        <v>1420</v>
      </c>
      <c r="F24" s="1419"/>
      <c r="G24" s="1419"/>
      <c r="H24" s="1419"/>
      <c r="I24" s="1419"/>
      <c r="J24" s="1419"/>
      <c r="K24" s="1419"/>
      <c r="L24" s="1419"/>
      <c r="M24" s="1419"/>
    </row>
    <row r="25" spans="1:19" ht="43.5" customHeight="1" thickBot="1">
      <c r="B25" s="1416" t="s">
        <v>734</v>
      </c>
      <c r="C25" s="1417" t="s">
        <v>1421</v>
      </c>
      <c r="D25" s="1417"/>
      <c r="E25" s="1417" t="s">
        <v>1421</v>
      </c>
      <c r="F25" s="1417"/>
      <c r="G25" s="1417"/>
      <c r="H25" s="1417"/>
      <c r="I25" s="1417"/>
      <c r="J25" s="1417"/>
      <c r="K25" s="1417"/>
      <c r="L25" s="1417"/>
      <c r="M25" s="1417"/>
    </row>
    <row r="26" spans="1:19" ht="43.5" customHeight="1" thickBot="1">
      <c r="B26" s="1416"/>
      <c r="C26" s="1418" t="s">
        <v>736</v>
      </c>
      <c r="D26" s="1418"/>
      <c r="E26" s="1418" t="s">
        <v>736</v>
      </c>
      <c r="F26" s="1418"/>
      <c r="G26" s="1418"/>
      <c r="H26" s="1418"/>
      <c r="I26" s="1418"/>
      <c r="J26" s="1418"/>
      <c r="K26" s="1418"/>
      <c r="L26" s="1418"/>
      <c r="M26" s="1418"/>
    </row>
    <row r="27" spans="1:19" ht="43.5" customHeight="1" thickBot="1">
      <c r="B27" s="1416" t="s">
        <v>481</v>
      </c>
      <c r="C27" s="1417" t="s">
        <v>1421</v>
      </c>
      <c r="D27" s="1417"/>
      <c r="E27" s="1417" t="s">
        <v>1421</v>
      </c>
      <c r="F27" s="1417"/>
      <c r="G27" s="1417"/>
      <c r="H27" s="1417"/>
      <c r="I27" s="1417"/>
      <c r="J27" s="1417"/>
      <c r="K27" s="1417"/>
      <c r="L27" s="1417"/>
      <c r="M27" s="1417"/>
    </row>
    <row r="28" spans="1:19" ht="43.5" customHeight="1" thickBot="1">
      <c r="B28" s="1416"/>
      <c r="C28" s="1418" t="s">
        <v>736</v>
      </c>
      <c r="D28" s="1418"/>
      <c r="E28" s="1418" t="s">
        <v>736</v>
      </c>
      <c r="F28" s="1418"/>
      <c r="G28" s="1418"/>
      <c r="H28" s="1418"/>
      <c r="I28" s="1418"/>
      <c r="J28" s="1418"/>
      <c r="K28" s="1418"/>
      <c r="L28" s="1418"/>
      <c r="M28" s="1418"/>
    </row>
  </sheetData>
  <mergeCells count="29">
    <mergeCell ref="B2:C2"/>
    <mergeCell ref="A8:M8"/>
    <mergeCell ref="A10:B10"/>
    <mergeCell ref="A17:A18"/>
    <mergeCell ref="B21:B22"/>
    <mergeCell ref="C21:M21"/>
    <mergeCell ref="C22:D22"/>
    <mergeCell ref="E22:M22"/>
    <mergeCell ref="E18:L18"/>
    <mergeCell ref="E17:L17"/>
    <mergeCell ref="C10:S11"/>
    <mergeCell ref="R18:S18"/>
    <mergeCell ref="R17:S17"/>
    <mergeCell ref="M18:Q18"/>
    <mergeCell ref="M17:Q17"/>
    <mergeCell ref="C23:D23"/>
    <mergeCell ref="E23:M23"/>
    <mergeCell ref="C24:D24"/>
    <mergeCell ref="E24:M24"/>
    <mergeCell ref="B25:B26"/>
    <mergeCell ref="C25:D25"/>
    <mergeCell ref="E25:M25"/>
    <mergeCell ref="C26:D26"/>
    <mergeCell ref="E26:M26"/>
    <mergeCell ref="B27:B28"/>
    <mergeCell ref="C27:D27"/>
    <mergeCell ref="E27:M27"/>
    <mergeCell ref="C28:D28"/>
    <mergeCell ref="E28:M2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20"/>
  <sheetViews>
    <sheetView topLeftCell="A7" zoomScale="80" zoomScaleNormal="80" workbookViewId="0">
      <selection activeCell="H25" sqref="H25"/>
    </sheetView>
  </sheetViews>
  <sheetFormatPr baseColWidth="10" defaultColWidth="11.42578125" defaultRowHeight="15"/>
  <cols>
    <col min="1" max="1" width="2.140625" customWidth="1"/>
    <col min="2" max="3" width="11.7109375" bestFit="1" customWidth="1"/>
    <col min="4" max="7" width="12.7109375" customWidth="1"/>
    <col min="8" max="8" width="16.28515625" customWidth="1"/>
    <col min="9" max="9" width="10.5703125" customWidth="1"/>
    <col min="10" max="11" width="11.7109375" bestFit="1" customWidth="1"/>
    <col min="12" max="13" width="12.7109375" customWidth="1"/>
    <col min="14" max="14" width="14" customWidth="1"/>
  </cols>
  <sheetData>
    <row r="1" spans="1:14" ht="42.75" customHeight="1">
      <c r="A1" s="1444"/>
      <c r="B1" s="1444"/>
      <c r="C1" s="1444"/>
      <c r="D1" s="1444"/>
      <c r="E1" s="1443" t="s">
        <v>478</v>
      </c>
      <c r="F1" s="1443"/>
      <c r="G1" s="1443"/>
      <c r="H1" s="1443"/>
      <c r="I1" s="1443"/>
      <c r="J1" s="1443"/>
      <c r="K1" s="1443"/>
      <c r="L1" s="1443"/>
      <c r="M1" s="1443"/>
      <c r="N1" s="1443"/>
    </row>
    <row r="3" spans="1:14">
      <c r="A3" s="1445" t="s">
        <v>479</v>
      </c>
      <c r="B3" s="1445"/>
      <c r="C3" s="1445"/>
      <c r="D3" s="1445"/>
      <c r="E3" s="1445"/>
      <c r="F3" s="1445"/>
      <c r="G3" s="1445"/>
      <c r="H3" s="1445"/>
    </row>
    <row r="4" spans="1:14">
      <c r="G4" s="1446" t="s">
        <v>480</v>
      </c>
      <c r="H4" s="1447"/>
    </row>
    <row r="5" spans="1:14" ht="15.75" customHeight="1">
      <c r="G5" s="15" t="s">
        <v>481</v>
      </c>
      <c r="H5" s="16"/>
    </row>
    <row r="6" spans="1:14" ht="15.75" customHeight="1">
      <c r="G6" s="15" t="s">
        <v>482</v>
      </c>
      <c r="H6" s="17"/>
    </row>
    <row r="7" spans="1:14">
      <c r="G7" s="15" t="s">
        <v>483</v>
      </c>
      <c r="H7" s="18"/>
    </row>
    <row r="8" spans="1:14">
      <c r="G8" s="15" t="s">
        <v>484</v>
      </c>
      <c r="H8" s="19"/>
    </row>
    <row r="10" spans="1:14" ht="15.75">
      <c r="B10" s="1456" t="s">
        <v>485</v>
      </c>
      <c r="C10" s="1456"/>
      <c r="D10" s="1456"/>
      <c r="E10" s="1456"/>
      <c r="F10" s="1456"/>
      <c r="G10" s="1456"/>
      <c r="H10" s="1456"/>
      <c r="I10" s="1456"/>
      <c r="J10" s="1456"/>
      <c r="K10" s="1456"/>
      <c r="L10" s="1456"/>
      <c r="M10" s="1456"/>
      <c r="N10" s="1456"/>
    </row>
    <row r="11" spans="1:14" ht="9" customHeight="1" thickBot="1"/>
    <row r="12" spans="1:14" ht="16.5" thickTop="1" thickBot="1">
      <c r="B12" s="1448" t="s">
        <v>29</v>
      </c>
      <c r="C12" s="1449"/>
      <c r="D12" s="1450" t="s">
        <v>486</v>
      </c>
      <c r="E12" s="1451"/>
      <c r="F12" s="1451"/>
      <c r="G12" s="1451"/>
      <c r="H12" s="1452"/>
      <c r="J12" s="1433" t="s">
        <v>29</v>
      </c>
      <c r="K12" s="1434"/>
      <c r="L12" s="1435" t="s">
        <v>487</v>
      </c>
      <c r="M12" s="1436"/>
      <c r="N12" s="1437"/>
    </row>
    <row r="13" spans="1:14" ht="15.75" thickBot="1">
      <c r="B13" s="20" t="s">
        <v>488</v>
      </c>
      <c r="C13" s="21" t="s">
        <v>489</v>
      </c>
      <c r="D13" s="1453"/>
      <c r="E13" s="1454"/>
      <c r="F13" s="1454"/>
      <c r="G13" s="1454"/>
      <c r="H13" s="1455"/>
      <c r="J13" s="22" t="s">
        <v>488</v>
      </c>
      <c r="K13" s="23" t="s">
        <v>490</v>
      </c>
      <c r="L13" s="1438"/>
      <c r="M13" s="1439"/>
      <c r="N13" s="1440"/>
    </row>
    <row r="14" spans="1:14" ht="50.1" customHeight="1" thickBot="1">
      <c r="B14" s="34" t="s">
        <v>491</v>
      </c>
      <c r="C14" s="33">
        <v>1</v>
      </c>
      <c r="D14" s="37"/>
      <c r="E14" s="38"/>
      <c r="F14" s="38"/>
      <c r="G14" s="38"/>
      <c r="H14" s="39"/>
      <c r="J14" s="34" t="s">
        <v>491</v>
      </c>
      <c r="K14" s="33">
        <v>1</v>
      </c>
      <c r="L14" s="37"/>
      <c r="M14" s="38"/>
      <c r="N14" s="39"/>
    </row>
    <row r="15" spans="1:14" ht="50.1" customHeight="1" thickBot="1">
      <c r="B15" s="34" t="s">
        <v>492</v>
      </c>
      <c r="C15" s="33">
        <v>0.8</v>
      </c>
      <c r="D15" s="40"/>
      <c r="E15" s="41"/>
      <c r="F15" s="42"/>
      <c r="G15" s="42"/>
      <c r="H15" s="43"/>
      <c r="J15" s="34" t="s">
        <v>492</v>
      </c>
      <c r="K15" s="33">
        <v>0.8</v>
      </c>
      <c r="L15" s="50"/>
      <c r="M15" s="42"/>
      <c r="N15" s="43"/>
    </row>
    <row r="16" spans="1:14" ht="50.1" customHeight="1" thickBot="1">
      <c r="B16" s="34" t="s">
        <v>493</v>
      </c>
      <c r="C16" s="33">
        <v>0.6</v>
      </c>
      <c r="D16" s="40"/>
      <c r="E16" s="41"/>
      <c r="F16" s="41"/>
      <c r="G16" s="42"/>
      <c r="H16" s="43"/>
      <c r="J16" s="34" t="s">
        <v>493</v>
      </c>
      <c r="K16" s="33">
        <v>0.6</v>
      </c>
      <c r="L16" s="40"/>
      <c r="M16" s="42"/>
      <c r="N16" s="43"/>
    </row>
    <row r="17" spans="2:14" ht="50.1" customHeight="1" thickBot="1">
      <c r="B17" s="34" t="s">
        <v>494</v>
      </c>
      <c r="C17" s="33">
        <v>0.4</v>
      </c>
      <c r="D17" s="44"/>
      <c r="E17" s="41"/>
      <c r="F17" s="41"/>
      <c r="G17" s="42"/>
      <c r="H17" s="43"/>
      <c r="J17" s="34" t="s">
        <v>494</v>
      </c>
      <c r="K17" s="33">
        <v>0.4</v>
      </c>
      <c r="L17" s="40"/>
      <c r="M17" s="42"/>
      <c r="N17" s="43"/>
    </row>
    <row r="18" spans="2:14" ht="50.1" customHeight="1" thickBot="1">
      <c r="B18" s="34" t="s">
        <v>495</v>
      </c>
      <c r="C18" s="33">
        <v>0.2</v>
      </c>
      <c r="D18" s="45"/>
      <c r="E18" s="46"/>
      <c r="F18" s="47"/>
      <c r="G18" s="48"/>
      <c r="H18" s="49"/>
      <c r="J18" s="34" t="s">
        <v>495</v>
      </c>
      <c r="K18" s="33">
        <v>0.2</v>
      </c>
      <c r="L18" s="51"/>
      <c r="M18" s="48"/>
      <c r="N18" s="49"/>
    </row>
    <row r="19" spans="2:14" ht="16.5" thickTop="1" thickBot="1">
      <c r="B19" s="1431" t="s">
        <v>31</v>
      </c>
      <c r="C19" s="21" t="s">
        <v>488</v>
      </c>
      <c r="D19" s="21" t="s">
        <v>496</v>
      </c>
      <c r="E19" s="21" t="s">
        <v>497</v>
      </c>
      <c r="F19" s="21" t="s">
        <v>483</v>
      </c>
      <c r="G19" s="21" t="s">
        <v>498</v>
      </c>
      <c r="H19" s="21" t="s">
        <v>499</v>
      </c>
      <c r="J19" s="1441" t="s">
        <v>31</v>
      </c>
      <c r="K19" s="23" t="s">
        <v>488</v>
      </c>
      <c r="L19" s="21" t="s">
        <v>483</v>
      </c>
      <c r="M19" s="21" t="s">
        <v>498</v>
      </c>
      <c r="N19" s="21" t="s">
        <v>499</v>
      </c>
    </row>
    <row r="20" spans="2:14" ht="15.75" thickBot="1">
      <c r="B20" s="1432"/>
      <c r="C20" s="21" t="s">
        <v>489</v>
      </c>
      <c r="D20" s="32">
        <v>0.2</v>
      </c>
      <c r="E20" s="32">
        <v>0.4</v>
      </c>
      <c r="F20" s="32">
        <v>0.6</v>
      </c>
      <c r="G20" s="32">
        <v>0.8</v>
      </c>
      <c r="H20" s="32">
        <v>1</v>
      </c>
      <c r="J20" s="1442"/>
      <c r="K20" s="23" t="s">
        <v>489</v>
      </c>
      <c r="L20" s="32">
        <v>0.6</v>
      </c>
      <c r="M20" s="32">
        <v>0.8</v>
      </c>
      <c r="N20" s="32">
        <v>1</v>
      </c>
    </row>
  </sheetData>
  <mergeCells count="11">
    <mergeCell ref="B19:B20"/>
    <mergeCell ref="J12:K12"/>
    <mergeCell ref="L12:N13"/>
    <mergeCell ref="J19:J20"/>
    <mergeCell ref="E1:N1"/>
    <mergeCell ref="A1:D1"/>
    <mergeCell ref="A3:H3"/>
    <mergeCell ref="G4:H4"/>
    <mergeCell ref="B12:C12"/>
    <mergeCell ref="D12:H13"/>
    <mergeCell ref="B10:N10"/>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R13"/>
  <sheetViews>
    <sheetView topLeftCell="J1" workbookViewId="0">
      <selection activeCell="H25" sqref="H25"/>
    </sheetView>
  </sheetViews>
  <sheetFormatPr baseColWidth="10" defaultColWidth="11.42578125" defaultRowHeight="12.75"/>
  <cols>
    <col min="1" max="1" width="15.7109375" style="28" customWidth="1"/>
    <col min="2" max="2" width="23.85546875" style="4" customWidth="1"/>
    <col min="3" max="3" width="22.140625" style="4" bestFit="1" customWidth="1"/>
    <col min="4" max="4" width="6.28515625" style="4" bestFit="1" customWidth="1"/>
    <col min="5" max="5" width="21.42578125" style="4" bestFit="1" customWidth="1"/>
    <col min="6" max="6" width="6.28515625" style="4" bestFit="1" customWidth="1"/>
    <col min="7" max="7" width="25.5703125" style="4" bestFit="1" customWidth="1"/>
    <col min="8" max="8" width="15.140625" style="28" customWidth="1"/>
    <col min="9" max="9" width="22.7109375" style="28" customWidth="1"/>
    <col min="10" max="10" width="13.85546875" style="4" customWidth="1"/>
    <col min="11" max="11" width="21.140625" style="28" customWidth="1"/>
    <col min="12" max="12" width="8.85546875" style="28" customWidth="1"/>
    <col min="13" max="13" width="20.28515625" style="28" customWidth="1"/>
    <col min="14" max="14" width="7.42578125" style="28" customWidth="1"/>
    <col min="15" max="16" width="20.28515625" style="28" customWidth="1"/>
    <col min="17" max="17" width="25.5703125" style="4" bestFit="1" customWidth="1"/>
    <col min="18" max="18" width="20.28515625" style="28" customWidth="1"/>
    <col min="19" max="16384" width="11.42578125" style="28"/>
  </cols>
  <sheetData>
    <row r="3" spans="1:18">
      <c r="H3" s="1457" t="s">
        <v>500</v>
      </c>
      <c r="I3" s="1457"/>
      <c r="J3" s="1457"/>
      <c r="K3" s="1457"/>
      <c r="L3" s="1457"/>
      <c r="M3" s="1457"/>
      <c r="N3" s="1457"/>
      <c r="O3" s="1457"/>
      <c r="P3" s="61"/>
    </row>
    <row r="4" spans="1:18" ht="102">
      <c r="A4" s="9" t="s">
        <v>501</v>
      </c>
      <c r="B4" s="36" t="s">
        <v>502</v>
      </c>
      <c r="C4" s="1458" t="s">
        <v>29</v>
      </c>
      <c r="D4" s="1459"/>
      <c r="E4" s="1458" t="s">
        <v>31</v>
      </c>
      <c r="F4" s="1459"/>
      <c r="G4" s="24" t="s">
        <v>503</v>
      </c>
      <c r="H4" s="62" t="s">
        <v>504</v>
      </c>
      <c r="I4" s="62" t="s">
        <v>59</v>
      </c>
      <c r="J4" s="63" t="s">
        <v>505</v>
      </c>
      <c r="K4" s="1460" t="s">
        <v>61</v>
      </c>
      <c r="L4" s="1461"/>
      <c r="M4" s="1460" t="s">
        <v>62</v>
      </c>
      <c r="N4" s="1461"/>
      <c r="O4" s="63" t="s">
        <v>63</v>
      </c>
      <c r="P4" s="63" t="s">
        <v>41</v>
      </c>
      <c r="Q4" s="24" t="s">
        <v>506</v>
      </c>
      <c r="R4" s="24" t="s">
        <v>507</v>
      </c>
    </row>
    <row r="5" spans="1:18" s="4" customFormat="1" ht="25.5">
      <c r="A5" s="53" t="s">
        <v>508</v>
      </c>
      <c r="B5" s="64" t="s">
        <v>509</v>
      </c>
      <c r="C5" s="25" t="s">
        <v>510</v>
      </c>
      <c r="D5" s="25"/>
      <c r="E5" s="4" t="s">
        <v>511</v>
      </c>
      <c r="G5" s="25" t="s">
        <v>512</v>
      </c>
      <c r="H5" s="66" t="s">
        <v>513</v>
      </c>
      <c r="I5" s="67" t="s">
        <v>513</v>
      </c>
      <c r="J5" s="25" t="s">
        <v>513</v>
      </c>
      <c r="K5" s="25" t="s">
        <v>513</v>
      </c>
      <c r="L5" s="25"/>
      <c r="M5" s="67" t="s">
        <v>513</v>
      </c>
      <c r="N5" s="67"/>
      <c r="O5" s="67" t="s">
        <v>513</v>
      </c>
      <c r="P5" s="67" t="s">
        <v>513</v>
      </c>
      <c r="Q5" s="25" t="s">
        <v>512</v>
      </c>
      <c r="R5" s="65" t="s">
        <v>514</v>
      </c>
    </row>
    <row r="6" spans="1:18" ht="25.5">
      <c r="A6" s="53" t="s">
        <v>79</v>
      </c>
      <c r="B6" s="64" t="s">
        <v>515</v>
      </c>
      <c r="C6" s="25" t="s">
        <v>389</v>
      </c>
      <c r="D6" s="35">
        <v>0.2</v>
      </c>
      <c r="E6" s="66" t="s">
        <v>243</v>
      </c>
      <c r="F6" s="35">
        <v>0.2</v>
      </c>
      <c r="G6" s="66" t="s">
        <v>245</v>
      </c>
      <c r="H6" s="68" t="s">
        <v>516</v>
      </c>
      <c r="I6" s="69" t="s">
        <v>89</v>
      </c>
      <c r="J6" s="65" t="s">
        <v>91</v>
      </c>
      <c r="K6" s="70" t="s">
        <v>92</v>
      </c>
      <c r="L6" s="71">
        <v>0.25</v>
      </c>
      <c r="M6" s="69" t="s">
        <v>188</v>
      </c>
      <c r="N6" s="72">
        <v>0.25</v>
      </c>
      <c r="O6" s="69" t="s">
        <v>94</v>
      </c>
      <c r="P6" s="69" t="s">
        <v>96</v>
      </c>
      <c r="Q6" s="25" t="s">
        <v>245</v>
      </c>
      <c r="R6" s="55" t="s">
        <v>250</v>
      </c>
    </row>
    <row r="7" spans="1:18" ht="25.5">
      <c r="A7" s="53" t="s">
        <v>239</v>
      </c>
      <c r="B7" s="64" t="s">
        <v>517</v>
      </c>
      <c r="C7" s="25" t="s">
        <v>184</v>
      </c>
      <c r="D7" s="35">
        <v>0.4</v>
      </c>
      <c r="E7" s="66" t="s">
        <v>457</v>
      </c>
      <c r="F7" s="35">
        <v>0.4</v>
      </c>
      <c r="G7" s="66" t="s">
        <v>263</v>
      </c>
      <c r="H7" s="68" t="s">
        <v>518</v>
      </c>
      <c r="I7" s="69" t="s">
        <v>519</v>
      </c>
      <c r="J7" s="65" t="s">
        <v>520</v>
      </c>
      <c r="K7" s="70" t="s">
        <v>521</v>
      </c>
      <c r="L7" s="71">
        <v>0.15</v>
      </c>
      <c r="M7" s="69" t="s">
        <v>93</v>
      </c>
      <c r="N7" s="72">
        <v>0.15</v>
      </c>
      <c r="O7" s="69" t="s">
        <v>522</v>
      </c>
      <c r="P7" s="69" t="s">
        <v>523</v>
      </c>
      <c r="Q7" s="25" t="s">
        <v>263</v>
      </c>
      <c r="R7" s="55" t="s">
        <v>191</v>
      </c>
    </row>
    <row r="8" spans="1:18" ht="25.5">
      <c r="A8" s="53" t="s">
        <v>117</v>
      </c>
      <c r="B8" s="64" t="s">
        <v>524</v>
      </c>
      <c r="C8" s="25" t="s">
        <v>84</v>
      </c>
      <c r="D8" s="35">
        <v>0.6</v>
      </c>
      <c r="E8" s="66" t="s">
        <v>263</v>
      </c>
      <c r="F8" s="35">
        <v>0.6</v>
      </c>
      <c r="G8" s="66" t="s">
        <v>165</v>
      </c>
      <c r="H8" s="56"/>
      <c r="I8" s="56"/>
      <c r="J8" s="58"/>
      <c r="K8" s="70" t="s">
        <v>208</v>
      </c>
      <c r="L8" s="71">
        <v>0.1</v>
      </c>
      <c r="M8" s="56"/>
      <c r="N8" s="56"/>
      <c r="O8" s="56"/>
      <c r="P8" s="56"/>
      <c r="Q8" s="25" t="s">
        <v>165</v>
      </c>
      <c r="R8" s="54" t="s">
        <v>98</v>
      </c>
    </row>
    <row r="9" spans="1:18" ht="25.5">
      <c r="A9" s="57"/>
      <c r="B9" s="64" t="s">
        <v>525</v>
      </c>
      <c r="C9" s="25" t="s">
        <v>162</v>
      </c>
      <c r="D9" s="35">
        <v>0.8</v>
      </c>
      <c r="E9" s="66" t="s">
        <v>163</v>
      </c>
      <c r="F9" s="35">
        <v>0.8</v>
      </c>
      <c r="G9" s="66" t="s">
        <v>87</v>
      </c>
      <c r="H9" s="56"/>
      <c r="I9" s="56"/>
      <c r="J9" s="58"/>
      <c r="K9" s="56"/>
      <c r="L9" s="56"/>
      <c r="M9" s="56"/>
      <c r="N9" s="56"/>
      <c r="O9" s="56"/>
      <c r="P9" s="56"/>
      <c r="Q9" s="25" t="s">
        <v>87</v>
      </c>
      <c r="R9" s="55"/>
    </row>
    <row r="10" spans="1:18">
      <c r="A10" s="8"/>
      <c r="B10" s="64" t="s">
        <v>526</v>
      </c>
      <c r="C10" s="25" t="s">
        <v>527</v>
      </c>
      <c r="D10" s="35">
        <v>1</v>
      </c>
      <c r="E10" s="66" t="s">
        <v>85</v>
      </c>
      <c r="F10" s="35">
        <v>1</v>
      </c>
      <c r="G10" s="66" t="s">
        <v>528</v>
      </c>
      <c r="H10" s="56"/>
      <c r="I10" s="56"/>
      <c r="J10" s="58"/>
      <c r="K10" s="56"/>
      <c r="L10" s="56"/>
      <c r="M10" s="56"/>
      <c r="N10" s="56"/>
      <c r="O10" s="56"/>
      <c r="P10" s="56"/>
      <c r="Q10" s="25" t="s">
        <v>528</v>
      </c>
      <c r="R10" s="56"/>
    </row>
    <row r="11" spans="1:18" ht="25.5">
      <c r="A11" s="8"/>
      <c r="B11" s="64" t="s">
        <v>82</v>
      </c>
      <c r="E11" s="25" t="s">
        <v>529</v>
      </c>
      <c r="F11" s="35">
        <v>0.6</v>
      </c>
      <c r="G11" s="66" t="s">
        <v>530</v>
      </c>
      <c r="H11" s="56"/>
      <c r="I11" s="56"/>
      <c r="J11" s="58"/>
      <c r="K11" s="56"/>
      <c r="L11" s="56"/>
      <c r="M11" s="56"/>
      <c r="N11" s="56"/>
      <c r="O11" s="56"/>
      <c r="P11" s="56"/>
      <c r="Q11" s="25" t="s">
        <v>530</v>
      </c>
      <c r="R11" s="56"/>
    </row>
    <row r="12" spans="1:18">
      <c r="A12" s="8"/>
      <c r="B12" s="64" t="s">
        <v>531</v>
      </c>
      <c r="E12" s="25" t="s">
        <v>532</v>
      </c>
      <c r="F12" s="35">
        <v>0.8</v>
      </c>
      <c r="G12" s="66" t="s">
        <v>533</v>
      </c>
      <c r="H12" s="56"/>
      <c r="I12" s="56"/>
      <c r="J12" s="58"/>
      <c r="K12" s="56"/>
      <c r="L12" s="56"/>
      <c r="M12" s="56"/>
      <c r="N12" s="56"/>
      <c r="O12" s="56"/>
      <c r="P12" s="56"/>
      <c r="Q12" s="25" t="s">
        <v>533</v>
      </c>
      <c r="R12" s="56"/>
    </row>
    <row r="13" spans="1:18">
      <c r="A13" s="8"/>
      <c r="B13" s="64" t="s">
        <v>534</v>
      </c>
      <c r="E13" s="25" t="s">
        <v>535</v>
      </c>
      <c r="F13" s="35">
        <v>1</v>
      </c>
      <c r="H13" s="56"/>
      <c r="I13" s="56"/>
      <c r="J13" s="58"/>
      <c r="K13" s="56"/>
      <c r="L13" s="56"/>
      <c r="M13" s="56"/>
      <c r="N13" s="56"/>
      <c r="O13" s="56"/>
      <c r="P13" s="56"/>
      <c r="R13" s="56"/>
    </row>
  </sheetData>
  <mergeCells count="5">
    <mergeCell ref="H3:O3"/>
    <mergeCell ref="C4:D4"/>
    <mergeCell ref="E4:F4"/>
    <mergeCell ref="K4:L4"/>
    <mergeCell ref="M4:N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08d297b0-e2cc-41d0-a6a8-c199412c07a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D62B61586EE30418D72A6BC6AECD0C9" ma:contentTypeVersion="18" ma:contentTypeDescription="Crear nuevo documento." ma:contentTypeScope="" ma:versionID="423f94c6677377be08a11507ed19c1c7">
  <xsd:schema xmlns:xsd="http://www.w3.org/2001/XMLSchema" xmlns:xs="http://www.w3.org/2001/XMLSchema" xmlns:p="http://schemas.microsoft.com/office/2006/metadata/properties" xmlns:ns3="08d297b0-e2cc-41d0-a6a8-c199412c07ad" xmlns:ns4="3e97a1b3-14f5-451e-a170-ccb5a950e846" targetNamespace="http://schemas.microsoft.com/office/2006/metadata/properties" ma:root="true" ma:fieldsID="c67869b99f4e35b1366a883c0c9e4f79" ns3:_="" ns4:_="">
    <xsd:import namespace="08d297b0-e2cc-41d0-a6a8-c199412c07ad"/>
    <xsd:import namespace="3e97a1b3-14f5-451e-a170-ccb5a950e84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DateTaken" minOccurs="0"/>
                <xsd:element ref="ns3:MediaServiceGenerationTime" minOccurs="0"/>
                <xsd:element ref="ns3:MediaServiceEventHashCode" minOccurs="0"/>
                <xsd:element ref="ns3:MediaLengthInSeconds" minOccurs="0"/>
                <xsd:element ref="ns3:MediaServiceAutoKeyPoints" minOccurs="0"/>
                <xsd:element ref="ns3:MediaServiceKeyPoint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d297b0-e2cc-41d0-a6a8-c199412c07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97a1b3-14f5-451e-a170-ccb5a950e846"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D4D986-EC84-47AB-A9E2-2D777D8BB94C}">
  <ds:schemaRefs>
    <ds:schemaRef ds:uri="http://schemas.microsoft.com/sharepoint/v3/contenttype/forms"/>
  </ds:schemaRefs>
</ds:datastoreItem>
</file>

<file path=customXml/itemProps2.xml><?xml version="1.0" encoding="utf-8"?>
<ds:datastoreItem xmlns:ds="http://schemas.openxmlformats.org/officeDocument/2006/customXml" ds:itemID="{C4B5C1F3-B066-4E81-A6D4-8F0BC7418A77}">
  <ds:schemaRefs>
    <ds:schemaRef ds:uri="http://www.w3.org/XML/1998/namespace"/>
    <ds:schemaRef ds:uri="http://purl.org/dc/elements/1.1/"/>
    <ds:schemaRef ds:uri="http://purl.org/dc/dcmitype/"/>
    <ds:schemaRef ds:uri="http://schemas.microsoft.com/office/2006/metadata/properties"/>
    <ds:schemaRef ds:uri="08d297b0-e2cc-41d0-a6a8-c199412c07ad"/>
    <ds:schemaRef ds:uri="3e97a1b3-14f5-451e-a170-ccb5a950e846"/>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9D5BD3BA-1D20-493E-95F2-91427CDDCF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d297b0-e2cc-41d0-a6a8-c199412c07ad"/>
    <ds:schemaRef ds:uri="3e97a1b3-14f5-451e-a170-ccb5a950e8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8</vt:i4>
      </vt:variant>
    </vt:vector>
  </HeadingPairs>
  <TitlesOfParts>
    <vt:vector size="26" baseType="lpstr">
      <vt:lpstr>Matriz Riesgos-Acciones Oc2023 </vt:lpstr>
      <vt:lpstr>Matriz Riesgos-Acciones Dc2023</vt:lpstr>
      <vt:lpstr>Reporte Ejecucion Dc2023</vt:lpstr>
      <vt:lpstr>Reporte Ejecución Mr 2024</vt:lpstr>
      <vt:lpstr>Hoja1</vt:lpstr>
      <vt:lpstr>Hoja2</vt:lpstr>
      <vt:lpstr>Zona Riesgos SPI 2022</vt:lpstr>
      <vt:lpstr>Mapa Riesgos</vt:lpstr>
      <vt:lpstr>Datos Validacion</vt:lpstr>
      <vt:lpstr>Tipos de riesgos</vt:lpstr>
      <vt:lpstr>Tablas Prob-Imp</vt:lpstr>
      <vt:lpstr>Eval Controles</vt:lpstr>
      <vt:lpstr>ZONAS DE RIESGO</vt:lpstr>
      <vt:lpstr>Plantilla Indicador R</vt:lpstr>
      <vt:lpstr>Anexo A </vt:lpstr>
      <vt:lpstr>Activo_Criticidad-Impacto</vt:lpstr>
      <vt:lpstr>RI-Activo_Probabilidad_Impacto</vt:lpstr>
      <vt:lpstr>RiesgoResidual</vt:lpstr>
      <vt:lpstr>'Tipos de riesgos'!_ftnref1</vt:lpstr>
      <vt:lpstr>'Tipos de riesgos'!_Toc40698339</vt:lpstr>
      <vt:lpstr>'Matriz Riesgos-Acciones Oc2023 '!Área_de_impresión</vt:lpstr>
      <vt:lpstr>'Reporte Ejecucion Dc2023'!Área_de_impresión</vt:lpstr>
      <vt:lpstr>'Reporte Ejecución Mr 2024'!Área_de_impresión</vt:lpstr>
      <vt:lpstr>'Matriz Riesgos-Acciones Oc2023 '!Títulos_a_imprimir</vt:lpstr>
      <vt:lpstr>'Reporte Ejecucion Dc2023'!Títulos_a_imprimir</vt:lpstr>
      <vt:lpstr>'Reporte Ejecución Mr 2024'!Títulos_a_imprimir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Rolando Suarez Gomez - Cont</dc:creator>
  <cp:keywords/>
  <dc:description/>
  <cp:lastModifiedBy>María del Rosario Chacón Herrera</cp:lastModifiedBy>
  <cp:revision/>
  <cp:lastPrinted>2024-08-14T14:47:24Z</cp:lastPrinted>
  <dcterms:created xsi:type="dcterms:W3CDTF">2018-06-15T19:57:48Z</dcterms:created>
  <dcterms:modified xsi:type="dcterms:W3CDTF">2024-08-14T14:47:44Z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0x0101002D62B61586EE30418D72A6BC6AECD0C9</vt:lpwstr>
  </property>
</Properties>
</file>